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0335"/>
  </bookViews>
  <sheets>
    <sheet name="tabulka-bez DPH" sheetId="1" r:id="rId1"/>
    <sheet name="tabulka-s DPH" sheetId="4" r:id="rId2"/>
  </sheets>
  <definedNames>
    <definedName name="_xlnm.Print_Area" localSheetId="0">'tabulka-bez DPH'!$A$1:$U$30</definedName>
    <definedName name="_xlnm.Print_Area" localSheetId="1">'tabulka-s DPH'!$A$1:$T$30</definedName>
  </definedNames>
  <calcPr calcId="145621"/>
</workbook>
</file>

<file path=xl/calcChain.xml><?xml version="1.0" encoding="utf-8"?>
<calcChain xmlns="http://schemas.openxmlformats.org/spreadsheetml/2006/main">
  <c r="Q18" i="4" l="1"/>
  <c r="Q17" i="4"/>
  <c r="P18" i="1"/>
  <c r="R18" i="1" s="1"/>
  <c r="M18" i="1"/>
  <c r="N18" i="1" s="1"/>
  <c r="I18" i="1"/>
  <c r="Q19" i="4"/>
  <c r="Q20" i="4"/>
  <c r="M20" i="4"/>
  <c r="N20" i="4" s="1"/>
  <c r="I20" i="4"/>
  <c r="M19" i="4"/>
  <c r="N19" i="4" s="1"/>
  <c r="I19" i="4"/>
  <c r="R19" i="4" s="1"/>
  <c r="S19" i="4" s="1"/>
  <c r="T19" i="4" s="1"/>
  <c r="M18" i="4"/>
  <c r="N18" i="4" s="1"/>
  <c r="I18" i="4"/>
  <c r="M17" i="4"/>
  <c r="N17" i="4" s="1"/>
  <c r="I17" i="4"/>
  <c r="R17" i="4" s="1"/>
  <c r="M17" i="1"/>
  <c r="N17" i="1" s="1"/>
  <c r="M19" i="1"/>
  <c r="M20" i="1"/>
  <c r="N20" i="1" s="1"/>
  <c r="I17" i="1"/>
  <c r="P17" i="1"/>
  <c r="R17" i="1" s="1"/>
  <c r="P19" i="1"/>
  <c r="R19" i="1" s="1"/>
  <c r="P20" i="1"/>
  <c r="R20" i="1" s="1"/>
  <c r="I19" i="1"/>
  <c r="I20" i="1"/>
  <c r="N19" i="1"/>
  <c r="R20" i="4" l="1"/>
  <c r="S20" i="4" s="1"/>
  <c r="T20" i="4" s="1"/>
  <c r="S17" i="4"/>
  <c r="T17" i="4" s="1"/>
  <c r="R18" i="4"/>
  <c r="S18" i="4" s="1"/>
  <c r="T18" i="4" s="1"/>
  <c r="S18" i="1"/>
  <c r="T18" i="1" s="1"/>
  <c r="U18" i="1" s="1"/>
  <c r="S20" i="1"/>
  <c r="T20" i="1" s="1"/>
  <c r="U20" i="1" s="1"/>
  <c r="S19" i="1"/>
  <c r="T19" i="1" s="1"/>
  <c r="U19" i="1" s="1"/>
  <c r="S17" i="1"/>
  <c r="T17" i="1" s="1"/>
  <c r="U17" i="1" s="1"/>
</calcChain>
</file>

<file path=xl/comments1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<sst xmlns="http://schemas.openxmlformats.org/spreadsheetml/2006/main" count="128" uniqueCount="71">
  <si>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</si>
  <si>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</si>
  <si>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</si>
  <si>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</si>
  <si>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</si>
  <si>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</si>
  <si>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</si>
  <si>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</si>
  <si>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</si>
  <si>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</si>
  <si>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</si>
  <si>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</si>
  <si>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</si>
  <si>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</si>
  <si>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</si>
  <si>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</si>
  <si>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</si>
  <si>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</si>
  <si>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</si>
  <si>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</si>
  <si>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</si>
  <si>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</si>
  <si>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</si>
  <si>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</si>
  <si>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</si>
  <si>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</si>
  <si>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</si>
  <si>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</si>
  <si>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</si>
  <si>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</si>
  <si>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</si>
  <si>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</si>
  <si>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</si>
  <si>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</si>
  <si>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</si>
  <si>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</si>
  <si>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</si>
  <si>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vložená rovnica</t>
  </si>
  <si>
    <t>vložená podmienka</t>
  </si>
  <si>
    <t>Dátum vykonania cesty</t>
  </si>
  <si>
    <t>Konečná oprávnená cena PHM s DPH
[EUR/L]</t>
  </si>
  <si>
    <t>Nárokovaná suma s DPH
[EUR]</t>
  </si>
  <si>
    <t>Oprávnené PHM
[L]</t>
  </si>
  <si>
    <t>Poskytnutá % zľava
[%]</t>
  </si>
  <si>
    <t>Vysvetlivky:</t>
  </si>
  <si>
    <t>Meno a priezvisko vodiča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</si>
  <si>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</si>
  <si>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</si>
  <si>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</si>
  <si>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</si>
  <si>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</si>
  <si>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</si>
  <si>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</si>
  <si>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</si>
  <si>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</si>
  <si>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</si>
  <si>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oprávnená)</t>
    </r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</si>
  <si>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</si>
  <si>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</si>
  <si>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1.7. - 2.7.2012</t>
  </si>
  <si>
    <t>1.7. - 2.7.2010</t>
  </si>
  <si>
    <t>Názov projektu:</t>
  </si>
  <si>
    <t>len nákup PHM (nie oleje, nie umývanie áut a iné služby)</t>
  </si>
  <si>
    <t>v prípade ak má Prijímateľ spracovanú internú smernicu spotreby PHM, resp. spôsob výpočtu skutočnej spotreby za daný mesiac, uvádza sa spotreba uvedená v týchto dokumentoch</t>
  </si>
  <si>
    <t>Kód ITMS2014+ projektu:</t>
  </si>
  <si>
    <r>
      <t xml:space="preserve">Číslo bankového výpisu/pokladničného bloku </t>
    </r>
    <r>
      <rPr>
        <vertAlign val="superscript"/>
        <sz val="8"/>
        <rFont val="Arial Narrow"/>
        <family val="2"/>
        <charset val="238"/>
      </rPr>
      <t>1)</t>
    </r>
  </si>
  <si>
    <t xml:space="preserve">Názov prijímateľa/partnera: 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</si>
  <si>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 Cestovné náhrady</t>
    </r>
    <r>
      <rPr>
        <sz val="11"/>
        <rFont val="Arial Narrow"/>
        <family val="2"/>
        <charset val="238"/>
      </rPr>
      <t xml:space="preserve"> (Príloha č. 4.3.9) a </t>
    </r>
    <r>
      <rPr>
        <b/>
        <sz val="11"/>
        <rFont val="Arial Narrow"/>
        <family val="2"/>
        <charset val="238"/>
      </rPr>
      <t>Pohonné hmoty</t>
    </r>
    <r>
      <rPr>
        <sz val="11"/>
        <rFont val="Arial Narrow"/>
        <family val="2"/>
        <charset val="238"/>
      </rPr>
      <t xml:space="preserve"> (Príloha č. 4.3.11).</t>
    </r>
  </si>
  <si>
    <t>Predmetný podklad zostáva archivovaný u prijímateľa.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</si>
  <si>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</t>
    </r>
    <r>
      <rPr>
        <sz val="11"/>
        <rFont val="Arial Narrow"/>
        <family val="2"/>
        <charset val="238"/>
      </rPr>
      <t xml:space="preserve"> </t>
    </r>
    <r>
      <rPr>
        <b/>
        <sz val="11"/>
        <rFont val="Arial Narrow"/>
        <family val="2"/>
        <charset val="238"/>
      </rPr>
      <t xml:space="preserve">Cestovné náhrady </t>
    </r>
    <r>
      <rPr>
        <sz val="11"/>
        <rFont val="Arial Narrow"/>
        <family val="2"/>
        <charset val="238"/>
      </rPr>
      <t xml:space="preserve">(Príloha č. 4.3.9) a </t>
    </r>
    <r>
      <rPr>
        <b/>
        <sz val="11"/>
        <rFont val="Arial Narrow"/>
        <family val="2"/>
        <charset val="238"/>
      </rPr>
      <t xml:space="preserve">Pohonné hmoty </t>
    </r>
    <r>
      <rPr>
        <sz val="11"/>
        <rFont val="Arial Narrow"/>
        <family val="2"/>
        <charset val="238"/>
      </rPr>
      <t xml:space="preserve">(Príloha č. 4.3.11). </t>
    </r>
    <r>
      <rPr>
        <sz val="11"/>
        <color rgb="FF006600"/>
        <rFont val="Arial Narrow"/>
        <family val="2"/>
        <charset val="238"/>
      </rPr>
      <t/>
    </r>
  </si>
  <si>
    <t>P. 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</si>
</sst>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1"/>
      <color rgb="FF006600"/>
      <name val="Arial Narrow"/>
      <family val="2"/>
      <charset val="238"/>
    </font>
    <font>
      <b/>
      <u/>
      <sz val="12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10" fillId="0" borderId="1" xfId="0" applyNumberFormat="1" applyFont="1" applyBorder="1"/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0" fontId="16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7" fillId="0" borderId="0" xfId="0" applyFont="1"/>
    <xf numFmtId="0" fontId="20" fillId="0" borderId="0" xfId="0" applyFont="1"/>
    <xf numFmtId="0" fontId="17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4" fontId="10" fillId="4" borderId="1" xfId="0" applyNumberFormat="1" applyFont="1" applyFill="1" applyBorder="1"/>
    <xf numFmtId="4" fontId="7" fillId="4" borderId="1" xfId="0" applyNumberFormat="1" applyFont="1" applyFill="1" applyBorder="1"/>
    <xf numFmtId="4" fontId="10" fillId="4" borderId="1" xfId="0" applyNumberFormat="1" applyFont="1" applyFill="1" applyBorder="1" applyAlignment="1">
      <alignment horizontal="right" vertical="center"/>
    </xf>
    <xf numFmtId="165" fontId="10" fillId="4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 vertical="center"/>
    </xf>
    <xf numFmtId="165" fontId="7" fillId="4" borderId="1" xfId="0" applyNumberFormat="1" applyFont="1" applyFill="1" applyBorder="1"/>
    <xf numFmtId="0" fontId="7" fillId="4" borderId="1" xfId="0" applyFont="1" applyFill="1" applyBorder="1"/>
    <xf numFmtId="0" fontId="3" fillId="4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3" fillId="3" borderId="0" xfId="0" applyFont="1" applyFill="1"/>
    <xf numFmtId="4" fontId="9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/>
    <xf numFmtId="164" fontId="10" fillId="4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0</xdr:row>
      <xdr:rowOff>152400</xdr:rowOff>
    </xdr:from>
    <xdr:to>
      <xdr:col>14</xdr:col>
      <xdr:colOff>266700</xdr:colOff>
      <xdr:row>2</xdr:row>
      <xdr:rowOff>190500</xdr:rowOff>
    </xdr:to>
    <xdr:pic>
      <xdr:nvPicPr>
        <xdr:cNvPr id="3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52400"/>
          <a:ext cx="5762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19050</xdr:rowOff>
    </xdr:from>
    <xdr:to>
      <xdr:col>13</xdr:col>
      <xdr:colOff>604521</xdr:colOff>
      <xdr:row>2</xdr:row>
      <xdr:rowOff>184786</xdr:rowOff>
    </xdr:to>
    <xdr:grpSp>
      <xdr:nvGrpSpPr>
        <xdr:cNvPr id="3" name="Skupina 2"/>
        <xdr:cNvGrpSpPr/>
      </xdr:nvGrpSpPr>
      <xdr:grpSpPr>
        <a:xfrm>
          <a:off x="4476750" y="22860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W30"/>
  <sheetViews>
    <sheetView tabSelected="1" view="pageLayout" topLeftCell="A2" zoomScaleNormal="100" workbookViewId="0">
      <selection activeCell="Q28" sqref="Q28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x14ac:dyDescent="0.3">
      <c r="A6" s="48" t="s">
        <v>66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5"/>
      <c r="U6" s="25"/>
    </row>
    <row r="7" spans="1:21" x14ac:dyDescent="0.3">
      <c r="A7" s="48" t="s">
        <v>61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5"/>
      <c r="U7" s="25"/>
    </row>
    <row r="8" spans="1:21" x14ac:dyDescent="0.3">
      <c r="A8" s="48" t="s">
        <v>64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5"/>
      <c r="U8" s="25"/>
    </row>
    <row r="9" spans="1:2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5"/>
      <c r="U9" s="25"/>
    </row>
    <row r="10" spans="1:21" ht="22.5" customHeight="1" x14ac:dyDescent="0.3">
      <c r="A10" s="49" t="s">
        <v>57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</row>
    <row r="11" spans="1:21" ht="21" customHeight="1" x14ac:dyDescent="0.3">
      <c r="A11" s="50" t="s">
        <v>67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21" customHeight="1" x14ac:dyDescent="0.3">
      <c r="A12" s="50" t="s">
        <v>68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spans="1:21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x14ac:dyDescent="0.3">
      <c r="L14" s="43" t="s">
        <v>62</v>
      </c>
      <c r="M14" s="44"/>
      <c r="N14" s="44"/>
      <c r="O14" s="44"/>
      <c r="P14" s="44"/>
      <c r="Q14" s="44"/>
      <c r="R14" s="45"/>
    </row>
    <row r="15" spans="1:21" ht="76.5" x14ac:dyDescent="0.3">
      <c r="A15" s="2" t="s">
        <v>70</v>
      </c>
      <c r="B15" s="3" t="s">
        <v>39</v>
      </c>
      <c r="C15" s="14" t="s">
        <v>45</v>
      </c>
      <c r="D15" s="3" t="s">
        <v>53</v>
      </c>
      <c r="E15" s="3" t="s">
        <v>13</v>
      </c>
      <c r="F15" s="3" t="s">
        <v>21</v>
      </c>
      <c r="G15" s="26" t="s">
        <v>24</v>
      </c>
      <c r="H15" s="14" t="s">
        <v>54</v>
      </c>
      <c r="I15" s="26" t="s">
        <v>42</v>
      </c>
      <c r="J15" s="3" t="s">
        <v>50</v>
      </c>
      <c r="K15" s="14" t="s">
        <v>65</v>
      </c>
      <c r="L15" s="3" t="s">
        <v>48</v>
      </c>
      <c r="M15" s="3" t="s">
        <v>14</v>
      </c>
      <c r="N15" s="3" t="s">
        <v>15</v>
      </c>
      <c r="O15" s="3" t="s">
        <v>22</v>
      </c>
      <c r="P15" s="3" t="s">
        <v>25</v>
      </c>
      <c r="Q15" s="3" t="s">
        <v>43</v>
      </c>
      <c r="R15" s="26" t="s">
        <v>34</v>
      </c>
      <c r="S15" s="3" t="s">
        <v>16</v>
      </c>
      <c r="T15" s="36" t="s">
        <v>36</v>
      </c>
      <c r="U15" s="4" t="s">
        <v>20</v>
      </c>
    </row>
    <row r="16" spans="1:21" x14ac:dyDescent="0.3">
      <c r="A16" s="5" t="s">
        <v>0</v>
      </c>
      <c r="B16" s="5" t="s">
        <v>1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  <c r="H16" s="5" t="s">
        <v>7</v>
      </c>
      <c r="I16" s="5" t="s">
        <v>8</v>
      </c>
      <c r="J16" s="5" t="s">
        <v>9</v>
      </c>
      <c r="K16" s="5" t="s">
        <v>10</v>
      </c>
      <c r="L16" s="5" t="s">
        <v>11</v>
      </c>
      <c r="M16" s="5" t="s">
        <v>12</v>
      </c>
      <c r="N16" s="5" t="s">
        <v>23</v>
      </c>
      <c r="O16" s="5" t="s">
        <v>26</v>
      </c>
      <c r="P16" s="5" t="s">
        <v>27</v>
      </c>
      <c r="Q16" s="5" t="s">
        <v>35</v>
      </c>
      <c r="R16" s="5" t="s">
        <v>28</v>
      </c>
      <c r="S16" s="5" t="s">
        <v>29</v>
      </c>
      <c r="T16" s="5" t="s">
        <v>30</v>
      </c>
      <c r="U16" s="5" t="s">
        <v>31</v>
      </c>
    </row>
    <row r="17" spans="1:23" x14ac:dyDescent="0.3">
      <c r="A17" s="16" t="s">
        <v>17</v>
      </c>
      <c r="B17" s="18" t="s">
        <v>59</v>
      </c>
      <c r="C17" s="19" t="s">
        <v>32</v>
      </c>
      <c r="D17" s="19">
        <v>235</v>
      </c>
      <c r="E17" s="19" t="s">
        <v>33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41090</v>
      </c>
      <c r="K17" s="19">
        <v>2556478</v>
      </c>
      <c r="L17" s="1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41">
        <f t="shared" ref="P17:P20" si="1">ROUND((O17*100)/120,3)</f>
        <v>0.98799999999999999</v>
      </c>
      <c r="Q17" s="22">
        <v>2</v>
      </c>
      <c r="R17" s="31">
        <f t="shared" ref="R17:R20" si="2">ROUND(P17-(P17/100*Q17),4)</f>
        <v>0.96819999999999995</v>
      </c>
      <c r="S17" s="32">
        <f>ROUND(I17*R17,2)</f>
        <v>32.92</v>
      </c>
      <c r="T17" s="39">
        <f>IF(S17&gt;L17,L17,S17)</f>
        <v>30</v>
      </c>
      <c r="U17" s="30">
        <f>L17-T17</f>
        <v>0</v>
      </c>
      <c r="W17" s="13"/>
    </row>
    <row r="18" spans="1:23" x14ac:dyDescent="0.3">
      <c r="A18" s="16" t="s">
        <v>18</v>
      </c>
      <c r="B18" s="6"/>
      <c r="C18" s="6"/>
      <c r="D18" s="6"/>
      <c r="E18" s="6"/>
      <c r="F18" s="8"/>
      <c r="G18" s="8"/>
      <c r="H18" s="6"/>
      <c r="I18" s="29">
        <f>ROUND((H18/100)*G18,2)</f>
        <v>0</v>
      </c>
      <c r="J18" s="7"/>
      <c r="K18" s="6"/>
      <c r="L18" s="8"/>
      <c r="M18" s="29">
        <f t="shared" ref="M18" si="3">ROUND(L18/100*20,2)</f>
        <v>0</v>
      </c>
      <c r="N18" s="29">
        <f>ROUND(L18+M18,2)</f>
        <v>0</v>
      </c>
      <c r="O18" s="9"/>
      <c r="P18" s="42">
        <f t="shared" ref="P18" si="4">ROUND((O18*100)/120,3)</f>
        <v>0</v>
      </c>
      <c r="Q18" s="10"/>
      <c r="R18" s="33">
        <f t="shared" si="2"/>
        <v>0</v>
      </c>
      <c r="S18" s="34">
        <f>ROUND(I18*R18,2)</f>
        <v>0</v>
      </c>
      <c r="T18" s="40">
        <f>IF(S18&gt;L18,L18,S18)</f>
        <v>0</v>
      </c>
      <c r="U18" s="29">
        <f>L18-T18</f>
        <v>0</v>
      </c>
    </row>
    <row r="19" spans="1:23" x14ac:dyDescent="0.3">
      <c r="A19" s="16" t="s">
        <v>19</v>
      </c>
      <c r="B19" s="6"/>
      <c r="C19" s="6"/>
      <c r="D19" s="6"/>
      <c r="E19" s="6"/>
      <c r="F19" s="8"/>
      <c r="G19" s="8"/>
      <c r="H19" s="6"/>
      <c r="I19" s="29">
        <f t="shared" ref="I19:I20" si="5">ROUND((H19/100)*G19,2)</f>
        <v>0</v>
      </c>
      <c r="J19" s="7"/>
      <c r="K19" s="6"/>
      <c r="L19" s="8"/>
      <c r="M19" s="29">
        <f t="shared" si="0"/>
        <v>0</v>
      </c>
      <c r="N19" s="29">
        <f t="shared" ref="N19:N20" si="6">ROUND(L19+M19,2)</f>
        <v>0</v>
      </c>
      <c r="O19" s="9"/>
      <c r="P19" s="42">
        <f t="shared" si="1"/>
        <v>0</v>
      </c>
      <c r="Q19" s="10"/>
      <c r="R19" s="33">
        <f t="shared" si="2"/>
        <v>0</v>
      </c>
      <c r="S19" s="34">
        <f>ROUND(I19*R19,2)</f>
        <v>0</v>
      </c>
      <c r="T19" s="40">
        <f>IF(S19&gt;L19,L19,S19)</f>
        <v>0</v>
      </c>
      <c r="U19" s="29">
        <f>L19-T19</f>
        <v>0</v>
      </c>
    </row>
    <row r="20" spans="1:23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5"/>
        <v>0</v>
      </c>
      <c r="J20" s="7"/>
      <c r="K20" s="6"/>
      <c r="L20" s="8"/>
      <c r="M20" s="29">
        <f t="shared" si="0"/>
        <v>0</v>
      </c>
      <c r="N20" s="29">
        <f t="shared" si="6"/>
        <v>0</v>
      </c>
      <c r="O20" s="9"/>
      <c r="P20" s="42">
        <f t="shared" si="1"/>
        <v>0</v>
      </c>
      <c r="Q20" s="10"/>
      <c r="R20" s="33">
        <f t="shared" si="2"/>
        <v>0</v>
      </c>
      <c r="S20" s="34">
        <f>ROUND(I20*R20,2)</f>
        <v>0</v>
      </c>
      <c r="T20" s="40">
        <f>IF(S20&gt;L20,L20,S20)</f>
        <v>0</v>
      </c>
      <c r="U20" s="29">
        <f>L20-T20</f>
        <v>0</v>
      </c>
    </row>
    <row r="21" spans="1:23" ht="6" customHeight="1" x14ac:dyDescent="0.3"/>
    <row r="22" spans="1:23" x14ac:dyDescent="0.3">
      <c r="A22" s="46" t="s">
        <v>58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4" spans="1:23" x14ac:dyDescent="0.3">
      <c r="B24" s="1" t="s">
        <v>44</v>
      </c>
    </row>
    <row r="25" spans="1:23" x14ac:dyDescent="0.3">
      <c r="B25" s="35"/>
      <c r="C25" s="1" t="s">
        <v>37</v>
      </c>
    </row>
    <row r="26" spans="1:23" x14ac:dyDescent="0.3">
      <c r="B26" s="38"/>
      <c r="C26" s="1" t="s">
        <v>38</v>
      </c>
    </row>
    <row r="28" spans="1:23" ht="18" x14ac:dyDescent="0.3">
      <c r="B28" s="15" t="s">
        <v>47</v>
      </c>
      <c r="C28" s="1" t="s">
        <v>51</v>
      </c>
    </row>
    <row r="29" spans="1:23" ht="18" x14ac:dyDescent="0.3">
      <c r="B29" s="15" t="s">
        <v>49</v>
      </c>
      <c r="C29" s="1" t="s">
        <v>52</v>
      </c>
    </row>
    <row r="30" spans="1:23" ht="18" x14ac:dyDescent="0.3">
      <c r="B30" s="15" t="s">
        <v>55</v>
      </c>
      <c r="C30" s="23" t="s">
        <v>63</v>
      </c>
    </row>
  </sheetData>
  <mergeCells count="8">
    <mergeCell ref="L14:R14"/>
    <mergeCell ref="A22:U22"/>
    <mergeCell ref="A6:M6"/>
    <mergeCell ref="A7:M7"/>
    <mergeCell ref="A10:U10"/>
    <mergeCell ref="A11:U11"/>
    <mergeCell ref="A12:U12"/>
    <mergeCell ref="A8:M8"/>
  </mergeCells>
  <printOptions horizontalCentered="1"/>
  <pageMargins left="0.39370078740157483" right="0.31496062992125984" top="0.94488188976377963" bottom="0.74803149606299213" header="0.51181102362204722" footer="0.31496062992125984"/>
  <pageSetup paperSize="9" scale="60" orientation="landscape" r:id="rId1"/>
  <headerFooter>
    <oddHeader>&amp;L&amp;14Príloha č. 4.3.10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30"/>
  <sheetViews>
    <sheetView view="pageLayout" topLeftCell="A4" zoomScaleNormal="100" workbookViewId="0">
      <selection activeCell="C15" sqref="C15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20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3">
      <c r="A6" s="48" t="s">
        <v>66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3"/>
    </row>
    <row r="7" spans="1:20" x14ac:dyDescent="0.3">
      <c r="A7" s="48" t="s">
        <v>61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3"/>
    </row>
    <row r="8" spans="1:20" x14ac:dyDescent="0.3">
      <c r="A8" s="48" t="s">
        <v>64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3"/>
    </row>
    <row r="9" spans="1:20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ht="25.5" customHeight="1" x14ac:dyDescent="0.3">
      <c r="A10" s="49" t="s">
        <v>56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24" customHeight="1" x14ac:dyDescent="0.3">
      <c r="A11" s="50" t="s">
        <v>69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20.25" customHeight="1" x14ac:dyDescent="0.3">
      <c r="A12" s="50" t="s">
        <v>68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x14ac:dyDescent="0.3">
      <c r="L14" s="43" t="s">
        <v>62</v>
      </c>
      <c r="M14" s="44"/>
      <c r="N14" s="44"/>
      <c r="O14" s="44"/>
      <c r="P14" s="44"/>
      <c r="Q14" s="45"/>
    </row>
    <row r="15" spans="1:20" ht="76.5" x14ac:dyDescent="0.3">
      <c r="A15" s="2" t="s">
        <v>70</v>
      </c>
      <c r="B15" s="3" t="s">
        <v>39</v>
      </c>
      <c r="C15" s="14" t="s">
        <v>45</v>
      </c>
      <c r="D15" s="3" t="s">
        <v>53</v>
      </c>
      <c r="E15" s="3" t="s">
        <v>13</v>
      </c>
      <c r="F15" s="3" t="s">
        <v>21</v>
      </c>
      <c r="G15" s="26" t="s">
        <v>24</v>
      </c>
      <c r="H15" s="14" t="s">
        <v>54</v>
      </c>
      <c r="I15" s="26" t="s">
        <v>42</v>
      </c>
      <c r="J15" s="3" t="s">
        <v>50</v>
      </c>
      <c r="K15" s="14" t="s">
        <v>46</v>
      </c>
      <c r="L15" s="3" t="s">
        <v>48</v>
      </c>
      <c r="M15" s="3" t="s">
        <v>14</v>
      </c>
      <c r="N15" s="3" t="s">
        <v>15</v>
      </c>
      <c r="O15" s="3" t="s">
        <v>22</v>
      </c>
      <c r="P15" s="3" t="s">
        <v>43</v>
      </c>
      <c r="Q15" s="26" t="s">
        <v>40</v>
      </c>
      <c r="R15" s="3" t="s">
        <v>41</v>
      </c>
      <c r="S15" s="36" t="s">
        <v>36</v>
      </c>
      <c r="T15" s="4" t="s">
        <v>20</v>
      </c>
    </row>
    <row r="16" spans="1:20" x14ac:dyDescent="0.3">
      <c r="A16" s="5" t="s">
        <v>0</v>
      </c>
      <c r="B16" s="5" t="s">
        <v>1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  <c r="H16" s="5" t="s">
        <v>7</v>
      </c>
      <c r="I16" s="5" t="s">
        <v>8</v>
      </c>
      <c r="J16" s="5" t="s">
        <v>9</v>
      </c>
      <c r="K16" s="5" t="s">
        <v>10</v>
      </c>
      <c r="L16" s="5" t="s">
        <v>11</v>
      </c>
      <c r="M16" s="5" t="s">
        <v>12</v>
      </c>
      <c r="N16" s="5" t="s">
        <v>23</v>
      </c>
      <c r="O16" s="5" t="s">
        <v>26</v>
      </c>
      <c r="P16" s="5" t="s">
        <v>35</v>
      </c>
      <c r="Q16" s="5" t="s">
        <v>28</v>
      </c>
      <c r="R16" s="5" t="s">
        <v>29</v>
      </c>
      <c r="S16" s="5" t="s">
        <v>30</v>
      </c>
      <c r="T16" s="5" t="s">
        <v>31</v>
      </c>
    </row>
    <row r="17" spans="1:22" x14ac:dyDescent="0.3">
      <c r="A17" s="16" t="s">
        <v>17</v>
      </c>
      <c r="B17" s="18" t="s">
        <v>60</v>
      </c>
      <c r="C17" s="19" t="s">
        <v>32</v>
      </c>
      <c r="D17" s="19">
        <v>235</v>
      </c>
      <c r="E17" s="19" t="s">
        <v>33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40359</v>
      </c>
      <c r="K17" s="19">
        <v>2556478</v>
      </c>
      <c r="L17" s="2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22">
        <v>2</v>
      </c>
      <c r="Q17" s="31">
        <f>ROUND(O17-(O17/100*P17),4)</f>
        <v>1.1613</v>
      </c>
      <c r="R17" s="32">
        <f>ROUND(I17*Q17,2)</f>
        <v>39.479999999999997</v>
      </c>
      <c r="S17" s="37">
        <f t="shared" ref="S17:S20" si="1">IF(R17&gt;N17,N17,R17)</f>
        <v>36</v>
      </c>
      <c r="T17" s="30">
        <f>N17-S17</f>
        <v>0</v>
      </c>
      <c r="V17" s="13"/>
    </row>
    <row r="18" spans="1:22" x14ac:dyDescent="0.3">
      <c r="A18" s="16" t="s">
        <v>18</v>
      </c>
      <c r="B18" s="7"/>
      <c r="C18" s="6"/>
      <c r="D18" s="6"/>
      <c r="E18" s="6"/>
      <c r="F18" s="8"/>
      <c r="G18" s="8"/>
      <c r="H18" s="6"/>
      <c r="I18" s="29">
        <f t="shared" ref="I18:I20" si="2">ROUND((H18/100)*G18,2)</f>
        <v>0</v>
      </c>
      <c r="J18" s="7"/>
      <c r="K18" s="6"/>
      <c r="L18" s="8"/>
      <c r="M18" s="29">
        <f t="shared" si="0"/>
        <v>0</v>
      </c>
      <c r="N18" s="29">
        <f t="shared" ref="N18:N20" si="3">ROUND(L18+M18,2)</f>
        <v>0</v>
      </c>
      <c r="O18" s="9"/>
      <c r="P18" s="10"/>
      <c r="Q18" s="33">
        <f>ROUND(O18-(O18/100*P18),4)</f>
        <v>0</v>
      </c>
      <c r="R18" s="34">
        <f>ROUND(I18*Q18,2)</f>
        <v>0</v>
      </c>
      <c r="S18" s="27">
        <f t="shared" si="1"/>
        <v>0</v>
      </c>
      <c r="T18" s="29">
        <f t="shared" ref="T18:T20" si="4">N18-S18</f>
        <v>0</v>
      </c>
    </row>
    <row r="19" spans="1:22" x14ac:dyDescent="0.3">
      <c r="A19" s="16" t="s">
        <v>19</v>
      </c>
      <c r="B19" s="6"/>
      <c r="C19" s="6"/>
      <c r="D19" s="6"/>
      <c r="E19" s="6"/>
      <c r="F19" s="8"/>
      <c r="G19" s="8"/>
      <c r="H19" s="6"/>
      <c r="I19" s="29">
        <f t="shared" si="2"/>
        <v>0</v>
      </c>
      <c r="J19" s="7"/>
      <c r="K19" s="6"/>
      <c r="L19" s="8"/>
      <c r="M19" s="29">
        <f t="shared" si="0"/>
        <v>0</v>
      </c>
      <c r="N19" s="29">
        <f t="shared" si="3"/>
        <v>0</v>
      </c>
      <c r="O19" s="9"/>
      <c r="P19" s="10"/>
      <c r="Q19" s="33">
        <f>ROUND(O19-(O19/100*P19),4)</f>
        <v>0</v>
      </c>
      <c r="R19" s="34">
        <f>ROUND(I19*Q19,2)</f>
        <v>0</v>
      </c>
      <c r="S19" s="27">
        <f t="shared" si="1"/>
        <v>0</v>
      </c>
      <c r="T19" s="29">
        <f t="shared" si="4"/>
        <v>0</v>
      </c>
    </row>
    <row r="20" spans="1:22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2"/>
        <v>0</v>
      </c>
      <c r="J20" s="7"/>
      <c r="K20" s="6"/>
      <c r="L20" s="8"/>
      <c r="M20" s="29">
        <f t="shared" si="0"/>
        <v>0</v>
      </c>
      <c r="N20" s="29">
        <f t="shared" si="3"/>
        <v>0</v>
      </c>
      <c r="O20" s="9"/>
      <c r="P20" s="10"/>
      <c r="Q20" s="33">
        <f>ROUND(O20-(O20/100*P20),4)</f>
        <v>0</v>
      </c>
      <c r="R20" s="34">
        <f>ROUND(I20*Q20,2)</f>
        <v>0</v>
      </c>
      <c r="S20" s="27">
        <f t="shared" si="1"/>
        <v>0</v>
      </c>
      <c r="T20" s="29">
        <f t="shared" si="4"/>
        <v>0</v>
      </c>
    </row>
    <row r="21" spans="1:22" ht="6" customHeight="1" x14ac:dyDescent="0.3"/>
    <row r="22" spans="1:22" x14ac:dyDescent="0.3">
      <c r="A22" s="46" t="s">
        <v>58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4" spans="1:22" x14ac:dyDescent="0.3">
      <c r="B24" s="1" t="s">
        <v>44</v>
      </c>
    </row>
    <row r="25" spans="1:22" x14ac:dyDescent="0.3">
      <c r="B25" s="35"/>
      <c r="C25" s="1" t="s">
        <v>37</v>
      </c>
    </row>
    <row r="26" spans="1:22" x14ac:dyDescent="0.3">
      <c r="B26" s="38"/>
      <c r="C26" s="1" t="s">
        <v>38</v>
      </c>
    </row>
    <row r="28" spans="1:22" ht="18" x14ac:dyDescent="0.3">
      <c r="B28" s="24" t="s">
        <v>47</v>
      </c>
      <c r="C28" s="23" t="s">
        <v>51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22" ht="18" x14ac:dyDescent="0.3">
      <c r="B29" s="24" t="s">
        <v>49</v>
      </c>
      <c r="C29" s="23" t="s">
        <v>52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</row>
    <row r="30" spans="1:22" ht="18" x14ac:dyDescent="0.3">
      <c r="B30" s="24" t="s">
        <v>55</v>
      </c>
      <c r="C30" s="23" t="s">
        <v>63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</sheetData>
  <mergeCells count="8">
    <mergeCell ref="L14:Q14"/>
    <mergeCell ref="A22:T22"/>
    <mergeCell ref="A6:M6"/>
    <mergeCell ref="A7:M7"/>
    <mergeCell ref="A10:T10"/>
    <mergeCell ref="A11:T11"/>
    <mergeCell ref="A12:T12"/>
    <mergeCell ref="A8:M8"/>
  </mergeCells>
  <printOptions horizontalCentered="1"/>
  <pageMargins left="0.51181102362204722" right="0.51181102362204722" top="0.74803149606299213" bottom="0.55118110236220474" header="0.51181102362204722" footer="0.31496062992125984"/>
  <pageSetup paperSize="9" scale="65" orientation="landscape" r:id="rId1"/>
  <headerFooter>
    <oddHeader>&amp;L&amp;14Príloha 4.3.10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tabulka-bez DPH</vt:lpstr>
      <vt:lpstr>tabulka-s DPH</vt:lpstr>
      <vt:lpstr>'tabulka-bez DPH'!Oblasť_tlače</vt:lpstr>
      <vt:lpstr>'tabulka-s DPH'!Oblasť_tlače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Katarina Ruzickova</cp:lastModifiedBy>
  <cp:lastPrinted>2015-06-18T09:29:32Z</cp:lastPrinted>
  <dcterms:created xsi:type="dcterms:W3CDTF">2010-07-19T11:22:24Z</dcterms:created>
  <dcterms:modified xsi:type="dcterms:W3CDTF">2015-12-22T17:30:37Z</dcterms:modified>
</cp:coreProperties>
</file>