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435" activeTab="1"/>
  </bookViews>
  <sheets>
    <sheet name="tabulka-bez DPH" sheetId="1" r:id="rId1"/>
    <sheet name="tabulka-s DPH" sheetId="4" r:id="rId2"/>
  </sheets>
  <calcPr calcId="145621"/>
</workbook>
</file>

<file path=xl/calcChain.xml><?xml version="1.0" encoding="utf-8"?>
<calcChain xmlns="http://schemas.openxmlformats.org/spreadsheetml/2006/main">
  <c r="Q16" i="4" l="1"/>
  <c r="Q15" i="4"/>
  <c r="P16" i="1"/>
  <c r="R16" i="1" s="1"/>
  <c r="M16" i="1"/>
  <c r="N16" i="1" s="1"/>
  <c r="I16" i="1"/>
  <c r="Q17" i="4"/>
  <c r="Q18" i="4"/>
  <c r="M18" i="4"/>
  <c r="N18" i="4" s="1"/>
  <c r="I18" i="4"/>
  <c r="M17" i="4"/>
  <c r="N17" i="4" s="1"/>
  <c r="I17" i="4"/>
  <c r="M16" i="4"/>
  <c r="N16" i="4" s="1"/>
  <c r="I16" i="4"/>
  <c r="M15" i="4"/>
  <c r="N15" i="4" s="1"/>
  <c r="I15" i="4"/>
  <c r="R15" i="4" s="1"/>
  <c r="M15" i="1"/>
  <c r="N15" i="1" s="1"/>
  <c r="M17" i="1"/>
  <c r="M18" i="1"/>
  <c r="N18" i="1" s="1"/>
  <c r="I15" i="1"/>
  <c r="P15" i="1"/>
  <c r="R15" i="1" s="1"/>
  <c r="P17" i="1"/>
  <c r="R17" i="1" s="1"/>
  <c r="P18" i="1"/>
  <c r="R18" i="1" s="1"/>
  <c r="I17" i="1"/>
  <c r="I18" i="1"/>
  <c r="N17" i="1"/>
  <c r="R18" i="4" l="1"/>
  <c r="S18" i="4" s="1"/>
  <c r="T18" i="4" s="1"/>
  <c r="R17" i="4"/>
  <c r="S17" i="4" s="1"/>
  <c r="T17" i="4" s="1"/>
  <c r="S15" i="4"/>
  <c r="T15" i="4" s="1"/>
  <c r="R16" i="4"/>
  <c r="S16" i="4" s="1"/>
  <c r="T16" i="4" s="1"/>
  <c r="S16" i="1"/>
  <c r="T16" i="1" s="1"/>
  <c r="U16" i="1" s="1"/>
  <c r="S18" i="1"/>
  <c r="T18" i="1" s="1"/>
  <c r="U18" i="1" s="1"/>
  <c r="S17" i="1"/>
  <c r="T17" i="1" s="1"/>
  <c r="U17" i="1" s="1"/>
  <c r="S15" i="1"/>
  <c r="T15" i="1" s="1"/>
  <c r="U15" i="1" s="1"/>
</calcChain>
</file>

<file path=xl/comments1.xml><?xml version="1.0" encoding="utf-8"?>
<comments xmlns="http://schemas.openxmlformats.org/spreadsheetml/2006/main">
  <authors>
    <author>user</author>
  </authors>
  <commentList>
    <comment ref="G13" author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G13" author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sharedStrings.xml><?xml version="1.0" encoding="utf-8"?>
<sst xmlns="http://schemas.openxmlformats.org/spreadsheetml/2006/main" count="129" uniqueCount="73">
  <si>
    <t>P.č.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</si>
  <si>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</si>
  <si>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</si>
  <si>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</si>
  <si>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</si>
  <si>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</si>
  <si>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</si>
  <si>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</si>
  <si>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</si>
  <si>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</si>
  <si>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</si>
  <si>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</si>
  <si>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</si>
  <si>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</si>
  <si>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Evidečné číslo vozidla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</si>
  <si>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</si>
  <si>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</si>
  <si>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</si>
  <si>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</si>
  <si>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</si>
  <si>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</si>
  <si>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</si>
  <si>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</si>
  <si>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cena/liter s DPH
[EUR]</t>
  </si>
  <si>
    <t>N</t>
  </si>
  <si>
    <t>Oprávnené KM pre projekt
[KM]</t>
  </si>
  <si>
    <t>cena/liter bez DPH
[EUR]</t>
  </si>
  <si>
    <t>O</t>
  </si>
  <si>
    <t>P</t>
  </si>
  <si>
    <t>R</t>
  </si>
  <si>
    <t>S</t>
  </si>
  <si>
    <t>T</t>
  </si>
  <si>
    <t>U</t>
  </si>
  <si>
    <t>Mrkva</t>
  </si>
  <si>
    <t>BA456VK</t>
  </si>
  <si>
    <t>Konečná oprávnená cena PHM bez DPH
[EUR/L]</t>
  </si>
  <si>
    <t>Q</t>
  </si>
  <si>
    <t>Nárokovaná suma z faktúry
[EUR]</t>
  </si>
  <si>
    <t>len nákup PHM, nie oleje, nie umývanie áut a iné služby</t>
  </si>
  <si>
    <t>vložená rovnica</t>
  </si>
  <si>
    <t>vložená podmienka</t>
  </si>
  <si>
    <t>Dátum vykonania cesty</t>
  </si>
  <si>
    <t>1.7.2010-2.7.2010</t>
  </si>
  <si>
    <t>Konečná oprávnená cena PHM s DPH
[EUR/L]</t>
  </si>
  <si>
    <t>Nárokovaná suma s DPH
[EUR]</t>
  </si>
  <si>
    <t>Oprávnené PHM
[L]</t>
  </si>
  <si>
    <t>Poskytnutá % zľava
[%]</t>
  </si>
  <si>
    <t>VZOROVÝ PRÍKLAD</t>
  </si>
  <si>
    <t>Vysvetlivky:</t>
  </si>
  <si>
    <t>Meno a priezvisko vodiča</t>
  </si>
  <si>
    <t>1.7.2012-2.7.2012</t>
  </si>
  <si>
    <t>1)</t>
  </si>
  <si>
    <t>2)</t>
  </si>
  <si>
    <t>v prípade použitia priemernej reálnej mesačnej ceny/liter PHM, je potrebné uviesť nie dátum nákupu/číslo dokladu, ale mesiac a rok, na ktorý sa vzťahuje priemerná cena</t>
  </si>
  <si>
    <t>v prípade použitia priemernej reálnej mesačnej ceny/liter je potrebné doložiť spôsob výpočtu tejto priemernej ceny/liter s uvedením čísiel pokladničných blokov, ktoré boli použité pre výpočet</t>
  </si>
  <si>
    <t>Číslo žiadanky na prepravu resp. číslo cestovného príkazu</t>
  </si>
  <si>
    <t>3)</t>
  </si>
  <si>
    <t>v prípade ak prijímateľ má spracovanú internú smernicu spotreby PHM, resp. spôsob výpočtu skutočnej spotreby za daný mesiac, sa uvádza spotreba uvedená v v týchto dokumentoch</t>
  </si>
  <si>
    <r>
      <t xml:space="preserve">Výpočet nárokovanej sumy za PHM </t>
    </r>
    <r>
      <rPr>
        <b/>
        <u/>
        <sz val="10"/>
        <rFont val="Times New Roman"/>
        <family val="1"/>
        <charset val="238"/>
      </rPr>
      <t>(v prípade ak je DPH oprávnená)</t>
    </r>
  </si>
  <si>
    <r>
      <t xml:space="preserve">Priemerná spotreba na 100 km v súlade s technickým preukazom </t>
    </r>
    <r>
      <rPr>
        <vertAlign val="superscript"/>
        <sz val="8"/>
        <rFont val="Times New Roman"/>
        <family val="1"/>
        <charset val="238"/>
      </rPr>
      <t>3)</t>
    </r>
    <r>
      <rPr>
        <sz val="8"/>
        <rFont val="Times New Roman"/>
        <family val="1"/>
        <charset val="238"/>
      </rPr>
      <t xml:space="preserve">
[L]</t>
    </r>
  </si>
  <si>
    <r>
      <t xml:space="preserve">Dátum nákupu PHM </t>
    </r>
    <r>
      <rPr>
        <vertAlign val="superscript"/>
        <sz val="8"/>
        <color theme="1"/>
        <rFont val="Times New Roman"/>
        <family val="1"/>
        <charset val="238"/>
      </rPr>
      <t>1)</t>
    </r>
  </si>
  <si>
    <r>
      <t xml:space="preserve">Číslo bankového výpisu /
pokladničného bloku </t>
    </r>
    <r>
      <rPr>
        <vertAlign val="superscript"/>
        <sz val="8"/>
        <rFont val="Times New Roman"/>
        <family val="1"/>
        <charset val="238"/>
      </rPr>
      <t>1)</t>
    </r>
  </si>
  <si>
    <r>
      <t xml:space="preserve">Spolu bez DPH </t>
    </r>
    <r>
      <rPr>
        <vertAlign val="superscript"/>
        <sz val="8"/>
        <color theme="1"/>
        <rFont val="Times New Roman"/>
        <family val="1"/>
        <charset val="238"/>
      </rPr>
      <t>2)</t>
    </r>
    <r>
      <rPr>
        <sz val="8"/>
        <color theme="1"/>
        <rFont val="Times New Roman"/>
        <family val="1"/>
        <charset val="238"/>
      </rPr>
      <t xml:space="preserve">
[EUR]</t>
    </r>
  </si>
  <si>
    <t xml:space="preserve">Názov Prijímateľa/Partnera: </t>
  </si>
  <si>
    <t>Názov projektu:</t>
  </si>
  <si>
    <t>Kód ITMS2014+ projektu:</t>
  </si>
  <si>
    <r>
      <t xml:space="preserve">Výpočet nárokovanej sumy za PHM </t>
    </r>
    <r>
      <rPr>
        <b/>
        <u/>
        <sz val="10"/>
        <rFont val="Times New Roman"/>
        <family val="1"/>
        <charset val="238"/>
      </rPr>
      <t>(v prípade ak je DPH neoprávnená)</t>
    </r>
  </si>
  <si>
    <t>Pozn.: V riadku č. 1 tabuľky je uvedený VZOROVÝ PRÍKLAD vyplnenia jednotlivých buniek v tabuľke. Pri finalizácii tohto podkladu je potrebné uvedený VZOROVÝ PRÍKLAD vymazať.</t>
  </si>
  <si>
    <t>Predmetný podklad zostáva archivovaný u Prijímateľa.</t>
  </si>
  <si>
    <r>
      <t xml:space="preserve">Dátum nákupu PHM </t>
    </r>
    <r>
      <rPr>
        <vertAlign val="superscript"/>
        <sz val="8"/>
        <rFont val="Times New Roman"/>
        <family val="1"/>
        <charset val="238"/>
      </rPr>
      <t>1)</t>
    </r>
  </si>
  <si>
    <r>
      <t xml:space="preserve">Spolu bez DPH </t>
    </r>
    <r>
      <rPr>
        <vertAlign val="superscript"/>
        <sz val="8"/>
        <rFont val="Times New Roman"/>
        <family val="1"/>
        <charset val="238"/>
      </rPr>
      <t>2)</t>
    </r>
    <r>
      <rPr>
        <sz val="8"/>
        <rFont val="Times New Roman"/>
        <family val="1"/>
        <charset val="238"/>
      </rPr>
      <t xml:space="preserve">
[EUR]</t>
    </r>
  </si>
  <si>
    <r>
      <t xml:space="preserve">(podporná tabuľkak k sumarizačnému hárku </t>
    </r>
    <r>
      <rPr>
        <b/>
        <sz val="11"/>
        <rFont val="Times New Roman"/>
        <family val="1"/>
        <charset val="238"/>
      </rPr>
      <t>Cestovné náhrady</t>
    </r>
    <r>
      <rPr>
        <sz val="11"/>
        <rFont val="Times New Roman"/>
        <family val="1"/>
        <charset val="238"/>
      </rPr>
      <t xml:space="preserve"> a Pohonné hmoty. </t>
    </r>
  </si>
  <si>
    <r>
      <t xml:space="preserve">(podporná tabuľkak k sumarizačnému hárku </t>
    </r>
    <r>
      <rPr>
        <b/>
        <sz val="11"/>
        <rFont val="Times New Roman"/>
        <family val="1"/>
        <charset val="238"/>
      </rPr>
      <t>Cestovné náhrady</t>
    </r>
    <r>
      <rPr>
        <sz val="11"/>
        <rFont val="Times New Roman"/>
        <family val="1"/>
        <charset val="238"/>
      </rPr>
      <t xml:space="preserve"> a Pohonné hmoty.  Predmetný podklad zostáva archivovaný u Prijímateľa.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</si>
</sst>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24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color theme="0"/>
      <name val="Times New Roman"/>
      <family val="1"/>
      <charset val="238"/>
    </font>
    <font>
      <vertAlign val="superscript"/>
      <sz val="8"/>
      <name val="Times New Roman"/>
      <family val="1"/>
      <charset val="238"/>
    </font>
    <font>
      <vertAlign val="superscript"/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sz val="11"/>
      <name val="Arial Narrow"/>
      <family val="2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1" xfId="0" applyFont="1" applyBorder="1"/>
    <xf numFmtId="14" fontId="12" fillId="0" borderId="1" xfId="0" applyNumberFormat="1" applyFont="1" applyBorder="1"/>
    <xf numFmtId="0" fontId="12" fillId="0" borderId="1" xfId="0" applyFont="1" applyBorder="1"/>
    <xf numFmtId="4" fontId="12" fillId="0" borderId="1" xfId="0" applyNumberFormat="1" applyFont="1" applyBorder="1"/>
    <xf numFmtId="4" fontId="12" fillId="3" borderId="1" xfId="0" applyNumberFormat="1" applyFont="1" applyFill="1" applyBorder="1"/>
    <xf numFmtId="164" fontId="12" fillId="0" borderId="1" xfId="0" applyNumberFormat="1" applyFont="1" applyBorder="1"/>
    <xf numFmtId="4" fontId="12" fillId="0" borderId="1" xfId="0" applyNumberFormat="1" applyFont="1" applyBorder="1" applyAlignment="1">
      <alignment horizontal="center"/>
    </xf>
    <xf numFmtId="165" fontId="12" fillId="3" borderId="1" xfId="0" applyNumberFormat="1" applyFont="1" applyFill="1" applyBorder="1"/>
    <xf numFmtId="0" fontId="12" fillId="3" borderId="1" xfId="0" applyFont="1" applyFill="1" applyBorder="1"/>
    <xf numFmtId="0" fontId="13" fillId="0" borderId="0" xfId="0" applyFont="1"/>
    <xf numFmtId="14" fontId="11" fillId="0" borderId="1" xfId="0" applyNumberFormat="1" applyFont="1" applyBorder="1"/>
    <xf numFmtId="4" fontId="11" fillId="0" borderId="1" xfId="0" applyNumberFormat="1" applyFont="1" applyBorder="1"/>
    <xf numFmtId="4" fontId="14" fillId="3" borderId="1" xfId="0" applyNumberFormat="1" applyFont="1" applyFill="1" applyBorder="1"/>
    <xf numFmtId="164" fontId="11" fillId="0" borderId="1" xfId="0" applyNumberFormat="1" applyFont="1" applyBorder="1"/>
    <xf numFmtId="4" fontId="11" fillId="0" borderId="1" xfId="0" applyNumberFormat="1" applyFont="1" applyBorder="1" applyAlignment="1">
      <alignment horizontal="center"/>
    </xf>
    <xf numFmtId="165" fontId="14" fillId="3" borderId="1" xfId="0" applyNumberFormat="1" applyFont="1" applyFill="1" applyBorder="1"/>
    <xf numFmtId="0" fontId="14" fillId="3" borderId="1" xfId="0" applyFont="1" applyFill="1" applyBorder="1"/>
    <xf numFmtId="0" fontId="3" fillId="0" borderId="1" xfId="0" applyFont="1" applyBorder="1"/>
    <xf numFmtId="0" fontId="15" fillId="0" borderId="0" xfId="0" applyFont="1"/>
    <xf numFmtId="0" fontId="3" fillId="3" borderId="0" xfId="0" applyFont="1" applyFill="1"/>
    <xf numFmtId="0" fontId="6" fillId="0" borderId="0" xfId="0" applyFont="1"/>
    <xf numFmtId="0" fontId="3" fillId="2" borderId="0" xfId="0" applyFont="1" applyFill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wrapText="1"/>
    </xf>
    <xf numFmtId="0" fontId="19" fillId="0" borderId="0" xfId="0" applyFont="1"/>
    <xf numFmtId="0" fontId="19" fillId="0" borderId="0" xfId="0" applyFont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/>
    <xf numFmtId="4" fontId="20" fillId="2" borderId="1" xfId="0" applyNumberFormat="1" applyFont="1" applyFill="1" applyBorder="1"/>
    <xf numFmtId="164" fontId="14" fillId="3" borderId="1" xfId="0" applyNumberFormat="1" applyFont="1" applyFill="1" applyBorder="1"/>
    <xf numFmtId="0" fontId="19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0" fillId="0" borderId="1" xfId="0" applyFont="1" applyBorder="1"/>
    <xf numFmtId="14" fontId="20" fillId="0" borderId="1" xfId="0" applyNumberFormat="1" applyFont="1" applyBorder="1"/>
    <xf numFmtId="4" fontId="20" fillId="0" borderId="1" xfId="0" applyNumberFormat="1" applyFont="1" applyBorder="1"/>
    <xf numFmtId="4" fontId="20" fillId="3" borderId="1" xfId="0" applyNumberFormat="1" applyFont="1" applyFill="1" applyBorder="1"/>
    <xf numFmtId="164" fontId="20" fillId="0" borderId="1" xfId="0" applyNumberFormat="1" applyFont="1" applyBorder="1"/>
    <xf numFmtId="4" fontId="20" fillId="0" borderId="1" xfId="0" applyNumberFormat="1" applyFont="1" applyBorder="1" applyAlignment="1">
      <alignment horizontal="center"/>
    </xf>
    <xf numFmtId="165" fontId="20" fillId="3" borderId="1" xfId="0" applyNumberFormat="1" applyFont="1" applyFill="1" applyBorder="1"/>
    <xf numFmtId="0" fontId="20" fillId="3" borderId="1" xfId="0" applyFont="1" applyFill="1" applyBorder="1"/>
    <xf numFmtId="4" fontId="20" fillId="5" borderId="1" xfId="0" applyNumberFormat="1" applyFont="1" applyFill="1" applyBorder="1"/>
    <xf numFmtId="0" fontId="19" fillId="0" borderId="1" xfId="0" applyFont="1" applyBorder="1"/>
    <xf numFmtId="0" fontId="22" fillId="0" borderId="0" xfId="0" applyFont="1"/>
    <xf numFmtId="0" fontId="19" fillId="3" borderId="0" xfId="0" applyFont="1" applyFill="1"/>
    <xf numFmtId="0" fontId="7" fillId="0" borderId="0" xfId="0" applyFont="1"/>
    <xf numFmtId="0" fontId="19" fillId="2" borderId="0" xfId="0" applyFont="1" applyFill="1"/>
    <xf numFmtId="0" fontId="23" fillId="0" borderId="0" xfId="0" applyFont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18" fillId="0" borderId="0" xfId="0" applyFont="1" applyBorder="1" applyAlignment="1">
      <alignment horizontal="left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12" fillId="5" borderId="1" xfId="0" applyNumberFormat="1" applyFont="1" applyFill="1" applyBorder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13</xdr:row>
      <xdr:rowOff>200025</xdr:rowOff>
    </xdr:from>
    <xdr:to>
      <xdr:col>21</xdr:col>
      <xdr:colOff>561975</xdr:colOff>
      <xdr:row>15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92350" y="26955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8</xdr:col>
      <xdr:colOff>533400</xdr:colOff>
      <xdr:row>0</xdr:row>
      <xdr:rowOff>47625</xdr:rowOff>
    </xdr:from>
    <xdr:to>
      <xdr:col>16</xdr:col>
      <xdr:colOff>198120</xdr:colOff>
      <xdr:row>3</xdr:row>
      <xdr:rowOff>104140</xdr:rowOff>
    </xdr:to>
    <xdr:pic>
      <xdr:nvPicPr>
        <xdr:cNvPr id="5" name="Obrázok 4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47625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13</xdr:row>
      <xdr:rowOff>200025</xdr:rowOff>
    </xdr:from>
    <xdr:to>
      <xdr:col>20</xdr:col>
      <xdr:colOff>561975</xdr:colOff>
      <xdr:row>15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658975" y="21621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8</xdr:col>
      <xdr:colOff>619125</xdr:colOff>
      <xdr:row>0</xdr:row>
      <xdr:rowOff>85725</xdr:rowOff>
    </xdr:from>
    <xdr:to>
      <xdr:col>16</xdr:col>
      <xdr:colOff>636270</xdr:colOff>
      <xdr:row>3</xdr:row>
      <xdr:rowOff>142240</xdr:rowOff>
    </xdr:to>
    <xdr:pic>
      <xdr:nvPicPr>
        <xdr:cNvPr id="13" name="Obrázok 12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295275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W33"/>
  <sheetViews>
    <sheetView view="pageLayout" zoomScaleNormal="100" workbookViewId="0">
      <selection activeCell="G22" sqref="G22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1.85546875" style="1" customWidth="1"/>
    <col min="12" max="13" width="9.140625" style="1"/>
    <col min="14" max="14" width="10.28515625" style="1" customWidth="1"/>
    <col min="15" max="15" width="10.140625" style="1" customWidth="1"/>
    <col min="16" max="16" width="14.28515625" style="1" customWidth="1"/>
    <col min="17" max="17" width="8.7109375" style="1" customWidth="1"/>
    <col min="18" max="18" width="11.5703125" style="1" customWidth="1"/>
    <col min="19" max="20" width="12.140625" style="1" customWidth="1"/>
    <col min="21" max="21" width="10.5703125" style="1" customWidth="1"/>
    <col min="22" max="16384" width="9.140625" style="1"/>
  </cols>
  <sheetData>
    <row r="5" spans="1:23" s="2" customFormat="1" ht="15.75" x14ac:dyDescent="0.25">
      <c r="A5" s="65" t="s">
        <v>63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35"/>
      <c r="O5" s="35"/>
      <c r="P5" s="35"/>
      <c r="Q5" s="35"/>
      <c r="R5" s="35"/>
      <c r="S5" s="35"/>
      <c r="T5" s="36"/>
      <c r="U5" s="36"/>
    </row>
    <row r="6" spans="1:23" s="2" customFormat="1" ht="15.75" x14ac:dyDescent="0.25">
      <c r="A6" s="65" t="s">
        <v>64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35"/>
      <c r="O6" s="35"/>
      <c r="P6" s="35"/>
      <c r="Q6" s="35"/>
      <c r="R6" s="35"/>
      <c r="S6" s="35"/>
      <c r="T6" s="36"/>
      <c r="U6" s="36"/>
    </row>
    <row r="7" spans="1:23" s="2" customFormat="1" ht="15.75" x14ac:dyDescent="0.25">
      <c r="A7" s="65" t="s">
        <v>65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35"/>
      <c r="O7" s="35"/>
      <c r="P7" s="35"/>
      <c r="Q7" s="35"/>
      <c r="R7" s="35"/>
      <c r="S7" s="35"/>
      <c r="T7" s="36"/>
      <c r="U7" s="36"/>
    </row>
    <row r="8" spans="1:23" s="2" customFormat="1" ht="15" x14ac:dyDescent="0.25">
      <c r="T8" s="64"/>
      <c r="U8" s="64"/>
    </row>
    <row r="9" spans="1:23" s="2" customFormat="1" ht="18.75" x14ac:dyDescent="0.3">
      <c r="A9" s="63" t="s">
        <v>66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T9" s="64"/>
      <c r="U9" s="64"/>
    </row>
    <row r="10" spans="1:23" s="2" customFormat="1" ht="15" x14ac:dyDescent="0.25">
      <c r="A10" s="41" t="s">
        <v>71</v>
      </c>
      <c r="I10" s="35" t="s">
        <v>68</v>
      </c>
    </row>
    <row r="11" spans="1:23" s="2" customFormat="1" ht="15" x14ac:dyDescent="0.25"/>
    <row r="12" spans="1:23" s="2" customFormat="1" ht="15" x14ac:dyDescent="0.25">
      <c r="L12" s="60" t="s">
        <v>38</v>
      </c>
      <c r="M12" s="61"/>
      <c r="N12" s="61"/>
      <c r="O12" s="61"/>
      <c r="P12" s="61"/>
      <c r="Q12" s="61"/>
      <c r="R12" s="62"/>
    </row>
    <row r="13" spans="1:23" s="2" customFormat="1" ht="78.75" x14ac:dyDescent="0.25">
      <c r="A13" s="3" t="s">
        <v>0</v>
      </c>
      <c r="B13" s="4" t="s">
        <v>41</v>
      </c>
      <c r="C13" s="5" t="s">
        <v>49</v>
      </c>
      <c r="D13" s="4" t="s">
        <v>55</v>
      </c>
      <c r="E13" s="4" t="s">
        <v>14</v>
      </c>
      <c r="F13" s="4" t="s">
        <v>22</v>
      </c>
      <c r="G13" s="6" t="s">
        <v>25</v>
      </c>
      <c r="H13" s="5" t="s">
        <v>59</v>
      </c>
      <c r="I13" s="6" t="s">
        <v>45</v>
      </c>
      <c r="J13" s="4" t="s">
        <v>60</v>
      </c>
      <c r="K13" s="5" t="s">
        <v>61</v>
      </c>
      <c r="L13" s="4" t="s">
        <v>62</v>
      </c>
      <c r="M13" s="4" t="s">
        <v>15</v>
      </c>
      <c r="N13" s="4" t="s">
        <v>16</v>
      </c>
      <c r="O13" s="4" t="s">
        <v>23</v>
      </c>
      <c r="P13" s="4" t="s">
        <v>26</v>
      </c>
      <c r="Q13" s="4" t="s">
        <v>46</v>
      </c>
      <c r="R13" s="6" t="s">
        <v>35</v>
      </c>
      <c r="S13" s="4" t="s">
        <v>17</v>
      </c>
      <c r="T13" s="37" t="s">
        <v>37</v>
      </c>
      <c r="U13" s="8" t="s">
        <v>21</v>
      </c>
    </row>
    <row r="14" spans="1:23" s="2" customFormat="1" ht="15" x14ac:dyDescent="0.25">
      <c r="A14" s="9" t="s">
        <v>1</v>
      </c>
      <c r="B14" s="9" t="s">
        <v>2</v>
      </c>
      <c r="C14" s="9" t="s">
        <v>3</v>
      </c>
      <c r="D14" s="9" t="s">
        <v>4</v>
      </c>
      <c r="E14" s="9" t="s">
        <v>5</v>
      </c>
      <c r="F14" s="9" t="s">
        <v>6</v>
      </c>
      <c r="G14" s="9" t="s">
        <v>7</v>
      </c>
      <c r="H14" s="9" t="s">
        <v>8</v>
      </c>
      <c r="I14" s="9" t="s">
        <v>9</v>
      </c>
      <c r="J14" s="9" t="s">
        <v>10</v>
      </c>
      <c r="K14" s="9" t="s">
        <v>11</v>
      </c>
      <c r="L14" s="9" t="s">
        <v>12</v>
      </c>
      <c r="M14" s="9" t="s">
        <v>13</v>
      </c>
      <c r="N14" s="9" t="s">
        <v>24</v>
      </c>
      <c r="O14" s="9" t="s">
        <v>27</v>
      </c>
      <c r="P14" s="9" t="s">
        <v>28</v>
      </c>
      <c r="Q14" s="9" t="s">
        <v>36</v>
      </c>
      <c r="R14" s="9" t="s">
        <v>29</v>
      </c>
      <c r="S14" s="9" t="s">
        <v>30</v>
      </c>
      <c r="T14" s="9" t="s">
        <v>31</v>
      </c>
      <c r="U14" s="9" t="s">
        <v>32</v>
      </c>
    </row>
    <row r="15" spans="1:23" s="2" customFormat="1" ht="15" x14ac:dyDescent="0.25">
      <c r="A15" s="10" t="s">
        <v>18</v>
      </c>
      <c r="B15" s="11" t="s">
        <v>50</v>
      </c>
      <c r="C15" s="12" t="s">
        <v>33</v>
      </c>
      <c r="D15" s="12">
        <v>235</v>
      </c>
      <c r="E15" s="12" t="s">
        <v>34</v>
      </c>
      <c r="F15" s="13">
        <v>500</v>
      </c>
      <c r="G15" s="13">
        <v>400</v>
      </c>
      <c r="H15" s="12">
        <v>8.5</v>
      </c>
      <c r="I15" s="14">
        <f>ROUND((H15/100)*G15,2)</f>
        <v>34</v>
      </c>
      <c r="J15" s="11">
        <v>41090</v>
      </c>
      <c r="K15" s="12">
        <v>2556478</v>
      </c>
      <c r="L15" s="13">
        <v>30</v>
      </c>
      <c r="M15" s="14">
        <f t="shared" ref="M15:M18" si="0">ROUND(L15/100*20,2)</f>
        <v>6</v>
      </c>
      <c r="N15" s="14">
        <f>ROUND(L15+M15,2)</f>
        <v>36</v>
      </c>
      <c r="O15" s="15">
        <v>1.1850000000000001</v>
      </c>
      <c r="P15" s="38">
        <f t="shared" ref="P15:P18" si="1">ROUND((O15*100)/120,3)</f>
        <v>0.98799999999999999</v>
      </c>
      <c r="Q15" s="16">
        <v>2</v>
      </c>
      <c r="R15" s="17">
        <f t="shared" ref="R15:R18" si="2">ROUND(P15-(P15/100*Q15),4)</f>
        <v>0.96819999999999995</v>
      </c>
      <c r="S15" s="18">
        <f>ROUND(I15*R15,2)</f>
        <v>32.92</v>
      </c>
      <c r="T15" s="39">
        <f>IF(S15&gt;L15,L15,S15)</f>
        <v>30</v>
      </c>
      <c r="U15" s="14">
        <f>L15-T15</f>
        <v>0</v>
      </c>
      <c r="W15" s="19" t="s">
        <v>47</v>
      </c>
    </row>
    <row r="16" spans="1:23" s="2" customFormat="1" ht="15" x14ac:dyDescent="0.25">
      <c r="A16" s="10" t="s">
        <v>19</v>
      </c>
      <c r="B16" s="10"/>
      <c r="C16" s="10"/>
      <c r="D16" s="10"/>
      <c r="E16" s="10"/>
      <c r="F16" s="21"/>
      <c r="G16" s="21"/>
      <c r="H16" s="10"/>
      <c r="I16" s="22">
        <f>ROUND((H16/100)*G16,2)</f>
        <v>0</v>
      </c>
      <c r="J16" s="20"/>
      <c r="K16" s="10"/>
      <c r="L16" s="21"/>
      <c r="M16" s="22">
        <f t="shared" ref="M16" si="3">ROUND(L16/100*20,2)</f>
        <v>0</v>
      </c>
      <c r="N16" s="22">
        <f>ROUND(L16+M16,2)</f>
        <v>0</v>
      </c>
      <c r="O16" s="23"/>
      <c r="P16" s="40">
        <f t="shared" ref="P16" si="4">ROUND((O16*100)/120,3)</f>
        <v>0</v>
      </c>
      <c r="Q16" s="24"/>
      <c r="R16" s="25">
        <f t="shared" si="2"/>
        <v>0</v>
      </c>
      <c r="S16" s="26">
        <f>ROUND(I16*R16,2)</f>
        <v>0</v>
      </c>
      <c r="T16" s="39">
        <f>IF(S16&gt;L16,L16,S16)</f>
        <v>0</v>
      </c>
      <c r="U16" s="22">
        <f>L16-T16</f>
        <v>0</v>
      </c>
    </row>
    <row r="17" spans="1:21" s="2" customFormat="1" ht="15" x14ac:dyDescent="0.25">
      <c r="A17" s="10" t="s">
        <v>20</v>
      </c>
      <c r="B17" s="10"/>
      <c r="C17" s="10"/>
      <c r="D17" s="10"/>
      <c r="E17" s="10"/>
      <c r="F17" s="21"/>
      <c r="G17" s="21"/>
      <c r="H17" s="10"/>
      <c r="I17" s="22">
        <f t="shared" ref="I17:I18" si="5">ROUND((H17/100)*G17,2)</f>
        <v>0</v>
      </c>
      <c r="J17" s="20"/>
      <c r="K17" s="10"/>
      <c r="L17" s="21"/>
      <c r="M17" s="22">
        <f t="shared" si="0"/>
        <v>0</v>
      </c>
      <c r="N17" s="22">
        <f t="shared" ref="N17:N18" si="6">ROUND(L17+M17,2)</f>
        <v>0</v>
      </c>
      <c r="O17" s="23"/>
      <c r="P17" s="40">
        <f t="shared" si="1"/>
        <v>0</v>
      </c>
      <c r="Q17" s="24"/>
      <c r="R17" s="25">
        <f t="shared" si="2"/>
        <v>0</v>
      </c>
      <c r="S17" s="26">
        <f>ROUND(I17*R17,2)</f>
        <v>0</v>
      </c>
      <c r="T17" s="39">
        <f>IF(S17&gt;L17,L17,S17)</f>
        <v>0</v>
      </c>
      <c r="U17" s="22">
        <f>L17-T17</f>
        <v>0</v>
      </c>
    </row>
    <row r="18" spans="1:21" s="2" customFormat="1" ht="15" x14ac:dyDescent="0.25">
      <c r="A18" s="27"/>
      <c r="B18" s="27"/>
      <c r="C18" s="27"/>
      <c r="D18" s="27"/>
      <c r="E18" s="27"/>
      <c r="F18" s="21"/>
      <c r="G18" s="21"/>
      <c r="H18" s="10"/>
      <c r="I18" s="22">
        <f t="shared" si="5"/>
        <v>0</v>
      </c>
      <c r="J18" s="20"/>
      <c r="K18" s="10"/>
      <c r="L18" s="21"/>
      <c r="M18" s="22">
        <f t="shared" si="0"/>
        <v>0</v>
      </c>
      <c r="N18" s="22">
        <f t="shared" si="6"/>
        <v>0</v>
      </c>
      <c r="O18" s="23"/>
      <c r="P18" s="40">
        <f t="shared" si="1"/>
        <v>0</v>
      </c>
      <c r="Q18" s="24"/>
      <c r="R18" s="25">
        <f t="shared" si="2"/>
        <v>0</v>
      </c>
      <c r="S18" s="26">
        <f>ROUND(I18*R18,2)</f>
        <v>0</v>
      </c>
      <c r="T18" s="39">
        <f>IF(S18&gt;L18,L18,S18)</f>
        <v>0</v>
      </c>
      <c r="U18" s="22">
        <f>L18-T18</f>
        <v>0</v>
      </c>
    </row>
    <row r="19" spans="1:21" s="2" customFormat="1" ht="15" x14ac:dyDescent="0.25">
      <c r="A19" s="19" t="s">
        <v>67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</row>
    <row r="20" spans="1:21" s="2" customFormat="1" ht="15" x14ac:dyDescent="0.25">
      <c r="B20" s="28" t="s">
        <v>48</v>
      </c>
    </row>
    <row r="21" spans="1:21" s="2" customFormat="1" ht="15" x14ac:dyDescent="0.25">
      <c r="B21" s="29"/>
      <c r="C21" s="30" t="s">
        <v>39</v>
      </c>
    </row>
    <row r="22" spans="1:21" s="2" customFormat="1" ht="15" x14ac:dyDescent="0.25">
      <c r="B22" s="31"/>
      <c r="C22" s="30" t="s">
        <v>40</v>
      </c>
    </row>
    <row r="23" spans="1:21" s="2" customFormat="1" ht="15" x14ac:dyDescent="0.25"/>
    <row r="24" spans="1:21" s="2" customFormat="1" ht="15" x14ac:dyDescent="0.25">
      <c r="B24" s="32" t="s">
        <v>51</v>
      </c>
      <c r="C24" s="30" t="s">
        <v>53</v>
      </c>
    </row>
    <row r="25" spans="1:21" s="2" customFormat="1" ht="15" x14ac:dyDescent="0.25">
      <c r="B25" s="32" t="s">
        <v>52</v>
      </c>
      <c r="C25" s="28" t="s">
        <v>54</v>
      </c>
    </row>
    <row r="26" spans="1:21" s="2" customFormat="1" ht="15" x14ac:dyDescent="0.25">
      <c r="B26" s="32" t="s">
        <v>56</v>
      </c>
      <c r="C26" s="28" t="s">
        <v>57</v>
      </c>
    </row>
    <row r="27" spans="1:21" s="2" customFormat="1" ht="15" x14ac:dyDescent="0.25"/>
    <row r="28" spans="1:21" s="2" customFormat="1" ht="15" x14ac:dyDescent="0.25"/>
    <row r="29" spans="1:21" s="2" customFormat="1" ht="15" x14ac:dyDescent="0.25"/>
    <row r="30" spans="1:21" s="2" customFormat="1" ht="15" x14ac:dyDescent="0.25"/>
    <row r="31" spans="1:21" s="2" customFormat="1" ht="15" x14ac:dyDescent="0.25"/>
    <row r="32" spans="1:21" s="2" customFormat="1" ht="15" x14ac:dyDescent="0.25"/>
    <row r="33" s="2" customFormat="1" ht="15" x14ac:dyDescent="0.25"/>
  </sheetData>
  <mergeCells count="6">
    <mergeCell ref="L12:R12"/>
    <mergeCell ref="A9:N9"/>
    <mergeCell ref="T8:U9"/>
    <mergeCell ref="A5:M5"/>
    <mergeCell ref="A6:M6"/>
    <mergeCell ref="A7:M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&amp;LPríloha č. 06a Podklady pre výpočet sumarizačného hárku - cestovné náklady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BU29"/>
  <sheetViews>
    <sheetView tabSelected="1" view="pageLayout" zoomScaleNormal="100" workbookViewId="0">
      <selection activeCell="O9" sqref="O9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2.42578125" style="1" customWidth="1"/>
    <col min="12" max="13" width="9.140625" style="1"/>
    <col min="14" max="14" width="10.28515625" style="1" customWidth="1"/>
    <col min="15" max="15" width="10.140625" style="1" customWidth="1"/>
    <col min="16" max="16" width="8.7109375" style="1" customWidth="1"/>
    <col min="17" max="17" width="11.5703125" style="1" customWidth="1"/>
    <col min="18" max="19" width="12.140625" style="1" customWidth="1"/>
    <col min="20" max="20" width="10.5703125" style="1" customWidth="1"/>
    <col min="21" max="16384" width="9.140625" style="1"/>
  </cols>
  <sheetData>
    <row r="5" spans="1:73" x14ac:dyDescent="0.3">
      <c r="A5" s="65" t="s">
        <v>63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33"/>
      <c r="O5" s="33"/>
      <c r="P5" s="33"/>
      <c r="Q5" s="33"/>
      <c r="R5" s="33"/>
      <c r="S5" s="33"/>
      <c r="T5" s="34"/>
      <c r="U5" s="34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</row>
    <row r="6" spans="1:73" x14ac:dyDescent="0.3">
      <c r="A6" s="65" t="s">
        <v>64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33"/>
      <c r="O6" s="33"/>
      <c r="P6" s="33"/>
      <c r="Q6" s="33"/>
      <c r="R6" s="33"/>
      <c r="S6" s="33"/>
      <c r="T6" s="34"/>
      <c r="U6" s="34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</row>
    <row r="7" spans="1:73" x14ac:dyDescent="0.3">
      <c r="A7" s="65" t="s">
        <v>65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33"/>
      <c r="O7" s="33"/>
      <c r="P7" s="33"/>
      <c r="Q7" s="33"/>
      <c r="R7" s="33"/>
      <c r="S7" s="33"/>
      <c r="T7" s="34"/>
      <c r="U7" s="34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</row>
    <row r="8" spans="1:73" s="2" customFormat="1" ht="15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</row>
    <row r="9" spans="1:73" s="2" customFormat="1" ht="18.75" x14ac:dyDescent="0.3">
      <c r="A9" s="63" t="s">
        <v>58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</row>
    <row r="10" spans="1:73" s="2" customFormat="1" ht="15" x14ac:dyDescent="0.25">
      <c r="A10" s="41" t="s">
        <v>72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</row>
    <row r="11" spans="1:73" s="2" customFormat="1" ht="15" x14ac:dyDescent="0.25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</row>
    <row r="12" spans="1:73" s="2" customFormat="1" ht="15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66" t="s">
        <v>38</v>
      </c>
      <c r="M12" s="67"/>
      <c r="N12" s="67"/>
      <c r="O12" s="67"/>
      <c r="P12" s="67"/>
      <c r="Q12" s="68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</row>
    <row r="13" spans="1:73" s="2" customFormat="1" ht="78.75" x14ac:dyDescent="0.25">
      <c r="A13" s="42" t="s">
        <v>0</v>
      </c>
      <c r="B13" s="5" t="s">
        <v>41</v>
      </c>
      <c r="C13" s="5" t="s">
        <v>49</v>
      </c>
      <c r="D13" s="5" t="s">
        <v>55</v>
      </c>
      <c r="E13" s="5" t="s">
        <v>14</v>
      </c>
      <c r="F13" s="5" t="s">
        <v>22</v>
      </c>
      <c r="G13" s="6" t="s">
        <v>25</v>
      </c>
      <c r="H13" s="5" t="s">
        <v>59</v>
      </c>
      <c r="I13" s="6" t="s">
        <v>45</v>
      </c>
      <c r="J13" s="5" t="s">
        <v>69</v>
      </c>
      <c r="K13" s="5" t="s">
        <v>61</v>
      </c>
      <c r="L13" s="5" t="s">
        <v>70</v>
      </c>
      <c r="M13" s="5" t="s">
        <v>15</v>
      </c>
      <c r="N13" s="5" t="s">
        <v>16</v>
      </c>
      <c r="O13" s="5" t="s">
        <v>23</v>
      </c>
      <c r="P13" s="5" t="s">
        <v>46</v>
      </c>
      <c r="Q13" s="6" t="s">
        <v>43</v>
      </c>
      <c r="R13" s="5" t="s">
        <v>44</v>
      </c>
      <c r="S13" s="7" t="s">
        <v>37</v>
      </c>
      <c r="T13" s="43" t="s">
        <v>21</v>
      </c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</row>
    <row r="14" spans="1:73" s="2" customFormat="1" ht="15" x14ac:dyDescent="0.25">
      <c r="A14" s="44" t="s">
        <v>1</v>
      </c>
      <c r="B14" s="44" t="s">
        <v>2</v>
      </c>
      <c r="C14" s="44" t="s">
        <v>3</v>
      </c>
      <c r="D14" s="44" t="s">
        <v>4</v>
      </c>
      <c r="E14" s="44" t="s">
        <v>5</v>
      </c>
      <c r="F14" s="44" t="s">
        <v>6</v>
      </c>
      <c r="G14" s="44" t="s">
        <v>7</v>
      </c>
      <c r="H14" s="44" t="s">
        <v>8</v>
      </c>
      <c r="I14" s="44" t="s">
        <v>9</v>
      </c>
      <c r="J14" s="44" t="s">
        <v>10</v>
      </c>
      <c r="K14" s="44" t="s">
        <v>11</v>
      </c>
      <c r="L14" s="44" t="s">
        <v>12</v>
      </c>
      <c r="M14" s="44" t="s">
        <v>13</v>
      </c>
      <c r="N14" s="44" t="s">
        <v>24</v>
      </c>
      <c r="O14" s="44" t="s">
        <v>27</v>
      </c>
      <c r="P14" s="44" t="s">
        <v>36</v>
      </c>
      <c r="Q14" s="44" t="s">
        <v>29</v>
      </c>
      <c r="R14" s="44" t="s">
        <v>30</v>
      </c>
      <c r="S14" s="44" t="s">
        <v>31</v>
      </c>
      <c r="T14" s="44" t="s">
        <v>32</v>
      </c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</row>
    <row r="15" spans="1:73" s="2" customFormat="1" ht="15" x14ac:dyDescent="0.25">
      <c r="A15" s="12" t="s">
        <v>18</v>
      </c>
      <c r="B15" s="11" t="s">
        <v>42</v>
      </c>
      <c r="C15" s="12" t="s">
        <v>33</v>
      </c>
      <c r="D15" s="12">
        <v>235</v>
      </c>
      <c r="E15" s="12" t="s">
        <v>34</v>
      </c>
      <c r="F15" s="13">
        <v>500</v>
      </c>
      <c r="G15" s="13">
        <v>400</v>
      </c>
      <c r="H15" s="12">
        <v>8.5</v>
      </c>
      <c r="I15" s="14">
        <f>ROUND((H15/100)*G15,2)</f>
        <v>34</v>
      </c>
      <c r="J15" s="11">
        <v>40359</v>
      </c>
      <c r="K15" s="12">
        <v>2556478</v>
      </c>
      <c r="L15" s="13">
        <v>30</v>
      </c>
      <c r="M15" s="14">
        <f t="shared" ref="M15:M18" si="0">ROUND(L15/100*20,2)</f>
        <v>6</v>
      </c>
      <c r="N15" s="14">
        <f>ROUND(L15+M15,2)</f>
        <v>36</v>
      </c>
      <c r="O15" s="15">
        <v>1.1850000000000001</v>
      </c>
      <c r="P15" s="16">
        <v>2</v>
      </c>
      <c r="Q15" s="17">
        <f>ROUND(O15-(O15/100*P15),4)</f>
        <v>1.1613</v>
      </c>
      <c r="R15" s="18">
        <f>ROUND(I15*Q15,2)</f>
        <v>39.479999999999997</v>
      </c>
      <c r="S15" s="69">
        <f t="shared" ref="S15:S18" si="1">IF(R15&gt;N15,N15,R15)</f>
        <v>36</v>
      </c>
      <c r="T15" s="14">
        <f>N15-S15</f>
        <v>0</v>
      </c>
      <c r="U15" s="35"/>
      <c r="V15" s="19" t="s">
        <v>47</v>
      </c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</row>
    <row r="16" spans="1:73" s="2" customFormat="1" ht="15" x14ac:dyDescent="0.25">
      <c r="A16" s="45" t="s">
        <v>19</v>
      </c>
      <c r="B16" s="46"/>
      <c r="C16" s="45"/>
      <c r="D16" s="45"/>
      <c r="E16" s="45"/>
      <c r="F16" s="47"/>
      <c r="G16" s="47"/>
      <c r="H16" s="45"/>
      <c r="I16" s="48">
        <f t="shared" ref="I16:I18" si="2">ROUND((H16/100)*G16,2)</f>
        <v>0</v>
      </c>
      <c r="J16" s="46"/>
      <c r="K16" s="45"/>
      <c r="L16" s="47"/>
      <c r="M16" s="48">
        <f t="shared" si="0"/>
        <v>0</v>
      </c>
      <c r="N16" s="48">
        <f t="shared" ref="N16:N18" si="3">ROUND(L16+M16,2)</f>
        <v>0</v>
      </c>
      <c r="O16" s="49"/>
      <c r="P16" s="50"/>
      <c r="Q16" s="51">
        <f>ROUND(O16-(O16/100*P16),4)</f>
        <v>0</v>
      </c>
      <c r="R16" s="52">
        <f>ROUND(I16*Q16,2)</f>
        <v>0</v>
      </c>
      <c r="S16" s="53">
        <f t="shared" si="1"/>
        <v>0</v>
      </c>
      <c r="T16" s="48">
        <f t="shared" ref="T16:T18" si="4">N16-S16</f>
        <v>0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</row>
    <row r="17" spans="1:73" s="2" customFormat="1" ht="15" x14ac:dyDescent="0.25">
      <c r="A17" s="45" t="s">
        <v>20</v>
      </c>
      <c r="B17" s="45"/>
      <c r="C17" s="45"/>
      <c r="D17" s="45"/>
      <c r="E17" s="45"/>
      <c r="F17" s="47"/>
      <c r="G17" s="47"/>
      <c r="H17" s="45"/>
      <c r="I17" s="48">
        <f t="shared" si="2"/>
        <v>0</v>
      </c>
      <c r="J17" s="46"/>
      <c r="K17" s="45"/>
      <c r="L17" s="47"/>
      <c r="M17" s="48">
        <f t="shared" si="0"/>
        <v>0</v>
      </c>
      <c r="N17" s="48">
        <f t="shared" si="3"/>
        <v>0</v>
      </c>
      <c r="O17" s="49"/>
      <c r="P17" s="50"/>
      <c r="Q17" s="51">
        <f>ROUND(O17-(O17/100*P17),4)</f>
        <v>0</v>
      </c>
      <c r="R17" s="52">
        <f>ROUND(I17*Q17,2)</f>
        <v>0</v>
      </c>
      <c r="S17" s="53">
        <f t="shared" si="1"/>
        <v>0</v>
      </c>
      <c r="T17" s="48">
        <f t="shared" si="4"/>
        <v>0</v>
      </c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</row>
    <row r="18" spans="1:73" s="2" customFormat="1" ht="15" x14ac:dyDescent="0.25">
      <c r="A18" s="54"/>
      <c r="B18" s="54"/>
      <c r="C18" s="54"/>
      <c r="D18" s="54"/>
      <c r="E18" s="54"/>
      <c r="F18" s="47"/>
      <c r="G18" s="47"/>
      <c r="H18" s="45"/>
      <c r="I18" s="48">
        <f t="shared" si="2"/>
        <v>0</v>
      </c>
      <c r="J18" s="46"/>
      <c r="K18" s="45"/>
      <c r="L18" s="47"/>
      <c r="M18" s="48">
        <f t="shared" si="0"/>
        <v>0</v>
      </c>
      <c r="N18" s="48">
        <f t="shared" si="3"/>
        <v>0</v>
      </c>
      <c r="O18" s="49"/>
      <c r="P18" s="50"/>
      <c r="Q18" s="51">
        <f>ROUND(O18-(O18/100*P18),4)</f>
        <v>0</v>
      </c>
      <c r="R18" s="52">
        <f>ROUND(I18*Q18,2)</f>
        <v>0</v>
      </c>
      <c r="S18" s="53">
        <f t="shared" si="1"/>
        <v>0</v>
      </c>
      <c r="T18" s="48">
        <f t="shared" si="4"/>
        <v>0</v>
      </c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</row>
    <row r="19" spans="1:73" s="2" customFormat="1" ht="15" x14ac:dyDescent="0.25">
      <c r="A19" s="19" t="s">
        <v>67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</row>
    <row r="20" spans="1:73" s="2" customFormat="1" ht="15" x14ac:dyDescent="0.25">
      <c r="A20" s="35"/>
      <c r="B20" s="55" t="s">
        <v>48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</row>
    <row r="21" spans="1:73" s="2" customFormat="1" ht="15" x14ac:dyDescent="0.25">
      <c r="A21" s="35"/>
      <c r="B21" s="56"/>
      <c r="C21" s="57" t="s">
        <v>39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</row>
    <row r="22" spans="1:73" s="2" customFormat="1" ht="15" x14ac:dyDescent="0.25">
      <c r="A22" s="35"/>
      <c r="B22" s="58"/>
      <c r="C22" s="57" t="s">
        <v>40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</row>
    <row r="23" spans="1:73" s="2" customFormat="1" ht="15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</row>
    <row r="24" spans="1:73" s="2" customFormat="1" ht="15" x14ac:dyDescent="0.25">
      <c r="A24" s="35"/>
      <c r="B24" s="59" t="s">
        <v>51</v>
      </c>
      <c r="C24" s="57" t="s">
        <v>53</v>
      </c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</row>
    <row r="25" spans="1:73" s="2" customFormat="1" ht="15" x14ac:dyDescent="0.25">
      <c r="A25" s="35"/>
      <c r="B25" s="59" t="s">
        <v>52</v>
      </c>
      <c r="C25" s="55" t="s">
        <v>54</v>
      </c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</row>
    <row r="26" spans="1:73" s="2" customFormat="1" ht="15" x14ac:dyDescent="0.25">
      <c r="A26" s="35"/>
      <c r="B26" s="59" t="s">
        <v>56</v>
      </c>
      <c r="C26" s="55" t="s">
        <v>57</v>
      </c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</row>
    <row r="27" spans="1:73" s="2" customFormat="1" ht="15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</row>
    <row r="28" spans="1:73" s="2" customFormat="1" ht="15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</row>
    <row r="29" spans="1:73" s="2" customFormat="1" ht="15" x14ac:dyDescent="0.25"/>
  </sheetData>
  <mergeCells count="5">
    <mergeCell ref="A9:N9"/>
    <mergeCell ref="L12:Q12"/>
    <mergeCell ref="A5:M5"/>
    <mergeCell ref="A6:M6"/>
    <mergeCell ref="A7:M7"/>
  </mergeCells>
  <pageMargins left="0.70866141732283472" right="0.70866141732283472" top="1.065625" bottom="0.74803149606299213" header="0.31496062992125984" footer="0.31496062992125984"/>
  <pageSetup paperSize="9" scale="55" orientation="landscape" r:id="rId1"/>
  <headerFooter>
    <oddFooter>&amp;L&amp;"Times New Roman,Normálne"Príloha č. 06a Podklady pre výpočet sumarizačného hárku - cestovné náklady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F9E558-3F0C-4B74-9A67-021AEB4F68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4F4EA54-A816-40A2-83DF-75FEB24ECB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E74258-0B28-4E30-ACBA-2E0D6E1245E9}">
  <ds:schemaRefs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tabulka-bez DPH</vt:lpstr>
      <vt:lpstr>tabulka-s DPH</vt:lpstr>
    </vt:vector>
  </TitlesOfParts>
  <Company>MZP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Zuzana Schottertová</cp:lastModifiedBy>
  <cp:lastPrinted>2015-05-21T09:33:52Z</cp:lastPrinted>
  <dcterms:created xsi:type="dcterms:W3CDTF">2010-07-19T11:22:24Z</dcterms:created>
  <dcterms:modified xsi:type="dcterms:W3CDTF">2015-12-30T09:35:59Z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