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435" activeTab="1"/>
  </bookViews>
  <sheets>
    <sheet name="tabulka-bez DPH" sheetId="1" r:id="rId1"/>
    <sheet name="tabulka-s DPH" sheetId="4" r:id="rId2"/>
  </sheets>
  <calcPr calcId="145621"/>
</workbook>
</file>

<file path=xl/calcChain.xml><?xml version="1.0" encoding="utf-8"?>
<calcChain xmlns="http://schemas.openxmlformats.org/spreadsheetml/2006/main">
  <c r="Q15" i="4" l="1"/>
  <c r="Q14" i="4"/>
  <c r="P16" i="1"/>
  <c r="R16" i="1" s="1"/>
  <c r="M16" i="1"/>
  <c r="N16" i="1" s="1"/>
  <c r="I16" i="1"/>
  <c r="Q16" i="4"/>
  <c r="Q17" i="4"/>
  <c r="M17" i="4"/>
  <c r="N17" i="4" s="1"/>
  <c r="I17" i="4"/>
  <c r="M16" i="4"/>
  <c r="N16" i="4" s="1"/>
  <c r="I16" i="4"/>
  <c r="R16" i="4" s="1"/>
  <c r="S16" i="4" s="1"/>
  <c r="T16" i="4" s="1"/>
  <c r="M15" i="4"/>
  <c r="N15" i="4" s="1"/>
  <c r="I15" i="4"/>
  <c r="M14" i="4"/>
  <c r="N14" i="4" s="1"/>
  <c r="I14" i="4"/>
  <c r="R14" i="4" s="1"/>
  <c r="M15" i="1"/>
  <c r="N15" i="1" s="1"/>
  <c r="M17" i="1"/>
  <c r="M18" i="1"/>
  <c r="N18" i="1" s="1"/>
  <c r="I15" i="1"/>
  <c r="P15" i="1"/>
  <c r="R15" i="1" s="1"/>
  <c r="P17" i="1"/>
  <c r="R17" i="1" s="1"/>
  <c r="P18" i="1"/>
  <c r="R18" i="1" s="1"/>
  <c r="I17" i="1"/>
  <c r="I18" i="1"/>
  <c r="N17" i="1"/>
  <c r="R17" i="4" l="1"/>
  <c r="S17" i="4" s="1"/>
  <c r="T17" i="4" s="1"/>
  <c r="S14" i="4"/>
  <c r="T14" i="4" s="1"/>
  <c r="R15" i="4"/>
  <c r="S15" i="4" s="1"/>
  <c r="T15" i="4" s="1"/>
  <c r="S16" i="1"/>
  <c r="T16" i="1" s="1"/>
  <c r="U16" i="1" s="1"/>
  <c r="S18" i="1"/>
  <c r="T18" i="1" s="1"/>
  <c r="U18" i="1" s="1"/>
  <c r="S17" i="1"/>
  <c r="T17" i="1" s="1"/>
  <c r="U17" i="1" s="1"/>
  <c r="S15" i="1"/>
  <c r="T15" i="1" s="1"/>
  <c r="U15" i="1" s="1"/>
</calcChain>
</file>

<file path=xl/comments1.xml><?xml version="1.0" encoding="utf-8"?>
<comments xmlns="http://schemas.openxmlformats.org/spreadsheetml/2006/main">
  <authors>
    <author>user</author>
  </authors>
  <commentList>
    <comment ref="G13" authorId="0">
      <text>
        <r>
          <rPr>
            <sz val="9"/>
            <color indexed="81"/>
            <rFont val="Tahoma"/>
            <family val="2"/>
            <charset val="238"/>
          </rPr>
          <t>v zmysle knihy jázd
a doloženého výpočtu KM pre projekt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G12" authorId="0">
      <text>
        <r>
          <rPr>
            <sz val="9"/>
            <color indexed="81"/>
            <rFont val="Tahoma"/>
            <family val="2"/>
            <charset val="238"/>
          </rPr>
          <t>v zmysle knihy jázd
a doloženého výpočtu KM pre projekt</t>
        </r>
      </text>
    </comment>
  </commentList>
</comments>
</file>

<file path=xl/sharedStrings.xml><?xml version="1.0" encoding="utf-8"?>
<sst xmlns="http://schemas.openxmlformats.org/spreadsheetml/2006/main" count="130" uniqueCount="72">
  <si>
    <t>P.č.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</si>
  <si>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</si>
  <si>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</si>
  <si>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</si>
  <si>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</si>
  <si>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</si>
  <si>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</si>
  <si>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</si>
  <si>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</si>
  <si>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</si>
  <si>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</si>
  <si>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</si>
  <si>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</si>
  <si>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</si>
  <si>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Evidečné číslo vozidla</t>
  </si>
  <si>
    <t>DPH
[EUR]</t>
  </si>
  <si>
    <t>Spolu s DPH
[EUR]</t>
  </si>
  <si>
    <t>Nárokovaná suma bez DPH
[EUR]</t>
  </si>
  <si>
    <t>1.</t>
  </si>
  <si>
    <t>2.</t>
  </si>
  <si>
    <t>3.</t>
  </si>
  <si>
    <t>Nenárokovaná suma
[EUR]</t>
  </si>
  <si>
    <t>Vykonaná cesta v km
[KM]</t>
  </si>
  <si>
    <t>cena/liter s DPH
[EUR]</t>
  </si>
  <si>
    <t>N</t>
  </si>
  <si>
    <t>Oprávnené KM pre projekt
[KM]</t>
  </si>
  <si>
    <t>cena/liter bez DPH
[EUR]</t>
  </si>
  <si>
    <t>O</t>
  </si>
  <si>
    <t>P</t>
  </si>
  <si>
    <t>R</t>
  </si>
  <si>
    <t>S</t>
  </si>
  <si>
    <t>T</t>
  </si>
  <si>
    <t>U</t>
  </si>
  <si>
    <t>Mrkva</t>
  </si>
  <si>
    <t>BA456VK</t>
  </si>
  <si>
    <t>Konečná oprávnená cena PHM bez DPH
[EUR/L]</t>
  </si>
  <si>
    <t>Q</t>
  </si>
  <si>
    <t>Nárokovaná suma z faktúry
[EUR]</t>
  </si>
  <si>
    <t>len nákup PHM, nie oleje, nie umývanie áut a iné služby</t>
  </si>
  <si>
    <t>vložená rovnica</t>
  </si>
  <si>
    <t>vložená podmienka</t>
  </si>
  <si>
    <t>Dátum vykonania cesty</t>
  </si>
  <si>
    <t>1.7.2010-2.7.2010</t>
  </si>
  <si>
    <t>Konečná oprávnená cena PHM s DPH
[EUR/L]</t>
  </si>
  <si>
    <t>Nárokovaná suma s DPH
[EUR]</t>
  </si>
  <si>
    <t>Oprávnené PHM
[L]</t>
  </si>
  <si>
    <t>Poskytnutá % zľava
[%]</t>
  </si>
  <si>
    <t>VZOROVÝ PRÍKLAD</t>
  </si>
  <si>
    <t>Vysvetlivky:</t>
  </si>
  <si>
    <t>Meno a priezvisko vodiča</t>
  </si>
  <si>
    <t>1.7.2012-2.7.2012</t>
  </si>
  <si>
    <t>1)</t>
  </si>
  <si>
    <t>2)</t>
  </si>
  <si>
    <t>v prípade použitia priemernej reálnej mesačnej ceny/liter PHM, je potrebné uviesť nie dátum nákupu/číslo dokladu, ale mesiac a rok, na ktorý sa vzťahuje priemerná cena</t>
  </si>
  <si>
    <t>v prípade použitia priemernej reálnej mesačnej ceny/liter je potrebné doložiť spôsob výpočtu tejto priemernej ceny/liter s uvedením čísiel pokladničných blokov, ktoré boli použité pre výpočet</t>
  </si>
  <si>
    <t>Číslo žiadanky na prepravu resp. číslo cestovného príkazu</t>
  </si>
  <si>
    <t>3)</t>
  </si>
  <si>
    <t>v prípade ak prijímateľ má spracovanú internú smernicu spotreby PHM, resp. spôsob výpočtu skutočnej spotreby za daný mesiac, sa uvádza spotreba uvedená v v týchto dokumentoch</t>
  </si>
  <si>
    <r>
      <t xml:space="preserve">Výpočet nárokovanej sumy za PHM </t>
    </r>
    <r>
      <rPr>
        <b/>
        <u/>
        <sz val="10"/>
        <rFont val="Times New Roman"/>
        <family val="1"/>
        <charset val="238"/>
      </rPr>
      <t>(v prípade ak je DPH oprávnená)</t>
    </r>
  </si>
  <si>
    <r>
      <t xml:space="preserve">Priemerná spotreba na 100 km v súlade s technickým preukazom </t>
    </r>
    <r>
      <rPr>
        <vertAlign val="superscript"/>
        <sz val="8"/>
        <rFont val="Times New Roman"/>
        <family val="1"/>
        <charset val="238"/>
      </rPr>
      <t>3)</t>
    </r>
    <r>
      <rPr>
        <sz val="8"/>
        <rFont val="Times New Roman"/>
        <family val="1"/>
        <charset val="238"/>
      </rPr>
      <t xml:space="preserve">
[L]</t>
    </r>
  </si>
  <si>
    <r>
      <t xml:space="preserve">Dátum nákupu PHM </t>
    </r>
    <r>
      <rPr>
        <vertAlign val="superscript"/>
        <sz val="8"/>
        <color theme="1"/>
        <rFont val="Times New Roman"/>
        <family val="1"/>
        <charset val="238"/>
      </rPr>
      <t>1)</t>
    </r>
  </si>
  <si>
    <r>
      <t xml:space="preserve">Číslo bankového výpisu /
pokladničného bloku </t>
    </r>
    <r>
      <rPr>
        <vertAlign val="superscript"/>
        <sz val="8"/>
        <rFont val="Times New Roman"/>
        <family val="1"/>
        <charset val="238"/>
      </rPr>
      <t>1)</t>
    </r>
  </si>
  <si>
    <r>
      <t xml:space="preserve">Spolu bez DPH </t>
    </r>
    <r>
      <rPr>
        <vertAlign val="superscript"/>
        <sz val="8"/>
        <color theme="1"/>
        <rFont val="Times New Roman"/>
        <family val="1"/>
        <charset val="238"/>
      </rPr>
      <t>2)</t>
    </r>
    <r>
      <rPr>
        <sz val="8"/>
        <color theme="1"/>
        <rFont val="Times New Roman"/>
        <family val="1"/>
        <charset val="238"/>
      </rPr>
      <t xml:space="preserve">
[EUR]</t>
    </r>
  </si>
  <si>
    <t xml:space="preserve">Názov Prijímateľa/Partnera: </t>
  </si>
  <si>
    <t>Názov projektu:</t>
  </si>
  <si>
    <t>Kód ITMS2014+ projektu:</t>
  </si>
  <si>
    <r>
      <t xml:space="preserve">Výpočet nárokovanej sumy za PHM </t>
    </r>
    <r>
      <rPr>
        <b/>
        <u/>
        <sz val="10"/>
        <rFont val="Times New Roman"/>
        <family val="1"/>
        <charset val="238"/>
      </rPr>
      <t>(v prípade ak je DPH neoprávnená)</t>
    </r>
  </si>
  <si>
    <t>Predmetný podklad zostáva archivovaný u Prijímateľa.</t>
  </si>
  <si>
    <t>Pozn.: V riadku č. 1 tabuľky je uvedený VZOROVÝ PRÍKLAD vyplnenia jednotlivých buniek v tabuľke. Pri finalizácii tohto podkladu je potrebné uvedený VZOROVÝ PRÍKLAD vymazať.</t>
  </si>
  <si>
    <r>
      <t xml:space="preserve">Dátum nákupu PHM </t>
    </r>
    <r>
      <rPr>
        <vertAlign val="superscript"/>
        <sz val="8"/>
        <rFont val="Times New Roman"/>
        <family val="1"/>
        <charset val="238"/>
      </rPr>
      <t>1)</t>
    </r>
  </si>
  <si>
    <r>
      <t xml:space="preserve">Spolu bez DPH </t>
    </r>
    <r>
      <rPr>
        <vertAlign val="superscript"/>
        <sz val="8"/>
        <rFont val="Times New Roman"/>
        <family val="1"/>
        <charset val="238"/>
      </rPr>
      <t>2)</t>
    </r>
    <r>
      <rPr>
        <sz val="8"/>
        <rFont val="Times New Roman"/>
        <family val="1"/>
        <charset val="238"/>
      </rPr>
      <t xml:space="preserve">
[EUR]</t>
    </r>
  </si>
  <si>
    <r>
      <t xml:space="preserve">(podporná tabuľkak k sumarizačnému hárku </t>
    </r>
    <r>
      <rPr>
        <b/>
        <sz val="11"/>
        <rFont val="Times New Roman"/>
        <family val="1"/>
        <charset val="238"/>
      </rPr>
      <t>Cestovné náhrady</t>
    </r>
    <r>
      <rPr>
        <sz val="11"/>
        <rFont val="Times New Roman"/>
        <family val="1"/>
        <charset val="238"/>
      </rPr>
      <t xml:space="preserve"> a Pohonné hmoty)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</si>
</sst>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25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theme="1"/>
      <name val="Arial Narrow"/>
      <family val="2"/>
      <charset val="238"/>
    </font>
    <font>
      <sz val="11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b/>
      <u/>
      <sz val="10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8"/>
      <color theme="0"/>
      <name val="Times New Roman"/>
      <family val="1"/>
      <charset val="238"/>
    </font>
    <font>
      <vertAlign val="superscript"/>
      <sz val="8"/>
      <name val="Times New Roman"/>
      <family val="1"/>
      <charset val="238"/>
    </font>
    <font>
      <vertAlign val="superscript"/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0"/>
      <color theme="0"/>
      <name val="Times New Roman"/>
      <family val="1"/>
      <charset val="238"/>
    </font>
    <font>
      <sz val="9"/>
      <color theme="1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1" fillId="0" borderId="1" xfId="0" applyFont="1" applyBorder="1"/>
    <xf numFmtId="14" fontId="12" fillId="0" borderId="1" xfId="0" applyNumberFormat="1" applyFont="1" applyBorder="1"/>
    <xf numFmtId="0" fontId="12" fillId="0" borderId="1" xfId="0" applyFont="1" applyBorder="1"/>
    <xf numFmtId="4" fontId="12" fillId="0" borderId="1" xfId="0" applyNumberFormat="1" applyFont="1" applyBorder="1"/>
    <xf numFmtId="4" fontId="12" fillId="3" borderId="1" xfId="0" applyNumberFormat="1" applyFont="1" applyFill="1" applyBorder="1"/>
    <xf numFmtId="164" fontId="12" fillId="0" borderId="1" xfId="0" applyNumberFormat="1" applyFont="1" applyBorder="1"/>
    <xf numFmtId="4" fontId="12" fillId="0" borderId="1" xfId="0" applyNumberFormat="1" applyFont="1" applyBorder="1" applyAlignment="1">
      <alignment horizontal="center"/>
    </xf>
    <xf numFmtId="165" fontId="12" fillId="3" borderId="1" xfId="0" applyNumberFormat="1" applyFont="1" applyFill="1" applyBorder="1"/>
    <xf numFmtId="0" fontId="12" fillId="3" borderId="1" xfId="0" applyFont="1" applyFill="1" applyBorder="1"/>
    <xf numFmtId="4" fontId="12" fillId="5" borderId="1" xfId="0" applyNumberFormat="1" applyFont="1" applyFill="1" applyBorder="1"/>
    <xf numFmtId="0" fontId="13" fillId="0" borderId="0" xfId="0" applyFont="1"/>
    <xf numFmtId="14" fontId="11" fillId="0" borderId="1" xfId="0" applyNumberFormat="1" applyFont="1" applyBorder="1"/>
    <xf numFmtId="4" fontId="11" fillId="0" borderId="1" xfId="0" applyNumberFormat="1" applyFont="1" applyBorder="1"/>
    <xf numFmtId="4" fontId="14" fillId="3" borderId="1" xfId="0" applyNumberFormat="1" applyFont="1" applyFill="1" applyBorder="1"/>
    <xf numFmtId="164" fontId="11" fillId="0" borderId="1" xfId="0" applyNumberFormat="1" applyFont="1" applyBorder="1"/>
    <xf numFmtId="4" fontId="11" fillId="0" borderId="1" xfId="0" applyNumberFormat="1" applyFont="1" applyBorder="1" applyAlignment="1">
      <alignment horizontal="center"/>
    </xf>
    <xf numFmtId="165" fontId="14" fillId="3" borderId="1" xfId="0" applyNumberFormat="1" applyFont="1" applyFill="1" applyBorder="1"/>
    <xf numFmtId="0" fontId="14" fillId="3" borderId="1" xfId="0" applyFont="1" applyFill="1" applyBorder="1"/>
    <xf numFmtId="4" fontId="14" fillId="5" borderId="1" xfId="0" applyNumberFormat="1" applyFont="1" applyFill="1" applyBorder="1"/>
    <xf numFmtId="0" fontId="3" fillId="0" borderId="1" xfId="0" applyFont="1" applyBorder="1"/>
    <xf numFmtId="0" fontId="15" fillId="0" borderId="0" xfId="0" applyFont="1"/>
    <xf numFmtId="0" fontId="3" fillId="3" borderId="0" xfId="0" applyFont="1" applyFill="1"/>
    <xf numFmtId="0" fontId="6" fillId="0" borderId="0" xfId="0" applyFont="1"/>
    <xf numFmtId="0" fontId="3" fillId="2" borderId="0" xfId="0" applyFont="1" applyFill="1"/>
    <xf numFmtId="0" fontId="16" fillId="0" borderId="0" xfId="0" applyFont="1"/>
    <xf numFmtId="0" fontId="18" fillId="0" borderId="0" xfId="0" applyFont="1"/>
    <xf numFmtId="0" fontId="18" fillId="0" borderId="0" xfId="0" applyFont="1" applyAlignment="1">
      <alignment wrapText="1"/>
    </xf>
    <xf numFmtId="0" fontId="17" fillId="0" borderId="0" xfId="0" applyFont="1" applyBorder="1" applyAlignment="1">
      <alignment horizontal="left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4" fontId="21" fillId="2" borderId="1" xfId="0" applyNumberFormat="1" applyFont="1" applyFill="1" applyBorder="1"/>
    <xf numFmtId="0" fontId="20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21" fillId="0" borderId="1" xfId="0" applyFont="1" applyBorder="1"/>
    <xf numFmtId="14" fontId="21" fillId="0" borderId="1" xfId="0" applyNumberFormat="1" applyFont="1" applyBorder="1"/>
    <xf numFmtId="4" fontId="21" fillId="0" borderId="1" xfId="0" applyNumberFormat="1" applyFont="1" applyBorder="1"/>
    <xf numFmtId="4" fontId="21" fillId="3" borderId="1" xfId="0" applyNumberFormat="1" applyFont="1" applyFill="1" applyBorder="1"/>
    <xf numFmtId="164" fontId="21" fillId="0" borderId="1" xfId="0" applyNumberFormat="1" applyFont="1" applyBorder="1"/>
    <xf numFmtId="164" fontId="21" fillId="3" borderId="1" xfId="0" applyNumberFormat="1" applyFont="1" applyFill="1" applyBorder="1"/>
    <xf numFmtId="4" fontId="21" fillId="0" borderId="1" xfId="0" applyNumberFormat="1" applyFont="1" applyBorder="1" applyAlignment="1">
      <alignment horizontal="center"/>
    </xf>
    <xf numFmtId="165" fontId="21" fillId="3" borderId="1" xfId="0" applyNumberFormat="1" applyFont="1" applyFill="1" applyBorder="1"/>
    <xf numFmtId="0" fontId="21" fillId="3" borderId="1" xfId="0" applyFont="1" applyFill="1" applyBorder="1"/>
    <xf numFmtId="0" fontId="20" fillId="0" borderId="1" xfId="0" applyFont="1" applyBorder="1"/>
    <xf numFmtId="0" fontId="23" fillId="0" borderId="0" xfId="0" applyFont="1"/>
    <xf numFmtId="0" fontId="20" fillId="3" borderId="0" xfId="0" applyFont="1" applyFill="1"/>
    <xf numFmtId="0" fontId="7" fillId="0" borderId="0" xfId="0" applyFont="1"/>
    <xf numFmtId="0" fontId="20" fillId="2" borderId="0" xfId="0" applyFont="1" applyFill="1"/>
    <xf numFmtId="0" fontId="24" fillId="0" borderId="0" xfId="0" applyFont="1"/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20" fillId="0" borderId="0" xfId="0" applyFont="1" applyAlignment="1">
      <alignment horizontal="center" wrapText="1"/>
    </xf>
    <xf numFmtId="0" fontId="19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164" fontId="12" fillId="3" borderId="1" xfId="0" applyNumberFormat="1" applyFont="1" applyFill="1" applyBorder="1"/>
    <xf numFmtId="4" fontId="12" fillId="2" borderId="1" xfId="0" applyNumberFormat="1" applyFont="1" applyFill="1" applyBorder="1"/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28575</xdr:colOff>
      <xdr:row>13</xdr:row>
      <xdr:rowOff>200025</xdr:rowOff>
    </xdr:from>
    <xdr:to>
      <xdr:col>21</xdr:col>
      <xdr:colOff>561975</xdr:colOff>
      <xdr:row>15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992350" y="269557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  <xdr:twoCellAnchor editAs="oneCell">
    <xdr:from>
      <xdr:col>9</xdr:col>
      <xdr:colOff>190500</xdr:colOff>
      <xdr:row>0</xdr:row>
      <xdr:rowOff>38100</xdr:rowOff>
    </xdr:from>
    <xdr:to>
      <xdr:col>16</xdr:col>
      <xdr:colOff>493395</xdr:colOff>
      <xdr:row>3</xdr:row>
      <xdr:rowOff>94615</xdr:rowOff>
    </xdr:to>
    <xdr:pic>
      <xdr:nvPicPr>
        <xdr:cNvPr id="5" name="Obrázok 4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86550" y="38100"/>
          <a:ext cx="576072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12</xdr:row>
      <xdr:rowOff>200025</xdr:rowOff>
    </xdr:from>
    <xdr:to>
      <xdr:col>20</xdr:col>
      <xdr:colOff>561975</xdr:colOff>
      <xdr:row>14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658975" y="216217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  <xdr:twoCellAnchor editAs="oneCell">
    <xdr:from>
      <xdr:col>8</xdr:col>
      <xdr:colOff>19050</xdr:colOff>
      <xdr:row>0</xdr:row>
      <xdr:rowOff>76200</xdr:rowOff>
    </xdr:from>
    <xdr:to>
      <xdr:col>16</xdr:col>
      <xdr:colOff>36195</xdr:colOff>
      <xdr:row>3</xdr:row>
      <xdr:rowOff>132715</xdr:rowOff>
    </xdr:to>
    <xdr:pic>
      <xdr:nvPicPr>
        <xdr:cNvPr id="13" name="Obrázok 12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76925" y="76200"/>
          <a:ext cx="576072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Y30"/>
  <sheetViews>
    <sheetView zoomScaleNormal="100" workbookViewId="0">
      <selection activeCell="K33" sqref="K33"/>
    </sheetView>
  </sheetViews>
  <sheetFormatPr defaultRowHeight="16.5" x14ac:dyDescent="0.3"/>
  <cols>
    <col min="1" max="1" width="3.42578125" style="1" bestFit="1" customWidth="1"/>
    <col min="2" max="2" width="15.42578125" style="1" bestFit="1" customWidth="1"/>
    <col min="3" max="3" width="8.7109375" style="1" bestFit="1" customWidth="1"/>
    <col min="4" max="4" width="12.42578125" style="1" bestFit="1" customWidth="1"/>
    <col min="5" max="5" width="9.85546875" style="1" customWidth="1"/>
    <col min="6" max="6" width="10" style="1" customWidth="1"/>
    <col min="7" max="7" width="10.5703125" style="1" customWidth="1"/>
    <col min="8" max="8" width="11.42578125" style="1" customWidth="1"/>
    <col min="9" max="9" width="8.85546875" style="1" customWidth="1"/>
    <col min="10" max="10" width="11.42578125" style="1" customWidth="1"/>
    <col min="11" max="11" width="11.85546875" style="1" customWidth="1"/>
    <col min="12" max="13" width="9.140625" style="1"/>
    <col min="14" max="14" width="10.28515625" style="1" customWidth="1"/>
    <col min="15" max="15" width="10.140625" style="1" customWidth="1"/>
    <col min="16" max="16" width="14.28515625" style="1" customWidth="1"/>
    <col min="17" max="17" width="8.7109375" style="1" customWidth="1"/>
    <col min="18" max="18" width="11.5703125" style="1" customWidth="1"/>
    <col min="19" max="20" width="12.140625" style="1" customWidth="1"/>
    <col min="21" max="21" width="10.5703125" style="1" customWidth="1"/>
    <col min="22" max="16384" width="9.140625" style="1"/>
  </cols>
  <sheetData>
    <row r="5" spans="1:25" s="2" customFormat="1" ht="15.75" x14ac:dyDescent="0.25">
      <c r="A5" s="66" t="s">
        <v>63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38"/>
      <c r="O5" s="38"/>
      <c r="P5" s="38"/>
      <c r="Q5" s="38"/>
      <c r="R5" s="38"/>
      <c r="S5" s="38"/>
      <c r="T5" s="39"/>
      <c r="U5" s="39"/>
      <c r="V5" s="38"/>
      <c r="W5" s="38"/>
      <c r="X5" s="38"/>
      <c r="Y5" s="38"/>
    </row>
    <row r="6" spans="1:25" s="2" customFormat="1" ht="15.75" x14ac:dyDescent="0.25">
      <c r="A6" s="66" t="s">
        <v>64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38"/>
      <c r="O6" s="38"/>
      <c r="P6" s="38"/>
      <c r="Q6" s="38"/>
      <c r="R6" s="38"/>
      <c r="S6" s="38"/>
      <c r="T6" s="39"/>
      <c r="U6" s="39"/>
      <c r="V6" s="38"/>
      <c r="W6" s="38"/>
      <c r="X6" s="38"/>
      <c r="Y6" s="38"/>
    </row>
    <row r="7" spans="1:25" s="2" customFormat="1" ht="15.75" x14ac:dyDescent="0.25">
      <c r="A7" s="66" t="s">
        <v>65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38"/>
      <c r="O7" s="38"/>
      <c r="P7" s="38"/>
      <c r="Q7" s="38"/>
      <c r="R7" s="38"/>
      <c r="S7" s="38"/>
      <c r="T7" s="65"/>
      <c r="U7" s="65"/>
      <c r="V7" s="38"/>
      <c r="W7" s="38"/>
      <c r="X7" s="38"/>
      <c r="Y7" s="38"/>
    </row>
    <row r="8" spans="1:25" s="2" customFormat="1" ht="15" x14ac:dyDescent="0.25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65"/>
      <c r="U8" s="65"/>
      <c r="V8" s="38"/>
      <c r="W8" s="38"/>
      <c r="X8" s="38"/>
      <c r="Y8" s="38"/>
    </row>
    <row r="9" spans="1:25" s="2" customFormat="1" ht="18.75" x14ac:dyDescent="0.3">
      <c r="A9" s="64" t="s">
        <v>66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38"/>
      <c r="P9" s="38"/>
      <c r="Q9" s="38"/>
      <c r="R9" s="38"/>
      <c r="S9" s="38"/>
      <c r="T9" s="65"/>
      <c r="U9" s="65"/>
      <c r="V9" s="38"/>
      <c r="W9" s="38"/>
      <c r="X9" s="38"/>
      <c r="Y9" s="38"/>
    </row>
    <row r="10" spans="1:25" s="2" customFormat="1" ht="15" x14ac:dyDescent="0.25">
      <c r="A10" s="42" t="s">
        <v>71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</row>
    <row r="11" spans="1:25" s="2" customFormat="1" ht="15" x14ac:dyDescent="0.25">
      <c r="A11" s="38" t="s">
        <v>67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</row>
    <row r="12" spans="1:25" s="2" customFormat="1" ht="15" x14ac:dyDescent="0.2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61" t="s">
        <v>38</v>
      </c>
      <c r="M12" s="62"/>
      <c r="N12" s="62"/>
      <c r="O12" s="62"/>
      <c r="P12" s="62"/>
      <c r="Q12" s="62"/>
      <c r="R12" s="63"/>
      <c r="S12" s="38"/>
      <c r="T12" s="38"/>
      <c r="U12" s="38"/>
      <c r="V12" s="38"/>
      <c r="W12" s="38"/>
      <c r="X12" s="38"/>
      <c r="Y12" s="38"/>
    </row>
    <row r="13" spans="1:25" s="2" customFormat="1" ht="78.75" x14ac:dyDescent="0.25">
      <c r="A13" s="43" t="s">
        <v>0</v>
      </c>
      <c r="B13" s="5" t="s">
        <v>41</v>
      </c>
      <c r="C13" s="5" t="s">
        <v>49</v>
      </c>
      <c r="D13" s="5" t="s">
        <v>55</v>
      </c>
      <c r="E13" s="5" t="s">
        <v>14</v>
      </c>
      <c r="F13" s="5" t="s">
        <v>22</v>
      </c>
      <c r="G13" s="6" t="s">
        <v>25</v>
      </c>
      <c r="H13" s="5" t="s">
        <v>59</v>
      </c>
      <c r="I13" s="6" t="s">
        <v>45</v>
      </c>
      <c r="J13" s="5" t="s">
        <v>69</v>
      </c>
      <c r="K13" s="5" t="s">
        <v>61</v>
      </c>
      <c r="L13" s="5" t="s">
        <v>70</v>
      </c>
      <c r="M13" s="5" t="s">
        <v>15</v>
      </c>
      <c r="N13" s="5" t="s">
        <v>16</v>
      </c>
      <c r="O13" s="5" t="s">
        <v>23</v>
      </c>
      <c r="P13" s="5" t="s">
        <v>26</v>
      </c>
      <c r="Q13" s="5" t="s">
        <v>46</v>
      </c>
      <c r="R13" s="6" t="s">
        <v>35</v>
      </c>
      <c r="S13" s="5" t="s">
        <v>17</v>
      </c>
      <c r="T13" s="40" t="s">
        <v>37</v>
      </c>
      <c r="U13" s="44" t="s">
        <v>21</v>
      </c>
      <c r="V13" s="38"/>
      <c r="W13" s="38"/>
      <c r="X13" s="38"/>
      <c r="Y13" s="38"/>
    </row>
    <row r="14" spans="1:25" s="2" customFormat="1" ht="15" x14ac:dyDescent="0.25">
      <c r="A14" s="45" t="s">
        <v>1</v>
      </c>
      <c r="B14" s="45" t="s">
        <v>2</v>
      </c>
      <c r="C14" s="45" t="s">
        <v>3</v>
      </c>
      <c r="D14" s="45" t="s">
        <v>4</v>
      </c>
      <c r="E14" s="45" t="s">
        <v>5</v>
      </c>
      <c r="F14" s="45" t="s">
        <v>6</v>
      </c>
      <c r="G14" s="45" t="s">
        <v>7</v>
      </c>
      <c r="H14" s="45" t="s">
        <v>8</v>
      </c>
      <c r="I14" s="45" t="s">
        <v>9</v>
      </c>
      <c r="J14" s="45" t="s">
        <v>10</v>
      </c>
      <c r="K14" s="45" t="s">
        <v>11</v>
      </c>
      <c r="L14" s="45" t="s">
        <v>12</v>
      </c>
      <c r="M14" s="45" t="s">
        <v>13</v>
      </c>
      <c r="N14" s="45" t="s">
        <v>24</v>
      </c>
      <c r="O14" s="45" t="s">
        <v>27</v>
      </c>
      <c r="P14" s="45" t="s">
        <v>28</v>
      </c>
      <c r="Q14" s="45" t="s">
        <v>36</v>
      </c>
      <c r="R14" s="45" t="s">
        <v>29</v>
      </c>
      <c r="S14" s="45" t="s">
        <v>30</v>
      </c>
      <c r="T14" s="45" t="s">
        <v>31</v>
      </c>
      <c r="U14" s="45" t="s">
        <v>32</v>
      </c>
      <c r="V14" s="38"/>
      <c r="W14" s="38"/>
      <c r="X14" s="38"/>
      <c r="Y14" s="38"/>
    </row>
    <row r="15" spans="1:25" s="2" customFormat="1" ht="15" x14ac:dyDescent="0.25">
      <c r="A15" s="12" t="s">
        <v>18</v>
      </c>
      <c r="B15" s="11" t="s">
        <v>50</v>
      </c>
      <c r="C15" s="12" t="s">
        <v>33</v>
      </c>
      <c r="D15" s="12">
        <v>235</v>
      </c>
      <c r="E15" s="12" t="s">
        <v>34</v>
      </c>
      <c r="F15" s="13">
        <v>500</v>
      </c>
      <c r="G15" s="13">
        <v>400</v>
      </c>
      <c r="H15" s="12">
        <v>8.5</v>
      </c>
      <c r="I15" s="14">
        <f>ROUND((H15/100)*G15,2)</f>
        <v>34</v>
      </c>
      <c r="J15" s="11">
        <v>41090</v>
      </c>
      <c r="K15" s="12">
        <v>2556478</v>
      </c>
      <c r="L15" s="13">
        <v>30</v>
      </c>
      <c r="M15" s="14">
        <f t="shared" ref="M15:M18" si="0">ROUND(L15/100*20,2)</f>
        <v>6</v>
      </c>
      <c r="N15" s="14">
        <f>ROUND(L15+M15,2)</f>
        <v>36</v>
      </c>
      <c r="O15" s="15">
        <v>1.1850000000000001</v>
      </c>
      <c r="P15" s="70">
        <f t="shared" ref="P15:P18" si="1">ROUND((O15*100)/120,3)</f>
        <v>0.98799999999999999</v>
      </c>
      <c r="Q15" s="16">
        <v>2</v>
      </c>
      <c r="R15" s="17">
        <f t="shared" ref="R15:R18" si="2">ROUND(P15-(P15/100*Q15),4)</f>
        <v>0.96819999999999995</v>
      </c>
      <c r="S15" s="18">
        <f>ROUND(I15*R15,2)</f>
        <v>32.92</v>
      </c>
      <c r="T15" s="71">
        <f>IF(S15&gt;L15,L15,S15)</f>
        <v>30</v>
      </c>
      <c r="U15" s="14">
        <f>L15-T15</f>
        <v>0</v>
      </c>
      <c r="V15" s="20"/>
      <c r="W15" s="20" t="s">
        <v>47</v>
      </c>
      <c r="X15" s="20"/>
      <c r="Y15" s="38"/>
    </row>
    <row r="16" spans="1:25" s="2" customFormat="1" ht="15" x14ac:dyDescent="0.25">
      <c r="A16" s="46" t="s">
        <v>19</v>
      </c>
      <c r="B16" s="46"/>
      <c r="C16" s="46"/>
      <c r="D16" s="46"/>
      <c r="E16" s="46"/>
      <c r="F16" s="48"/>
      <c r="G16" s="48"/>
      <c r="H16" s="46"/>
      <c r="I16" s="49">
        <f>ROUND((H16/100)*G16,2)</f>
        <v>0</v>
      </c>
      <c r="J16" s="47"/>
      <c r="K16" s="46"/>
      <c r="L16" s="48"/>
      <c r="M16" s="49">
        <f t="shared" ref="M16" si="3">ROUND(L16/100*20,2)</f>
        <v>0</v>
      </c>
      <c r="N16" s="49">
        <f>ROUND(L16+M16,2)</f>
        <v>0</v>
      </c>
      <c r="O16" s="50"/>
      <c r="P16" s="51">
        <f t="shared" ref="P16" si="4">ROUND((O16*100)/120,3)</f>
        <v>0</v>
      </c>
      <c r="Q16" s="52"/>
      <c r="R16" s="53">
        <f t="shared" si="2"/>
        <v>0</v>
      </c>
      <c r="S16" s="54">
        <f>ROUND(I16*R16,2)</f>
        <v>0</v>
      </c>
      <c r="T16" s="41">
        <f>IF(S16&gt;L16,L16,S16)</f>
        <v>0</v>
      </c>
      <c r="U16" s="49">
        <f>L16-T16</f>
        <v>0</v>
      </c>
      <c r="V16" s="38"/>
      <c r="W16" s="38"/>
      <c r="X16" s="38"/>
      <c r="Y16" s="38"/>
    </row>
    <row r="17" spans="1:25" s="2" customFormat="1" ht="15" x14ac:dyDescent="0.25">
      <c r="A17" s="46" t="s">
        <v>20</v>
      </c>
      <c r="B17" s="46"/>
      <c r="C17" s="46"/>
      <c r="D17" s="46"/>
      <c r="E17" s="46"/>
      <c r="F17" s="48"/>
      <c r="G17" s="48"/>
      <c r="H17" s="46"/>
      <c r="I17" s="49">
        <f t="shared" ref="I17:I18" si="5">ROUND((H17/100)*G17,2)</f>
        <v>0</v>
      </c>
      <c r="J17" s="47"/>
      <c r="K17" s="46"/>
      <c r="L17" s="48"/>
      <c r="M17" s="49">
        <f t="shared" si="0"/>
        <v>0</v>
      </c>
      <c r="N17" s="49">
        <f t="shared" ref="N17:N18" si="6">ROUND(L17+M17,2)</f>
        <v>0</v>
      </c>
      <c r="O17" s="50"/>
      <c r="P17" s="51">
        <f t="shared" si="1"/>
        <v>0</v>
      </c>
      <c r="Q17" s="52"/>
      <c r="R17" s="53">
        <f t="shared" si="2"/>
        <v>0</v>
      </c>
      <c r="S17" s="54">
        <f>ROUND(I17*R17,2)</f>
        <v>0</v>
      </c>
      <c r="T17" s="41">
        <f>IF(S17&gt;L17,L17,S17)</f>
        <v>0</v>
      </c>
      <c r="U17" s="49">
        <f>L17-T17</f>
        <v>0</v>
      </c>
      <c r="V17" s="38"/>
      <c r="W17" s="38"/>
      <c r="X17" s="38"/>
      <c r="Y17" s="38"/>
    </row>
    <row r="18" spans="1:25" s="2" customFormat="1" ht="15" x14ac:dyDescent="0.25">
      <c r="A18" s="55"/>
      <c r="B18" s="55"/>
      <c r="C18" s="55"/>
      <c r="D18" s="55"/>
      <c r="E18" s="55"/>
      <c r="F18" s="48"/>
      <c r="G18" s="48"/>
      <c r="H18" s="46"/>
      <c r="I18" s="49">
        <f t="shared" si="5"/>
        <v>0</v>
      </c>
      <c r="J18" s="47"/>
      <c r="K18" s="46"/>
      <c r="L18" s="48"/>
      <c r="M18" s="49">
        <f t="shared" si="0"/>
        <v>0</v>
      </c>
      <c r="N18" s="49">
        <f t="shared" si="6"/>
        <v>0</v>
      </c>
      <c r="O18" s="50"/>
      <c r="P18" s="51">
        <f t="shared" si="1"/>
        <v>0</v>
      </c>
      <c r="Q18" s="52"/>
      <c r="R18" s="53">
        <f t="shared" si="2"/>
        <v>0</v>
      </c>
      <c r="S18" s="54">
        <f>ROUND(I18*R18,2)</f>
        <v>0</v>
      </c>
      <c r="T18" s="41">
        <f>IF(S18&gt;L18,L18,S18)</f>
        <v>0</v>
      </c>
      <c r="U18" s="49">
        <f>L18-T18</f>
        <v>0</v>
      </c>
      <c r="V18" s="38"/>
      <c r="W18" s="38"/>
      <c r="X18" s="38"/>
      <c r="Y18" s="38"/>
    </row>
    <row r="19" spans="1:25" s="2" customFormat="1" ht="15" x14ac:dyDescent="0.25">
      <c r="A19" s="20" t="s">
        <v>68</v>
      </c>
      <c r="B19" s="20"/>
      <c r="C19" s="20"/>
      <c r="D19" s="20"/>
      <c r="E19" s="20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</row>
    <row r="20" spans="1:25" s="2" customFormat="1" ht="15" x14ac:dyDescent="0.25">
      <c r="A20" s="38"/>
      <c r="B20" s="56" t="s">
        <v>48</v>
      </c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</row>
    <row r="21" spans="1:25" s="2" customFormat="1" ht="15" x14ac:dyDescent="0.25">
      <c r="A21" s="38"/>
      <c r="B21" s="57"/>
      <c r="C21" s="58" t="s">
        <v>39</v>
      </c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</row>
    <row r="22" spans="1:25" s="2" customFormat="1" ht="15" x14ac:dyDescent="0.25">
      <c r="A22" s="38"/>
      <c r="B22" s="59"/>
      <c r="C22" s="58" t="s">
        <v>40</v>
      </c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</row>
    <row r="23" spans="1:25" s="2" customFormat="1" ht="15" x14ac:dyDescent="0.25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</row>
    <row r="24" spans="1:25" s="2" customFormat="1" ht="15" x14ac:dyDescent="0.25">
      <c r="A24" s="38"/>
      <c r="B24" s="60" t="s">
        <v>51</v>
      </c>
      <c r="C24" s="58" t="s">
        <v>53</v>
      </c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</row>
    <row r="25" spans="1:25" s="2" customFormat="1" ht="15" x14ac:dyDescent="0.25">
      <c r="A25" s="38"/>
      <c r="B25" s="60" t="s">
        <v>52</v>
      </c>
      <c r="C25" s="56" t="s">
        <v>54</v>
      </c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</row>
    <row r="26" spans="1:25" s="2" customFormat="1" ht="15" x14ac:dyDescent="0.25">
      <c r="A26" s="38"/>
      <c r="B26" s="60" t="s">
        <v>56</v>
      </c>
      <c r="C26" s="56" t="s">
        <v>57</v>
      </c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</row>
    <row r="27" spans="1:25" s="2" customFormat="1" ht="15" x14ac:dyDescent="0.25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</row>
    <row r="28" spans="1:25" s="2" customFormat="1" ht="15" x14ac:dyDescent="0.25">
      <c r="A28" s="38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</row>
    <row r="29" spans="1:25" s="2" customFormat="1" ht="15" x14ac:dyDescent="0.25"/>
    <row r="30" spans="1:25" s="2" customFormat="1" ht="15" x14ac:dyDescent="0.25"/>
  </sheetData>
  <mergeCells count="6">
    <mergeCell ref="L12:R12"/>
    <mergeCell ref="A9:N9"/>
    <mergeCell ref="T7:U9"/>
    <mergeCell ref="A5:M5"/>
    <mergeCell ref="A6:M6"/>
    <mergeCell ref="A7:M7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Footer>&amp;LPríloha č. 07a Podklady pre výpočet sumarizačného hárku PHM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V33"/>
  <sheetViews>
    <sheetView tabSelected="1" view="pageLayout" zoomScaleNormal="100" workbookViewId="0">
      <selection activeCell="R23" sqref="R23"/>
    </sheetView>
  </sheetViews>
  <sheetFormatPr defaultRowHeight="16.5" x14ac:dyDescent="0.3"/>
  <cols>
    <col min="1" max="1" width="3.42578125" style="1" bestFit="1" customWidth="1"/>
    <col min="2" max="2" width="15.42578125" style="1" bestFit="1" customWidth="1"/>
    <col min="3" max="3" width="8.7109375" style="1" bestFit="1" customWidth="1"/>
    <col min="4" max="4" width="12.42578125" style="1" bestFit="1" customWidth="1"/>
    <col min="5" max="5" width="9.85546875" style="1" customWidth="1"/>
    <col min="6" max="6" width="10" style="1" customWidth="1"/>
    <col min="7" max="7" width="10.5703125" style="1" customWidth="1"/>
    <col min="8" max="8" width="11.42578125" style="1" customWidth="1"/>
    <col min="9" max="9" width="8.85546875" style="1" customWidth="1"/>
    <col min="10" max="10" width="11.42578125" style="1" customWidth="1"/>
    <col min="11" max="11" width="12.42578125" style="1" customWidth="1"/>
    <col min="12" max="13" width="9.140625" style="1"/>
    <col min="14" max="14" width="10.28515625" style="1" customWidth="1"/>
    <col min="15" max="15" width="10.140625" style="1" customWidth="1"/>
    <col min="16" max="16" width="8.7109375" style="1" customWidth="1"/>
    <col min="17" max="17" width="11.5703125" style="1" customWidth="1"/>
    <col min="18" max="19" width="12.140625" style="1" customWidth="1"/>
    <col min="20" max="20" width="10.5703125" style="1" customWidth="1"/>
    <col min="21" max="16384" width="9.140625" style="1"/>
  </cols>
  <sheetData>
    <row r="4" spans="1:22" s="2" customFormat="1" ht="15.75" x14ac:dyDescent="0.25">
      <c r="A4" s="66" t="s">
        <v>63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38"/>
      <c r="O4" s="38"/>
      <c r="P4" s="38"/>
      <c r="Q4" s="38"/>
      <c r="R4" s="38"/>
      <c r="S4" s="38"/>
      <c r="T4" s="39"/>
      <c r="U4" s="39"/>
    </row>
    <row r="5" spans="1:22" s="2" customFormat="1" ht="15.75" x14ac:dyDescent="0.25">
      <c r="A5" s="66" t="s">
        <v>64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38"/>
      <c r="O5" s="38"/>
      <c r="P5" s="38"/>
      <c r="Q5" s="38"/>
      <c r="R5" s="38"/>
      <c r="S5" s="38"/>
      <c r="T5" s="39"/>
      <c r="U5" s="39"/>
    </row>
    <row r="6" spans="1:22" s="2" customFormat="1" ht="15.75" x14ac:dyDescent="0.25">
      <c r="A6" s="66" t="s">
        <v>65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38"/>
      <c r="O6" s="38"/>
      <c r="P6" s="38"/>
      <c r="Q6" s="38"/>
      <c r="R6" s="38"/>
      <c r="S6" s="38"/>
      <c r="T6" s="39"/>
      <c r="U6" s="39"/>
    </row>
    <row r="7" spans="1:22" x14ac:dyDescent="0.3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5"/>
      <c r="O7" s="35"/>
      <c r="P7" s="35"/>
      <c r="Q7" s="35"/>
      <c r="R7" s="35"/>
      <c r="S7" s="35"/>
      <c r="T7" s="36"/>
      <c r="U7" s="36"/>
    </row>
    <row r="8" spans="1:22" s="2" customFormat="1" ht="18.75" x14ac:dyDescent="0.3">
      <c r="A8" s="64" t="s">
        <v>58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</row>
    <row r="9" spans="1:22" s="2" customFormat="1" ht="15" x14ac:dyDescent="0.25">
      <c r="A9" s="42" t="s">
        <v>71</v>
      </c>
    </row>
    <row r="10" spans="1:22" s="2" customFormat="1" ht="15" x14ac:dyDescent="0.25">
      <c r="A10" s="38" t="s">
        <v>67</v>
      </c>
    </row>
    <row r="11" spans="1:22" s="2" customFormat="1" ht="15" x14ac:dyDescent="0.25">
      <c r="L11" s="67" t="s">
        <v>38</v>
      </c>
      <c r="M11" s="68"/>
      <c r="N11" s="68"/>
      <c r="O11" s="68"/>
      <c r="P11" s="68"/>
      <c r="Q11" s="69"/>
    </row>
    <row r="12" spans="1:22" s="2" customFormat="1" ht="78.75" x14ac:dyDescent="0.25">
      <c r="A12" s="3" t="s">
        <v>0</v>
      </c>
      <c r="B12" s="4" t="s">
        <v>41</v>
      </c>
      <c r="C12" s="5" t="s">
        <v>49</v>
      </c>
      <c r="D12" s="4" t="s">
        <v>55</v>
      </c>
      <c r="E12" s="4" t="s">
        <v>14</v>
      </c>
      <c r="F12" s="4" t="s">
        <v>22</v>
      </c>
      <c r="G12" s="6" t="s">
        <v>25</v>
      </c>
      <c r="H12" s="5" t="s">
        <v>59</v>
      </c>
      <c r="I12" s="6" t="s">
        <v>45</v>
      </c>
      <c r="J12" s="4" t="s">
        <v>60</v>
      </c>
      <c r="K12" s="5" t="s">
        <v>61</v>
      </c>
      <c r="L12" s="4" t="s">
        <v>62</v>
      </c>
      <c r="M12" s="4" t="s">
        <v>15</v>
      </c>
      <c r="N12" s="4" t="s">
        <v>16</v>
      </c>
      <c r="O12" s="4" t="s">
        <v>23</v>
      </c>
      <c r="P12" s="4" t="s">
        <v>46</v>
      </c>
      <c r="Q12" s="6" t="s">
        <v>43</v>
      </c>
      <c r="R12" s="4" t="s">
        <v>44</v>
      </c>
      <c r="S12" s="7" t="s">
        <v>37</v>
      </c>
      <c r="T12" s="8" t="s">
        <v>21</v>
      </c>
    </row>
    <row r="13" spans="1:22" s="2" customFormat="1" ht="15" x14ac:dyDescent="0.25">
      <c r="A13" s="9" t="s">
        <v>1</v>
      </c>
      <c r="B13" s="9" t="s">
        <v>2</v>
      </c>
      <c r="C13" s="9" t="s">
        <v>3</v>
      </c>
      <c r="D13" s="9" t="s">
        <v>4</v>
      </c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9" t="s">
        <v>11</v>
      </c>
      <c r="L13" s="9" t="s">
        <v>12</v>
      </c>
      <c r="M13" s="9" t="s">
        <v>13</v>
      </c>
      <c r="N13" s="9" t="s">
        <v>24</v>
      </c>
      <c r="O13" s="9" t="s">
        <v>27</v>
      </c>
      <c r="P13" s="9" t="s">
        <v>36</v>
      </c>
      <c r="Q13" s="9" t="s">
        <v>29</v>
      </c>
      <c r="R13" s="9" t="s">
        <v>30</v>
      </c>
      <c r="S13" s="9" t="s">
        <v>31</v>
      </c>
      <c r="T13" s="9" t="s">
        <v>32</v>
      </c>
    </row>
    <row r="14" spans="1:22" s="2" customFormat="1" ht="15" x14ac:dyDescent="0.25">
      <c r="A14" s="10" t="s">
        <v>18</v>
      </c>
      <c r="B14" s="11" t="s">
        <v>42</v>
      </c>
      <c r="C14" s="12" t="s">
        <v>33</v>
      </c>
      <c r="D14" s="12">
        <v>235</v>
      </c>
      <c r="E14" s="12" t="s">
        <v>34</v>
      </c>
      <c r="F14" s="13">
        <v>500</v>
      </c>
      <c r="G14" s="13">
        <v>400</v>
      </c>
      <c r="H14" s="12">
        <v>8.5</v>
      </c>
      <c r="I14" s="14">
        <f>ROUND((H14/100)*G14,2)</f>
        <v>34</v>
      </c>
      <c r="J14" s="11">
        <v>40359</v>
      </c>
      <c r="K14" s="12">
        <v>2556478</v>
      </c>
      <c r="L14" s="13">
        <v>30</v>
      </c>
      <c r="M14" s="14">
        <f t="shared" ref="M14:M17" si="0">ROUND(L14/100*20,2)</f>
        <v>6</v>
      </c>
      <c r="N14" s="14">
        <f>ROUND(L14+M14,2)</f>
        <v>36</v>
      </c>
      <c r="O14" s="15">
        <v>1.1850000000000001</v>
      </c>
      <c r="P14" s="16">
        <v>2</v>
      </c>
      <c r="Q14" s="17">
        <f>ROUND(O14-(O14/100*P14),4)</f>
        <v>1.1613</v>
      </c>
      <c r="R14" s="18">
        <f>ROUND(I14*Q14,2)</f>
        <v>39.479999999999997</v>
      </c>
      <c r="S14" s="19">
        <f t="shared" ref="S14:S17" si="1">IF(R14&gt;N14,N14,R14)</f>
        <v>36</v>
      </c>
      <c r="T14" s="14">
        <f>N14-S14</f>
        <v>0</v>
      </c>
      <c r="V14" s="20" t="s">
        <v>47</v>
      </c>
    </row>
    <row r="15" spans="1:22" s="2" customFormat="1" ht="15" x14ac:dyDescent="0.25">
      <c r="A15" s="10" t="s">
        <v>19</v>
      </c>
      <c r="B15" s="21"/>
      <c r="C15" s="10"/>
      <c r="D15" s="10"/>
      <c r="E15" s="10"/>
      <c r="F15" s="22"/>
      <c r="G15" s="22"/>
      <c r="H15" s="10"/>
      <c r="I15" s="23">
        <f t="shared" ref="I15:I17" si="2">ROUND((H15/100)*G15,2)</f>
        <v>0</v>
      </c>
      <c r="J15" s="21"/>
      <c r="K15" s="10"/>
      <c r="L15" s="22"/>
      <c r="M15" s="23">
        <f t="shared" si="0"/>
        <v>0</v>
      </c>
      <c r="N15" s="23">
        <f t="shared" ref="N15:N17" si="3">ROUND(L15+M15,2)</f>
        <v>0</v>
      </c>
      <c r="O15" s="24"/>
      <c r="P15" s="25"/>
      <c r="Q15" s="26">
        <f>ROUND(O15-(O15/100*P15),4)</f>
        <v>0</v>
      </c>
      <c r="R15" s="27">
        <f>ROUND(I15*Q15,2)</f>
        <v>0</v>
      </c>
      <c r="S15" s="28">
        <f t="shared" si="1"/>
        <v>0</v>
      </c>
      <c r="T15" s="23">
        <f t="shared" ref="T15:T17" si="4">N15-S15</f>
        <v>0</v>
      </c>
    </row>
    <row r="16" spans="1:22" s="2" customFormat="1" ht="15" x14ac:dyDescent="0.25">
      <c r="A16" s="10" t="s">
        <v>20</v>
      </c>
      <c r="B16" s="10"/>
      <c r="C16" s="10"/>
      <c r="D16" s="10"/>
      <c r="E16" s="10"/>
      <c r="F16" s="22"/>
      <c r="G16" s="22"/>
      <c r="H16" s="10"/>
      <c r="I16" s="23">
        <f t="shared" si="2"/>
        <v>0</v>
      </c>
      <c r="J16" s="21"/>
      <c r="K16" s="10"/>
      <c r="L16" s="22"/>
      <c r="M16" s="23">
        <f t="shared" si="0"/>
        <v>0</v>
      </c>
      <c r="N16" s="23">
        <f t="shared" si="3"/>
        <v>0</v>
      </c>
      <c r="O16" s="24"/>
      <c r="P16" s="25"/>
      <c r="Q16" s="26">
        <f>ROUND(O16-(O16/100*P16),4)</f>
        <v>0</v>
      </c>
      <c r="R16" s="27">
        <f>ROUND(I16*Q16,2)</f>
        <v>0</v>
      </c>
      <c r="S16" s="28">
        <f t="shared" si="1"/>
        <v>0</v>
      </c>
      <c r="T16" s="23">
        <f t="shared" si="4"/>
        <v>0</v>
      </c>
    </row>
    <row r="17" spans="1:20" s="2" customFormat="1" ht="15" x14ac:dyDescent="0.25">
      <c r="A17" s="29"/>
      <c r="B17" s="29"/>
      <c r="C17" s="29"/>
      <c r="D17" s="29"/>
      <c r="E17" s="29"/>
      <c r="F17" s="22"/>
      <c r="G17" s="22"/>
      <c r="H17" s="10"/>
      <c r="I17" s="23">
        <f t="shared" si="2"/>
        <v>0</v>
      </c>
      <c r="J17" s="21"/>
      <c r="K17" s="10"/>
      <c r="L17" s="22"/>
      <c r="M17" s="23">
        <f t="shared" si="0"/>
        <v>0</v>
      </c>
      <c r="N17" s="23">
        <f t="shared" si="3"/>
        <v>0</v>
      </c>
      <c r="O17" s="24"/>
      <c r="P17" s="25"/>
      <c r="Q17" s="26">
        <f>ROUND(O17-(O17/100*P17),4)</f>
        <v>0</v>
      </c>
      <c r="R17" s="27">
        <f>ROUND(I17*Q17,2)</f>
        <v>0</v>
      </c>
      <c r="S17" s="28">
        <f t="shared" si="1"/>
        <v>0</v>
      </c>
      <c r="T17" s="23">
        <f t="shared" si="4"/>
        <v>0</v>
      </c>
    </row>
    <row r="18" spans="1:20" s="2" customFormat="1" ht="15" x14ac:dyDescent="0.25">
      <c r="A18" s="20" t="s">
        <v>68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</row>
    <row r="19" spans="1:20" s="2" customFormat="1" ht="15" x14ac:dyDescent="0.25">
      <c r="B19" s="30" t="s">
        <v>48</v>
      </c>
    </row>
    <row r="20" spans="1:20" s="2" customFormat="1" ht="15" x14ac:dyDescent="0.25">
      <c r="B20" s="31"/>
      <c r="C20" s="32" t="s">
        <v>39</v>
      </c>
    </row>
    <row r="21" spans="1:20" s="2" customFormat="1" ht="15" x14ac:dyDescent="0.25">
      <c r="B21" s="33"/>
      <c r="C21" s="32" t="s">
        <v>40</v>
      </c>
    </row>
    <row r="22" spans="1:20" s="2" customFormat="1" ht="15" x14ac:dyDescent="0.25"/>
    <row r="23" spans="1:20" s="2" customFormat="1" ht="15" x14ac:dyDescent="0.25">
      <c r="B23" s="34" t="s">
        <v>51</v>
      </c>
      <c r="C23" s="32" t="s">
        <v>53</v>
      </c>
    </row>
    <row r="24" spans="1:20" s="2" customFormat="1" ht="15" x14ac:dyDescent="0.25">
      <c r="B24" s="34" t="s">
        <v>52</v>
      </c>
      <c r="C24" s="30" t="s">
        <v>54</v>
      </c>
    </row>
    <row r="25" spans="1:20" s="2" customFormat="1" ht="15" x14ac:dyDescent="0.25">
      <c r="B25" s="34" t="s">
        <v>56</v>
      </c>
      <c r="C25" s="30" t="s">
        <v>57</v>
      </c>
    </row>
    <row r="26" spans="1:20" s="2" customFormat="1" ht="15" x14ac:dyDescent="0.25"/>
    <row r="27" spans="1:20" s="2" customFormat="1" ht="15" x14ac:dyDescent="0.25"/>
    <row r="28" spans="1:20" s="2" customFormat="1" ht="15" x14ac:dyDescent="0.25"/>
    <row r="29" spans="1:20" s="2" customFormat="1" ht="15" x14ac:dyDescent="0.25"/>
    <row r="30" spans="1:20" s="2" customFormat="1" ht="15" x14ac:dyDescent="0.25"/>
    <row r="31" spans="1:20" s="2" customFormat="1" ht="15" x14ac:dyDescent="0.25"/>
    <row r="32" spans="1:20" s="2" customFormat="1" ht="15" x14ac:dyDescent="0.25"/>
    <row r="33" s="2" customFormat="1" ht="15" x14ac:dyDescent="0.25"/>
  </sheetData>
  <mergeCells count="5">
    <mergeCell ref="A8:N8"/>
    <mergeCell ref="L11:Q11"/>
    <mergeCell ref="A4:M4"/>
    <mergeCell ref="A5:M5"/>
    <mergeCell ref="A6:M6"/>
  </mergeCells>
  <pageMargins left="0.70866141732283472" right="0.70866141732283472" top="0.95104166666666667" bottom="0.74803149606299213" header="0.31496062992125984" footer="0.31496062992125984"/>
  <pageSetup paperSize="9" scale="55" orientation="landscape" r:id="rId1"/>
  <headerFooter>
    <oddFooter>&amp;L&amp;"Times New Roman,Normálne"Príloha č. 07a Podklady pre výpočet sumarizačného hárku PHM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51E23FC34FBE4388FBC0FF075D9556" ma:contentTypeVersion="0" ma:contentTypeDescription="Umožňuje vytvoriť nový dokument." ma:contentTypeScope="" ma:versionID="36fd47acfdefb240b1117ee59b18c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5908764-A806-45EA-89C9-03701500ABA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F6BB67C-7B40-4D04-BB1B-40991E6ACB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09DAE5F-739D-42E0-BE56-244DDE2701B8}">
  <ds:schemaRefs>
    <ds:schemaRef ds:uri="http://purl.org/dc/terms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tabulka-bez DPH</vt:lpstr>
      <vt:lpstr>tabulka-s DPH</vt:lpstr>
    </vt:vector>
  </TitlesOfParts>
  <Company>MZP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Zuzana Schottertová</cp:lastModifiedBy>
  <cp:lastPrinted>2015-05-21T09:39:14Z</cp:lastPrinted>
  <dcterms:created xsi:type="dcterms:W3CDTF">2010-07-19T11:22:24Z</dcterms:created>
  <dcterms:modified xsi:type="dcterms:W3CDTF">2015-12-30T09:39:12Z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0x0101006E51E23FC34FBE4388FBC0FF075D9556</vt:lpwstr>
  </property>
</Properties>
</file>