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10.238\sfeu\SR2127\5.5.6_metodika\Prirucka pre prijimatela_2014_2020\Prirucka pre prijimatela_SAZP_verzia 2.0_navrh\150624 prílohy\"/>
    </mc:Choice>
  </mc:AlternateContent>
  <bookViews>
    <workbookView xWindow="0" yWindow="0" windowWidth="28800" windowHeight="10335"/>
  </bookViews>
  <sheets>
    <sheet name="tabulka-bez DPH" sheetId="1" r:id="rId1"/>
    <sheet name="tabulka-s DPH" sheetId="4" r:id="rId2"/>
  </sheets>
  <definedNames>
    <definedName name="_xlnm.Print_Area" localSheetId="0">'tabulka-bez DPH'!$A$1:$U$30</definedName>
    <definedName name="_xlnm.Print_Area" localSheetId="1">'tabulka-s DPH'!$A$1:$T$30</definedName>
  </definedNames>
  <calcPr calcId="152511"/>
</workbook>
</file>

<file path=xl/calcChain.xml><?xml version="1.0" encoding="utf-8"?>
<calcChain xmlns="http://schemas.openxmlformats.org/spreadsheetml/2006/main">
  <c r="Q18" i="4" l="1"/>
  <c r="Q17" i="4"/>
  <c r="P18" i="1"/>
  <c r="R18" i="1" s="1"/>
  <c r="M18" i="1"/>
  <c r="N18" i="1" s="1"/>
  <c r="I18" i="1"/>
  <c r="Q19" i="4"/>
  <c r="Q20" i="4"/>
  <c r="M20" i="4"/>
  <c r="N20" i="4" s="1"/>
  <c r="I20" i="4"/>
  <c r="M19" i="4"/>
  <c r="N19" i="4" s="1"/>
  <c r="I19" i="4"/>
  <c r="R19" i="4" s="1"/>
  <c r="S19" i="4" s="1"/>
  <c r="T19" i="4" s="1"/>
  <c r="M18" i="4"/>
  <c r="N18" i="4" s="1"/>
  <c r="I18" i="4"/>
  <c r="M17" i="4"/>
  <c r="N17" i="4" s="1"/>
  <c r="I17" i="4"/>
  <c r="R17" i="4" s="1"/>
  <c r="M17" i="1"/>
  <c r="N17" i="1" s="1"/>
  <c r="M19" i="1"/>
  <c r="M20" i="1"/>
  <c r="N20" i="1" s="1"/>
  <c r="I17" i="1"/>
  <c r="P17" i="1"/>
  <c r="R17" i="1" s="1"/>
  <c r="P19" i="1"/>
  <c r="R19" i="1" s="1"/>
  <c r="P20" i="1"/>
  <c r="R20" i="1" s="1"/>
  <c r="I19" i="1"/>
  <c r="I20" i="1"/>
  <c r="N19" i="1"/>
  <c r="R20" i="4" l="1"/>
  <c r="S20" i="4" s="1"/>
  <c r="T20" i="4" s="1"/>
  <c r="S17" i="4"/>
  <c r="T17" i="4" s="1"/>
  <c r="R18" i="4"/>
  <c r="S18" i="4" s="1"/>
  <c r="T18" i="4" s="1"/>
  <c r="S18" i="1"/>
  <c r="T18" i="1" s="1"/>
  <c r="U18" i="1" s="1"/>
  <c r="S20" i="1"/>
  <c r="T20" i="1" s="1"/>
  <c r="U20" i="1" s="1"/>
  <c r="S19" i="1"/>
  <c r="T19" i="1" s="1"/>
  <c r="U19" i="1" s="1"/>
  <c r="S17" i="1"/>
  <c r="T17" i="1" s="1"/>
  <c r="U17" i="1" s="1"/>
</calcChain>
</file>

<file path=xl/comments1.xml><?xml version="1.0" encoding="utf-8"?>
<comments xmlns="http://schemas.openxmlformats.org/spreadsheetml/2006/main">
  <authors>
    <author>user</author>
  </authors>
  <commentList>
    <comment ref="G15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G15" authorId="0" shapeId="0">
      <text>
        <r>
          <rPr>
            <sz val="9"/>
            <color indexed="81"/>
            <rFont val="Tahoma"/>
            <family val="2"/>
            <charset val="238"/>
          </rPr>
          <t>v zmysle knihy jázd
a doloženého výpočtu KM pre projekt</t>
        </r>
      </text>
    </comment>
  </commentList>
</comments>
</file>

<file path=xl/sharedStrings.xml><?xml version="1.0" encoding="utf-8"?>
<sst xmlns="http://schemas.openxmlformats.org/spreadsheetml/2006/main" count="128" uniqueCount="70">
  <si>
    <t>P.č.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</si>
  <si>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</si>
  <si>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</si>
  <si>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</si>
  <si>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</si>
  <si>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</si>
  <si>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</si>
  <si>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</si>
  <si>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</si>
  <si>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</si>
  <si>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</si>
  <si>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</si>
  <si>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</si>
  <si>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</si>
  <si>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Evidečné číslo vozidla</t>
  </si>
  <si>
    <t>DPH
[EUR]</t>
  </si>
  <si>
    <t>Spolu s DPH
[EUR]</t>
  </si>
  <si>
    <t>Nárokovaná suma bez DPH
[EUR]</t>
  </si>
  <si>
    <t>1.</t>
  </si>
  <si>
    <t>2.</t>
  </si>
  <si>
    <t>3.</t>
  </si>
  <si>
    <t>Nenárokovaná suma
[EUR]</t>
  </si>
  <si>
    <t>Vykonaná cesta v km
[KM]</t>
  </si>
  <si>
    <t>cena/liter s DPH
[EUR]</t>
  </si>
  <si>
    <t>N</t>
  </si>
  <si>
    <t>Oprávnené KM pre projekt
[KM]</t>
  </si>
  <si>
    <t>cena/liter bez DPH
[EUR]</t>
  </si>
  <si>
    <t>O</t>
  </si>
  <si>
    <t>P</t>
  </si>
  <si>
    <t>R</t>
  </si>
  <si>
    <t>S</t>
  </si>
  <si>
    <t>T</t>
  </si>
  <si>
    <t>U</t>
  </si>
  <si>
    <t>Mrkva</t>
  </si>
  <si>
    <t>BA456VK</t>
  </si>
  <si>
    <t>Konečná oprávnená cena PHM bez DPH
[EUR/L]</t>
  </si>
  <si>
    <t>Q</t>
  </si>
  <si>
    <t>Nárokovaná suma z faktúry
[EUR]</t>
  </si>
  <si>
    <t>vložená rovnica</t>
  </si>
  <si>
    <t>vložená podmienka</t>
  </si>
  <si>
    <t>Dátum vykonania cesty</t>
  </si>
  <si>
    <t>Konečná oprávnená cena PHM s DPH
[EUR/L]</t>
  </si>
  <si>
    <t>Nárokovaná suma s DPH
[EUR]</t>
  </si>
  <si>
    <t>Oprávnené PHM
[L]</t>
  </si>
  <si>
    <t>Poskytnutá % zľava
[%]</t>
  </si>
  <si>
    <t>Vysvetlivky:</t>
  </si>
  <si>
    <t>Meno a priezvisko vodiča</t>
  </si>
  <si>
    <r>
      <t xml:space="preserve">Číslo bankového výpisu /
pokladničného bloku </t>
    </r>
    <r>
      <rPr>
        <vertAlign val="superscript"/>
        <sz val="8"/>
        <rFont val="Arial Narrow"/>
        <family val="2"/>
        <charset val="238"/>
      </rPr>
      <t>1)</t>
    </r>
  </si>
  <si>
    <t>1)</t>
  </si>
  <si>
    <r>
      <t xml:space="preserve">Spolu bez DPH </t>
    </r>
    <r>
      <rPr>
        <vertAlign val="superscript"/>
        <sz val="8"/>
        <color theme="1"/>
        <rFont val="Arial Narrow"/>
        <family val="2"/>
        <charset val="238"/>
      </rPr>
      <t>2)</t>
    </r>
    <r>
      <rPr>
        <sz val="8"/>
        <color theme="1"/>
        <rFont val="Arial Narrow"/>
        <family val="2"/>
        <charset val="238"/>
      </rPr>
      <t xml:space="preserve">
[EUR]</t>
    </r>
  </si>
  <si>
    <t>2)</t>
  </si>
  <si>
    <r>
      <t xml:space="preserve">Dátum nákupu PHM </t>
    </r>
    <r>
      <rPr>
        <vertAlign val="superscript"/>
        <sz val="8"/>
        <color theme="1"/>
        <rFont val="Arial Narrow"/>
        <family val="2"/>
        <charset val="238"/>
      </rPr>
      <t>1)</t>
    </r>
  </si>
  <si>
    <t>v prípade použitia priemernej reálnej mesačnej ceny/liter PHM, je potrebné uviesť nie dátum nákupu/číslo dokladu, ale mesiac a rok, na ktorý sa vzťahuje priemerná cena</t>
  </si>
  <si>
    <t>v prípade použitia priemernej reálnej mesačnej ceny/liter je potrebné doložiť spôsob výpočtu tejto priemernej ceny/liter s uvedením čísiel pokladničných blokov, ktoré boli použité pre výpočet</t>
  </si>
  <si>
    <t>Číslo žiadanky na prepravu resp. číslo cestovného príkazu</t>
  </si>
  <si>
    <r>
      <t xml:space="preserve">Priemerná spotreba na 100 km v súlade s technickým preukazom </t>
    </r>
    <r>
      <rPr>
        <vertAlign val="superscript"/>
        <sz val="8"/>
        <rFont val="Arial Narrow"/>
        <family val="2"/>
        <charset val="238"/>
      </rPr>
      <t>3)</t>
    </r>
    <r>
      <rPr>
        <sz val="8"/>
        <rFont val="Arial Narrow"/>
        <family val="2"/>
        <charset val="238"/>
      </rPr>
      <t xml:space="preserve">
[L]</t>
    </r>
  </si>
  <si>
    <t>3)</t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</si>
  <si>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oprávnená)</t>
    </r>
  </si>
  <si>
    <r>
      <t xml:space="preserve">Výpočet nárokovanej sumy za PHM </t>
    </r>
    <r>
      <rPr>
        <b/>
        <u/>
        <sz val="12"/>
        <rFont val="Arial Narrow"/>
        <family val="2"/>
        <charset val="238"/>
      </rPr>
      <t>(v prípade ak je DPH neoprávnená)</t>
    </r>
  </si>
  <si>
    <t>Pozn.: V riadku č. 1 tabuľky je uvedený VZOROVÝ PRÍKLAD vyplnenia jednotlivých buniek v tabuľke. Pri finalizácii tohto podkladu je potrebné uvedený VZOROVÝ PRÍKLAD vymazať.</t>
  </si>
  <si>
    <t>1.7. - 2.7.2012</t>
  </si>
  <si>
    <t>1.7. - 2.7.2010</t>
  </si>
  <si>
    <t>Názov projektu:</t>
  </si>
  <si>
    <t>len nákup PHM (nie oleje, nie umývanie áut a iné služby)</t>
  </si>
  <si>
    <t>Predmetný podklad zostáva archivovaný u Prijímateľa.</t>
  </si>
  <si>
    <t>v prípade ak má Prijímateľ spracovanú internú smernicu spotreby PHM, resp. spôsob výpočtu skutočnej spotreby za daný mesiac, uvádza sa spotreba uvedená v týchto dokumentoch</t>
  </si>
  <si>
    <t>Kód ITMS2014+ projektu:</t>
  </si>
  <si>
    <t xml:space="preserve">Názov Prijímateľa/Partnera: </t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</si>
  <si>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</t>
    </r>
    <r>
      <rPr>
        <sz val="11"/>
        <rFont val="Arial Narrow"/>
        <family val="2"/>
        <charset val="238"/>
      </rPr>
      <t xml:space="preserve"> </t>
    </r>
    <r>
      <rPr>
        <b/>
        <sz val="11"/>
        <rFont val="Arial Narrow"/>
        <family val="2"/>
        <charset val="238"/>
      </rPr>
      <t xml:space="preserve">Cestovné náhrady </t>
    </r>
    <r>
      <rPr>
        <sz val="11"/>
        <rFont val="Arial Narrow"/>
        <family val="2"/>
        <charset val="238"/>
      </rPr>
      <t xml:space="preserve">(príloha 4.3.9) a </t>
    </r>
    <r>
      <rPr>
        <b/>
        <sz val="11"/>
        <rFont val="Arial Narrow"/>
        <family val="2"/>
        <charset val="238"/>
      </rPr>
      <t xml:space="preserve">Pohonné hmoty </t>
    </r>
    <r>
      <rPr>
        <sz val="11"/>
        <rFont val="Arial Narrow"/>
        <family val="2"/>
        <charset val="238"/>
      </rPr>
      <t xml:space="preserve">(príloha 4.3.11). </t>
    </r>
    <r>
      <rPr>
        <sz val="11"/>
        <color rgb="FF006600"/>
        <rFont val="Arial Narrow"/>
        <family val="2"/>
        <charset val="238"/>
      </rPr>
      <t/>
    </r>
  </si>
  <si>
    <r>
      <t xml:space="preserve">Predmetný podklad slúži pre výpočet </t>
    </r>
    <r>
      <rPr>
        <b/>
        <sz val="11"/>
        <rFont val="Arial Narrow"/>
        <family val="2"/>
        <charset val="238"/>
      </rPr>
      <t>sumarizačných hárkov Cestovné náhrady</t>
    </r>
    <r>
      <rPr>
        <sz val="11"/>
        <rFont val="Arial Narrow"/>
        <family val="2"/>
        <charset val="238"/>
      </rPr>
      <t xml:space="preserve"> (príloha 4.3.9) a </t>
    </r>
    <r>
      <rPr>
        <b/>
        <sz val="11"/>
        <rFont val="Arial Narrow"/>
        <family val="2"/>
        <charset val="238"/>
      </rPr>
      <t>Pohonné hmoty</t>
    </r>
    <r>
      <rPr>
        <sz val="11"/>
        <rFont val="Arial Narrow"/>
        <family val="2"/>
        <charset val="238"/>
      </rPr>
      <t xml:space="preserve"> (príloha 4.3.11).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</si>
</sst>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"/>
  </numFmts>
  <fonts count="21" x14ac:knownFonts="1">
    <font>
      <sz val="11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14"/>
      <name val="Arial Narrow"/>
      <family val="2"/>
      <charset val="238"/>
    </font>
    <font>
      <sz val="11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sz val="8"/>
      <color theme="0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0"/>
      <name val="Arial Narrow"/>
      <family val="2"/>
      <charset val="238"/>
    </font>
    <font>
      <sz val="8"/>
      <name val="Arial Narrow"/>
      <family val="2"/>
      <charset val="238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vertAlign val="superscript"/>
      <sz val="8"/>
      <name val="Arial Narrow"/>
      <family val="2"/>
      <charset val="238"/>
    </font>
    <font>
      <vertAlign val="superscript"/>
      <sz val="8"/>
      <color theme="1"/>
      <name val="Arial Narrow"/>
      <family val="2"/>
      <charset val="238"/>
    </font>
    <font>
      <sz val="11"/>
      <color rgb="FF006600"/>
      <name val="Arial Narrow"/>
      <family val="2"/>
      <charset val="238"/>
    </font>
    <font>
      <b/>
      <u/>
      <sz val="12"/>
      <name val="Arial Narrow"/>
      <family val="2"/>
      <charset val="238"/>
    </font>
    <font>
      <vertAlign val="superscript"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vertAlign val="superscript"/>
      <sz val="1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6" fillId="0" borderId="1" xfId="0" applyFont="1" applyBorder="1"/>
    <xf numFmtId="14" fontId="6" fillId="0" borderId="1" xfId="0" applyNumberFormat="1" applyFont="1" applyBorder="1"/>
    <xf numFmtId="4" fontId="6" fillId="0" borderId="1" xfId="0" applyNumberFormat="1" applyFont="1" applyBorder="1"/>
    <xf numFmtId="164" fontId="6" fillId="0" borderId="1" xfId="0" applyNumberFormat="1" applyFont="1" applyBorder="1"/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/>
    <xf numFmtId="4" fontId="7" fillId="3" borderId="1" xfId="0" applyNumberFormat="1" applyFont="1" applyFill="1" applyBorder="1"/>
    <xf numFmtId="0" fontId="3" fillId="3" borderId="0" xfId="0" applyFont="1" applyFill="1"/>
    <xf numFmtId="164" fontId="7" fillId="3" borderId="1" xfId="0" applyNumberFormat="1" applyFont="1" applyFill="1" applyBorder="1"/>
    <xf numFmtId="0" fontId="5" fillId="4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/>
    <xf numFmtId="0" fontId="7" fillId="3" borderId="1" xfId="0" applyFont="1" applyFill="1" applyBorder="1"/>
    <xf numFmtId="4" fontId="10" fillId="0" borderId="1" xfId="0" applyNumberFormat="1" applyFont="1" applyBorder="1"/>
    <xf numFmtId="4" fontId="10" fillId="3" borderId="1" xfId="0" applyNumberFormat="1" applyFont="1" applyFill="1" applyBorder="1"/>
    <xf numFmtId="0" fontId="11" fillId="0" borderId="0" xfId="0" applyFont="1"/>
    <xf numFmtId="0" fontId="3" fillId="2" borderId="0" xfId="0" applyFont="1" applyFill="1"/>
    <xf numFmtId="0" fontId="8" fillId="2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/>
    <xf numFmtId="4" fontId="7" fillId="5" borderId="1" xfId="0" applyNumberFormat="1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6" fillId="0" borderId="0" xfId="0" applyFon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10" fillId="3" borderId="1" xfId="0" applyNumberFormat="1" applyFont="1" applyFill="1" applyBorder="1" applyAlignment="1">
      <alignment horizontal="right" vertical="center"/>
    </xf>
    <xf numFmtId="164" fontId="10" fillId="0" borderId="1" xfId="0" applyNumberFormat="1" applyFont="1" applyBorder="1" applyAlignment="1">
      <alignment horizontal="right" vertical="center"/>
    </xf>
    <xf numFmtId="164" fontId="10" fillId="3" borderId="1" xfId="0" applyNumberFormat="1" applyFont="1" applyFill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165" fontId="10" fillId="3" borderId="1" xfId="0" applyNumberFormat="1" applyFont="1" applyFill="1" applyBorder="1" applyAlignment="1">
      <alignment horizontal="right" vertical="center"/>
    </xf>
    <xf numFmtId="0" fontId="10" fillId="3" borderId="1" xfId="0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/>
    </xf>
    <xf numFmtId="4" fontId="10" fillId="5" borderId="1" xfId="0" applyNumberFormat="1" applyFont="1" applyFill="1" applyBorder="1" applyAlignment="1">
      <alignment horizontal="right" vertical="center"/>
    </xf>
    <xf numFmtId="0" fontId="17" fillId="0" borderId="0" xfId="0" applyFont="1"/>
    <xf numFmtId="0" fontId="20" fillId="0" borderId="0" xfId="0" applyFont="1"/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wrapText="1"/>
    </xf>
  </cellXfs>
  <cellStyles count="1"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0</xdr:row>
      <xdr:rowOff>38100</xdr:rowOff>
    </xdr:from>
    <xdr:to>
      <xdr:col>16</xdr:col>
      <xdr:colOff>431347</xdr:colOff>
      <xdr:row>3</xdr:row>
      <xdr:rowOff>33641</xdr:rowOff>
    </xdr:to>
    <xdr:pic>
      <xdr:nvPicPr>
        <xdr:cNvPr id="5" name="Obrázo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9800" y="38100"/>
          <a:ext cx="9356272" cy="6241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462643</xdr:colOff>
      <xdr:row>0</xdr:row>
      <xdr:rowOff>54429</xdr:rowOff>
    </xdr:from>
    <xdr:to>
      <xdr:col>17</xdr:col>
      <xdr:colOff>84365</xdr:colOff>
      <xdr:row>3</xdr:row>
      <xdr:rowOff>49970</xdr:rowOff>
    </xdr:to>
    <xdr:pic>
      <xdr:nvPicPr>
        <xdr:cNvPr id="13" name="Obrázok 1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35679" y="54429"/>
          <a:ext cx="10058400" cy="6078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W30"/>
  <sheetViews>
    <sheetView tabSelected="1" view="pageLayout" zoomScaleNormal="100" workbookViewId="0">
      <selection activeCell="A8" sqref="A8:M8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1.85546875" style="1" customWidth="1"/>
    <col min="12" max="13" width="9.140625" style="1"/>
    <col min="14" max="14" width="10.28515625" style="1" customWidth="1"/>
    <col min="15" max="15" width="10.140625" style="1" customWidth="1"/>
    <col min="16" max="16" width="14.28515625" style="1" customWidth="1"/>
    <col min="17" max="17" width="8.7109375" style="1" customWidth="1"/>
    <col min="18" max="18" width="11.5703125" style="1" customWidth="1"/>
    <col min="19" max="20" width="12.140625" style="1" customWidth="1"/>
    <col min="21" max="21" width="10.5703125" style="1" customWidth="1"/>
    <col min="22" max="16384" width="9.140625" style="1"/>
  </cols>
  <sheetData>
    <row r="5" spans="1:21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</row>
    <row r="6" spans="1:21" x14ac:dyDescent="0.3">
      <c r="A6" s="49" t="s">
        <v>67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1"/>
      <c r="O6" s="41"/>
      <c r="P6" s="41"/>
      <c r="Q6" s="41"/>
      <c r="R6" s="41"/>
      <c r="S6" s="41"/>
      <c r="T6" s="51"/>
      <c r="U6" s="51"/>
    </row>
    <row r="7" spans="1:21" x14ac:dyDescent="0.3">
      <c r="A7" s="49" t="s">
        <v>62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1"/>
      <c r="O7" s="41"/>
      <c r="P7" s="41"/>
      <c r="Q7" s="41"/>
      <c r="R7" s="41"/>
      <c r="S7" s="41"/>
      <c r="T7" s="51"/>
      <c r="U7" s="51"/>
    </row>
    <row r="8" spans="1:21" x14ac:dyDescent="0.3">
      <c r="A8" s="49" t="s">
        <v>66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1"/>
      <c r="O8" s="41"/>
      <c r="P8" s="41"/>
      <c r="Q8" s="41"/>
      <c r="R8" s="41"/>
      <c r="S8" s="41"/>
      <c r="T8" s="51"/>
      <c r="U8" s="51"/>
    </row>
    <row r="9" spans="1:21" x14ac:dyDescent="0.3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51"/>
      <c r="U9" s="51"/>
    </row>
    <row r="10" spans="1:21" ht="22.5" customHeight="1" x14ac:dyDescent="0.3">
      <c r="A10" s="48" t="s">
        <v>58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</row>
    <row r="11" spans="1:21" ht="21" customHeight="1" x14ac:dyDescent="0.3">
      <c r="A11" s="50" t="s">
        <v>69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ht="21" customHeight="1" x14ac:dyDescent="0.3">
      <c r="A12" s="50" t="s">
        <v>64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</row>
    <row r="13" spans="1:21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</row>
    <row r="14" spans="1:21" x14ac:dyDescent="0.3">
      <c r="L14" s="43" t="s">
        <v>63</v>
      </c>
      <c r="M14" s="44"/>
      <c r="N14" s="44"/>
      <c r="O14" s="44"/>
      <c r="P14" s="44"/>
      <c r="Q14" s="44"/>
      <c r="R14" s="45"/>
    </row>
    <row r="15" spans="1:21" ht="76.5" x14ac:dyDescent="0.3">
      <c r="A15" s="2" t="s">
        <v>0</v>
      </c>
      <c r="B15" s="3" t="s">
        <v>40</v>
      </c>
      <c r="C15" s="26" t="s">
        <v>46</v>
      </c>
      <c r="D15" s="3" t="s">
        <v>54</v>
      </c>
      <c r="E15" s="3" t="s">
        <v>14</v>
      </c>
      <c r="F15" s="3" t="s">
        <v>22</v>
      </c>
      <c r="G15" s="15" t="s">
        <v>25</v>
      </c>
      <c r="H15" s="26" t="s">
        <v>55</v>
      </c>
      <c r="I15" s="15" t="s">
        <v>43</v>
      </c>
      <c r="J15" s="3" t="s">
        <v>51</v>
      </c>
      <c r="K15" s="26" t="s">
        <v>47</v>
      </c>
      <c r="L15" s="3" t="s">
        <v>49</v>
      </c>
      <c r="M15" s="3" t="s">
        <v>15</v>
      </c>
      <c r="N15" s="3" t="s">
        <v>16</v>
      </c>
      <c r="O15" s="3" t="s">
        <v>23</v>
      </c>
      <c r="P15" s="3" t="s">
        <v>26</v>
      </c>
      <c r="Q15" s="3" t="s">
        <v>44</v>
      </c>
      <c r="R15" s="15" t="s">
        <v>35</v>
      </c>
      <c r="S15" s="3" t="s">
        <v>17</v>
      </c>
      <c r="T15" s="22" t="s">
        <v>37</v>
      </c>
      <c r="U15" s="4" t="s">
        <v>21</v>
      </c>
    </row>
    <row r="16" spans="1:21" x14ac:dyDescent="0.3">
      <c r="A16" s="5" t="s">
        <v>1</v>
      </c>
      <c r="B16" s="5" t="s">
        <v>2</v>
      </c>
      <c r="C16" s="5" t="s">
        <v>3</v>
      </c>
      <c r="D16" s="5" t="s">
        <v>4</v>
      </c>
      <c r="E16" s="5" t="s">
        <v>5</v>
      </c>
      <c r="F16" s="5" t="s">
        <v>6</v>
      </c>
      <c r="G16" s="5" t="s">
        <v>7</v>
      </c>
      <c r="H16" s="5" t="s">
        <v>8</v>
      </c>
      <c r="I16" s="5" t="s">
        <v>9</v>
      </c>
      <c r="J16" s="5" t="s">
        <v>10</v>
      </c>
      <c r="K16" s="5" t="s">
        <v>11</v>
      </c>
      <c r="L16" s="5" t="s">
        <v>12</v>
      </c>
      <c r="M16" s="5" t="s">
        <v>13</v>
      </c>
      <c r="N16" s="5" t="s">
        <v>24</v>
      </c>
      <c r="O16" s="5" t="s">
        <v>27</v>
      </c>
      <c r="P16" s="5" t="s">
        <v>28</v>
      </c>
      <c r="Q16" s="5" t="s">
        <v>36</v>
      </c>
      <c r="R16" s="5" t="s">
        <v>29</v>
      </c>
      <c r="S16" s="5" t="s">
        <v>30</v>
      </c>
      <c r="T16" s="5" t="s">
        <v>31</v>
      </c>
      <c r="U16" s="5" t="s">
        <v>32</v>
      </c>
    </row>
    <row r="17" spans="1:23" x14ac:dyDescent="0.3">
      <c r="A17" s="28" t="s">
        <v>18</v>
      </c>
      <c r="B17" s="30" t="s">
        <v>60</v>
      </c>
      <c r="C17" s="31" t="s">
        <v>33</v>
      </c>
      <c r="D17" s="31">
        <v>235</v>
      </c>
      <c r="E17" s="31" t="s">
        <v>34</v>
      </c>
      <c r="F17" s="32">
        <v>500</v>
      </c>
      <c r="G17" s="32">
        <v>400</v>
      </c>
      <c r="H17" s="31">
        <v>8.5</v>
      </c>
      <c r="I17" s="19">
        <f>ROUND((H17/100)*G17,2)</f>
        <v>34</v>
      </c>
      <c r="J17" s="30">
        <v>41090</v>
      </c>
      <c r="K17" s="31">
        <v>2556478</v>
      </c>
      <c r="L17" s="18">
        <v>30</v>
      </c>
      <c r="M17" s="33">
        <f t="shared" ref="M17:M20" si="0">ROUND(L17/100*20,2)</f>
        <v>6</v>
      </c>
      <c r="N17" s="33">
        <f>ROUND(L17+M17,2)</f>
        <v>36</v>
      </c>
      <c r="O17" s="34">
        <v>1.1850000000000001</v>
      </c>
      <c r="P17" s="35">
        <f t="shared" ref="P17:P20" si="1">ROUND((O17*100)/120,3)</f>
        <v>0.98799999999999999</v>
      </c>
      <c r="Q17" s="36">
        <v>2</v>
      </c>
      <c r="R17" s="37">
        <f t="shared" ref="R17:R20" si="2">ROUND(P17-(P17/100*Q17),4)</f>
        <v>0.96819999999999995</v>
      </c>
      <c r="S17" s="38">
        <f>ROUND(I17*R17,2)</f>
        <v>32.92</v>
      </c>
      <c r="T17" s="39">
        <f>IF(S17&gt;L17,L17,S17)</f>
        <v>30</v>
      </c>
      <c r="U17" s="33">
        <f>L17-T17</f>
        <v>0</v>
      </c>
      <c r="W17" s="20"/>
    </row>
    <row r="18" spans="1:23" x14ac:dyDescent="0.3">
      <c r="A18" s="28" t="s">
        <v>19</v>
      </c>
      <c r="B18" s="6"/>
      <c r="C18" s="6"/>
      <c r="D18" s="6"/>
      <c r="E18" s="6"/>
      <c r="F18" s="8"/>
      <c r="G18" s="8"/>
      <c r="H18" s="6"/>
      <c r="I18" s="12">
        <f>ROUND((H18/100)*G18,2)</f>
        <v>0</v>
      </c>
      <c r="J18" s="7"/>
      <c r="K18" s="6"/>
      <c r="L18" s="8"/>
      <c r="M18" s="12">
        <f t="shared" ref="M18" si="3">ROUND(L18/100*20,2)</f>
        <v>0</v>
      </c>
      <c r="N18" s="12">
        <f>ROUND(L18+M18,2)</f>
        <v>0</v>
      </c>
      <c r="O18" s="9"/>
      <c r="P18" s="14">
        <f t="shared" ref="P18" si="4">ROUND((O18*100)/120,3)</f>
        <v>0</v>
      </c>
      <c r="Q18" s="10"/>
      <c r="R18" s="16">
        <f t="shared" si="2"/>
        <v>0</v>
      </c>
      <c r="S18" s="17">
        <f>ROUND(I18*R18,2)</f>
        <v>0</v>
      </c>
      <c r="T18" s="23">
        <f>IF(S18&gt;L18,L18,S18)</f>
        <v>0</v>
      </c>
      <c r="U18" s="12">
        <f>L18-T18</f>
        <v>0</v>
      </c>
    </row>
    <row r="19" spans="1:23" x14ac:dyDescent="0.3">
      <c r="A19" s="28" t="s">
        <v>20</v>
      </c>
      <c r="B19" s="6"/>
      <c r="C19" s="6"/>
      <c r="D19" s="6"/>
      <c r="E19" s="6"/>
      <c r="F19" s="8"/>
      <c r="G19" s="8"/>
      <c r="H19" s="6"/>
      <c r="I19" s="12">
        <f t="shared" ref="I19:I20" si="5">ROUND((H19/100)*G19,2)</f>
        <v>0</v>
      </c>
      <c r="J19" s="7"/>
      <c r="K19" s="6"/>
      <c r="L19" s="8"/>
      <c r="M19" s="12">
        <f t="shared" si="0"/>
        <v>0</v>
      </c>
      <c r="N19" s="12">
        <f t="shared" ref="N19:N20" si="6">ROUND(L19+M19,2)</f>
        <v>0</v>
      </c>
      <c r="O19" s="9"/>
      <c r="P19" s="14">
        <f t="shared" si="1"/>
        <v>0</v>
      </c>
      <c r="Q19" s="10"/>
      <c r="R19" s="16">
        <f t="shared" si="2"/>
        <v>0</v>
      </c>
      <c r="S19" s="17">
        <f>ROUND(I19*R19,2)</f>
        <v>0</v>
      </c>
      <c r="T19" s="23">
        <f>IF(S19&gt;L19,L19,S19)</f>
        <v>0</v>
      </c>
      <c r="U19" s="12">
        <f>L19-T19</f>
        <v>0</v>
      </c>
    </row>
    <row r="20" spans="1:23" x14ac:dyDescent="0.3">
      <c r="A20" s="29"/>
      <c r="B20" s="11"/>
      <c r="C20" s="11"/>
      <c r="D20" s="11"/>
      <c r="E20" s="11"/>
      <c r="F20" s="8"/>
      <c r="G20" s="8"/>
      <c r="H20" s="6"/>
      <c r="I20" s="12">
        <f t="shared" si="5"/>
        <v>0</v>
      </c>
      <c r="J20" s="7"/>
      <c r="K20" s="6"/>
      <c r="L20" s="8"/>
      <c r="M20" s="12">
        <f t="shared" si="0"/>
        <v>0</v>
      </c>
      <c r="N20" s="12">
        <f t="shared" si="6"/>
        <v>0</v>
      </c>
      <c r="O20" s="9"/>
      <c r="P20" s="14">
        <f t="shared" si="1"/>
        <v>0</v>
      </c>
      <c r="Q20" s="10"/>
      <c r="R20" s="16">
        <f t="shared" si="2"/>
        <v>0</v>
      </c>
      <c r="S20" s="17">
        <f>ROUND(I20*R20,2)</f>
        <v>0</v>
      </c>
      <c r="T20" s="23">
        <f>IF(S20&gt;L20,L20,S20)</f>
        <v>0</v>
      </c>
      <c r="U20" s="12">
        <f>L20-T20</f>
        <v>0</v>
      </c>
    </row>
    <row r="21" spans="1:23" ht="6" customHeight="1" x14ac:dyDescent="0.3"/>
    <row r="22" spans="1:23" x14ac:dyDescent="0.3">
      <c r="A22" s="46" t="s">
        <v>59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  <c r="U22" s="47"/>
    </row>
    <row r="24" spans="1:23" x14ac:dyDescent="0.3">
      <c r="B24" s="1" t="s">
        <v>45</v>
      </c>
    </row>
    <row r="25" spans="1:23" x14ac:dyDescent="0.3">
      <c r="B25" s="13"/>
      <c r="C25" s="1" t="s">
        <v>38</v>
      </c>
    </row>
    <row r="26" spans="1:23" x14ac:dyDescent="0.3">
      <c r="B26" s="21"/>
      <c r="C26" s="1" t="s">
        <v>39</v>
      </c>
    </row>
    <row r="28" spans="1:23" ht="18" x14ac:dyDescent="0.3">
      <c r="B28" s="27" t="s">
        <v>48</v>
      </c>
      <c r="C28" s="1" t="s">
        <v>52</v>
      </c>
    </row>
    <row r="29" spans="1:23" ht="18" x14ac:dyDescent="0.3">
      <c r="B29" s="27" t="s">
        <v>50</v>
      </c>
      <c r="C29" s="1" t="s">
        <v>53</v>
      </c>
    </row>
    <row r="30" spans="1:23" ht="18" x14ac:dyDescent="0.3">
      <c r="B30" s="27" t="s">
        <v>56</v>
      </c>
      <c r="C30" s="41" t="s">
        <v>65</v>
      </c>
    </row>
  </sheetData>
  <mergeCells count="8">
    <mergeCell ref="L14:R14"/>
    <mergeCell ref="A22:U22"/>
    <mergeCell ref="A6:M6"/>
    <mergeCell ref="A7:M7"/>
    <mergeCell ref="A10:U10"/>
    <mergeCell ref="A11:U11"/>
    <mergeCell ref="A12:U12"/>
    <mergeCell ref="A8:M8"/>
  </mergeCells>
  <printOptions horizontalCentered="1"/>
  <pageMargins left="0.39370078740157483" right="0.31496062992125984" top="0.94488188976377963" bottom="0.74803149606299213" header="0.51181102362204722" footer="0.31496062992125984"/>
  <pageSetup paperSize="9" scale="60" orientation="landscape" r:id="rId1"/>
  <headerFooter>
    <oddHeader>&amp;L&amp;14Príloha 4.3.10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:V30"/>
  <sheetViews>
    <sheetView view="pageLayout" zoomScaleNormal="100" workbookViewId="0">
      <selection activeCell="A8" sqref="A8:M8"/>
    </sheetView>
  </sheetViews>
  <sheetFormatPr defaultRowHeight="16.5" x14ac:dyDescent="0.3"/>
  <cols>
    <col min="1" max="1" width="3.42578125" style="1" bestFit="1" customWidth="1"/>
    <col min="2" max="2" width="15.42578125" style="1" bestFit="1" customWidth="1"/>
    <col min="3" max="3" width="8.7109375" style="1" bestFit="1" customWidth="1"/>
    <col min="4" max="4" width="12.42578125" style="1" bestFit="1" customWidth="1"/>
    <col min="5" max="5" width="9.85546875" style="1" customWidth="1"/>
    <col min="6" max="6" width="10" style="1" customWidth="1"/>
    <col min="7" max="7" width="10.5703125" style="1" customWidth="1"/>
    <col min="8" max="8" width="11.42578125" style="1" customWidth="1"/>
    <col min="9" max="9" width="8.85546875" style="1" customWidth="1"/>
    <col min="10" max="10" width="11.42578125" style="1" customWidth="1"/>
    <col min="11" max="11" width="12.42578125" style="1" customWidth="1"/>
    <col min="12" max="13" width="9.140625" style="1"/>
    <col min="14" max="14" width="10.28515625" style="1" customWidth="1"/>
    <col min="15" max="15" width="10.140625" style="1" customWidth="1"/>
    <col min="16" max="16" width="8.7109375" style="1" customWidth="1"/>
    <col min="17" max="17" width="11.5703125" style="1" customWidth="1"/>
    <col min="18" max="19" width="12.140625" style="1" customWidth="1"/>
    <col min="20" max="20" width="10.5703125" style="1" customWidth="1"/>
    <col min="21" max="16384" width="9.140625" style="1"/>
  </cols>
  <sheetData>
    <row r="5" spans="1:20" x14ac:dyDescent="0.3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 x14ac:dyDescent="0.3">
      <c r="A6" s="49" t="s">
        <v>67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1"/>
      <c r="O6" s="41"/>
      <c r="P6" s="41"/>
      <c r="Q6" s="41"/>
      <c r="R6" s="41"/>
      <c r="S6" s="41"/>
      <c r="T6" s="41"/>
    </row>
    <row r="7" spans="1:20" x14ac:dyDescent="0.3">
      <c r="A7" s="49" t="s">
        <v>62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1"/>
      <c r="O7" s="41"/>
      <c r="P7" s="41"/>
      <c r="Q7" s="41"/>
      <c r="R7" s="41"/>
      <c r="S7" s="41"/>
      <c r="T7" s="41"/>
    </row>
    <row r="8" spans="1:20" x14ac:dyDescent="0.3">
      <c r="A8" s="49" t="s">
        <v>66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1"/>
      <c r="O8" s="41"/>
      <c r="P8" s="41"/>
      <c r="Q8" s="41"/>
      <c r="R8" s="41"/>
      <c r="S8" s="41"/>
      <c r="T8" s="41"/>
    </row>
    <row r="9" spans="1:20" x14ac:dyDescent="0.3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</row>
    <row r="10" spans="1:20" ht="25.5" customHeight="1" x14ac:dyDescent="0.3">
      <c r="A10" s="48" t="s">
        <v>57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</row>
    <row r="11" spans="1:20" ht="24" customHeight="1" x14ac:dyDescent="0.3">
      <c r="A11" s="50" t="s">
        <v>68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/>
    </row>
    <row r="12" spans="1:20" ht="20.25" customHeight="1" x14ac:dyDescent="0.3">
      <c r="A12" s="50" t="s">
        <v>64</v>
      </c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  <c r="Q12" s="50"/>
      <c r="R12" s="50"/>
      <c r="S12" s="50"/>
      <c r="T12" s="50"/>
    </row>
    <row r="13" spans="1:20" x14ac:dyDescent="0.3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</row>
    <row r="14" spans="1:20" x14ac:dyDescent="0.3">
      <c r="L14" s="43" t="s">
        <v>63</v>
      </c>
      <c r="M14" s="44"/>
      <c r="N14" s="44"/>
      <c r="O14" s="44"/>
      <c r="P14" s="44"/>
      <c r="Q14" s="45"/>
    </row>
    <row r="15" spans="1:20" ht="76.5" x14ac:dyDescent="0.3">
      <c r="A15" s="2" t="s">
        <v>0</v>
      </c>
      <c r="B15" s="3" t="s">
        <v>40</v>
      </c>
      <c r="C15" s="26" t="s">
        <v>46</v>
      </c>
      <c r="D15" s="3" t="s">
        <v>54</v>
      </c>
      <c r="E15" s="3" t="s">
        <v>14</v>
      </c>
      <c r="F15" s="3" t="s">
        <v>22</v>
      </c>
      <c r="G15" s="15" t="s">
        <v>25</v>
      </c>
      <c r="H15" s="26" t="s">
        <v>55</v>
      </c>
      <c r="I15" s="15" t="s">
        <v>43</v>
      </c>
      <c r="J15" s="3" t="s">
        <v>51</v>
      </c>
      <c r="K15" s="26" t="s">
        <v>47</v>
      </c>
      <c r="L15" s="3" t="s">
        <v>49</v>
      </c>
      <c r="M15" s="3" t="s">
        <v>15</v>
      </c>
      <c r="N15" s="3" t="s">
        <v>16</v>
      </c>
      <c r="O15" s="3" t="s">
        <v>23</v>
      </c>
      <c r="P15" s="3" t="s">
        <v>44</v>
      </c>
      <c r="Q15" s="15" t="s">
        <v>41</v>
      </c>
      <c r="R15" s="3" t="s">
        <v>42</v>
      </c>
      <c r="S15" s="25" t="s">
        <v>37</v>
      </c>
      <c r="T15" s="4" t="s">
        <v>21</v>
      </c>
    </row>
    <row r="16" spans="1:20" x14ac:dyDescent="0.3">
      <c r="A16" s="5" t="s">
        <v>1</v>
      </c>
      <c r="B16" s="5" t="s">
        <v>2</v>
      </c>
      <c r="C16" s="5" t="s">
        <v>3</v>
      </c>
      <c r="D16" s="5" t="s">
        <v>4</v>
      </c>
      <c r="E16" s="5" t="s">
        <v>5</v>
      </c>
      <c r="F16" s="5" t="s">
        <v>6</v>
      </c>
      <c r="G16" s="5" t="s">
        <v>7</v>
      </c>
      <c r="H16" s="5" t="s">
        <v>8</v>
      </c>
      <c r="I16" s="5" t="s">
        <v>9</v>
      </c>
      <c r="J16" s="5" t="s">
        <v>10</v>
      </c>
      <c r="K16" s="5" t="s">
        <v>11</v>
      </c>
      <c r="L16" s="5" t="s">
        <v>12</v>
      </c>
      <c r="M16" s="5" t="s">
        <v>13</v>
      </c>
      <c r="N16" s="5" t="s">
        <v>24</v>
      </c>
      <c r="O16" s="5" t="s">
        <v>27</v>
      </c>
      <c r="P16" s="5" t="s">
        <v>36</v>
      </c>
      <c r="Q16" s="5" t="s">
        <v>29</v>
      </c>
      <c r="R16" s="5" t="s">
        <v>30</v>
      </c>
      <c r="S16" s="5" t="s">
        <v>31</v>
      </c>
      <c r="T16" s="5" t="s">
        <v>32</v>
      </c>
    </row>
    <row r="17" spans="1:22" x14ac:dyDescent="0.3">
      <c r="A17" s="28" t="s">
        <v>18</v>
      </c>
      <c r="B17" s="30" t="s">
        <v>61</v>
      </c>
      <c r="C17" s="31" t="s">
        <v>33</v>
      </c>
      <c r="D17" s="31">
        <v>235</v>
      </c>
      <c r="E17" s="31" t="s">
        <v>34</v>
      </c>
      <c r="F17" s="32">
        <v>500</v>
      </c>
      <c r="G17" s="32">
        <v>400</v>
      </c>
      <c r="H17" s="31">
        <v>8.5</v>
      </c>
      <c r="I17" s="19">
        <f>ROUND((H17/100)*G17,2)</f>
        <v>34</v>
      </c>
      <c r="J17" s="30">
        <v>40359</v>
      </c>
      <c r="K17" s="31">
        <v>2556478</v>
      </c>
      <c r="L17" s="36">
        <v>30</v>
      </c>
      <c r="M17" s="33">
        <f t="shared" ref="M17:M20" si="0">ROUND(L17/100*20,2)</f>
        <v>6</v>
      </c>
      <c r="N17" s="33">
        <f>ROUND(L17+M17,2)</f>
        <v>36</v>
      </c>
      <c r="O17" s="34">
        <v>1.1850000000000001</v>
      </c>
      <c r="P17" s="36">
        <v>2</v>
      </c>
      <c r="Q17" s="37">
        <f>ROUND(O17-(O17/100*P17),4)</f>
        <v>1.1613</v>
      </c>
      <c r="R17" s="38">
        <f>ROUND(I17*Q17,2)</f>
        <v>39.479999999999997</v>
      </c>
      <c r="S17" s="40">
        <f t="shared" ref="S17:S20" si="1">IF(R17&gt;N17,N17,R17)</f>
        <v>36</v>
      </c>
      <c r="T17" s="33">
        <f>N17-S17</f>
        <v>0</v>
      </c>
      <c r="V17" s="20"/>
    </row>
    <row r="18" spans="1:22" x14ac:dyDescent="0.3">
      <c r="A18" s="28" t="s">
        <v>19</v>
      </c>
      <c r="B18" s="7"/>
      <c r="C18" s="6"/>
      <c r="D18" s="6"/>
      <c r="E18" s="6"/>
      <c r="F18" s="8"/>
      <c r="G18" s="8"/>
      <c r="H18" s="6"/>
      <c r="I18" s="12">
        <f t="shared" ref="I18:I20" si="2">ROUND((H18/100)*G18,2)</f>
        <v>0</v>
      </c>
      <c r="J18" s="7"/>
      <c r="K18" s="6"/>
      <c r="L18" s="8"/>
      <c r="M18" s="12">
        <f t="shared" si="0"/>
        <v>0</v>
      </c>
      <c r="N18" s="12">
        <f t="shared" ref="N18:N20" si="3">ROUND(L18+M18,2)</f>
        <v>0</v>
      </c>
      <c r="O18" s="9"/>
      <c r="P18" s="10"/>
      <c r="Q18" s="16">
        <f>ROUND(O18-(O18/100*P18),4)</f>
        <v>0</v>
      </c>
      <c r="R18" s="17">
        <f>ROUND(I18*Q18,2)</f>
        <v>0</v>
      </c>
      <c r="S18" s="24">
        <f t="shared" si="1"/>
        <v>0</v>
      </c>
      <c r="T18" s="12">
        <f t="shared" ref="T18:T20" si="4">N18-S18</f>
        <v>0</v>
      </c>
    </row>
    <row r="19" spans="1:22" x14ac:dyDescent="0.3">
      <c r="A19" s="28" t="s">
        <v>20</v>
      </c>
      <c r="B19" s="6"/>
      <c r="C19" s="6"/>
      <c r="D19" s="6"/>
      <c r="E19" s="6"/>
      <c r="F19" s="8"/>
      <c r="G19" s="8"/>
      <c r="H19" s="6"/>
      <c r="I19" s="12">
        <f t="shared" si="2"/>
        <v>0</v>
      </c>
      <c r="J19" s="7"/>
      <c r="K19" s="6"/>
      <c r="L19" s="8"/>
      <c r="M19" s="12">
        <f t="shared" si="0"/>
        <v>0</v>
      </c>
      <c r="N19" s="12">
        <f t="shared" si="3"/>
        <v>0</v>
      </c>
      <c r="O19" s="9"/>
      <c r="P19" s="10"/>
      <c r="Q19" s="16">
        <f>ROUND(O19-(O19/100*P19),4)</f>
        <v>0</v>
      </c>
      <c r="R19" s="17">
        <f>ROUND(I19*Q19,2)</f>
        <v>0</v>
      </c>
      <c r="S19" s="24">
        <f t="shared" si="1"/>
        <v>0</v>
      </c>
      <c r="T19" s="12">
        <f t="shared" si="4"/>
        <v>0</v>
      </c>
    </row>
    <row r="20" spans="1:22" x14ac:dyDescent="0.3">
      <c r="A20" s="29"/>
      <c r="B20" s="11"/>
      <c r="C20" s="11"/>
      <c r="D20" s="11"/>
      <c r="E20" s="11"/>
      <c r="F20" s="8"/>
      <c r="G20" s="8"/>
      <c r="H20" s="6"/>
      <c r="I20" s="12">
        <f t="shared" si="2"/>
        <v>0</v>
      </c>
      <c r="J20" s="7"/>
      <c r="K20" s="6"/>
      <c r="L20" s="8"/>
      <c r="M20" s="12">
        <f t="shared" si="0"/>
        <v>0</v>
      </c>
      <c r="N20" s="12">
        <f t="shared" si="3"/>
        <v>0</v>
      </c>
      <c r="O20" s="9"/>
      <c r="P20" s="10"/>
      <c r="Q20" s="16">
        <f>ROUND(O20-(O20/100*P20),4)</f>
        <v>0</v>
      </c>
      <c r="R20" s="17">
        <f>ROUND(I20*Q20,2)</f>
        <v>0</v>
      </c>
      <c r="S20" s="24">
        <f t="shared" si="1"/>
        <v>0</v>
      </c>
      <c r="T20" s="12">
        <f t="shared" si="4"/>
        <v>0</v>
      </c>
    </row>
    <row r="21" spans="1:22" ht="6" customHeight="1" x14ac:dyDescent="0.3"/>
    <row r="22" spans="1:22" x14ac:dyDescent="0.3">
      <c r="A22" s="46" t="s">
        <v>59</v>
      </c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47"/>
      <c r="S22" s="47"/>
      <c r="T22" s="47"/>
    </row>
    <row r="24" spans="1:22" x14ac:dyDescent="0.3">
      <c r="B24" s="1" t="s">
        <v>45</v>
      </c>
    </row>
    <row r="25" spans="1:22" x14ac:dyDescent="0.3">
      <c r="B25" s="13"/>
      <c r="C25" s="1" t="s">
        <v>38</v>
      </c>
    </row>
    <row r="26" spans="1:22" x14ac:dyDescent="0.3">
      <c r="B26" s="21"/>
      <c r="C26" s="1" t="s">
        <v>39</v>
      </c>
    </row>
    <row r="28" spans="1:22" ht="18" x14ac:dyDescent="0.3">
      <c r="B28" s="42" t="s">
        <v>48</v>
      </c>
      <c r="C28" s="41" t="s">
        <v>52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22" ht="18" x14ac:dyDescent="0.3">
      <c r="B29" s="42" t="s">
        <v>50</v>
      </c>
      <c r="C29" s="41" t="s">
        <v>53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1:22" ht="18" x14ac:dyDescent="0.3">
      <c r="B30" s="42" t="s">
        <v>56</v>
      </c>
      <c r="C30" s="41" t="s">
        <v>65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</sheetData>
  <mergeCells count="8">
    <mergeCell ref="L14:Q14"/>
    <mergeCell ref="A22:T22"/>
    <mergeCell ref="A6:M6"/>
    <mergeCell ref="A7:M7"/>
    <mergeCell ref="A10:T10"/>
    <mergeCell ref="A11:T11"/>
    <mergeCell ref="A12:T12"/>
    <mergeCell ref="A8:M8"/>
  </mergeCells>
  <printOptions horizontalCentered="1"/>
  <pageMargins left="0.51181102362204722" right="0.51181102362204722" top="0.74803149606299213" bottom="0.55118110236220474" header="0.51181102362204722" footer="0.31496062992125984"/>
  <pageSetup paperSize="9" scale="65" orientation="landscape" r:id="rId1"/>
  <headerFooter>
    <oddHeader>&amp;L&amp;14Príloha 4.3.10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tabulka-bez DPH</vt:lpstr>
      <vt:lpstr>tabulka-s DPH</vt:lpstr>
      <vt:lpstr>'tabulka-bez DPH'!Oblasť_tlače</vt:lpstr>
      <vt:lpstr>'tabulka-s DPH'!Oblasť_tlače</vt:lpstr>
    </vt:vector>
  </TitlesOfParts>
  <Company>MZP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poprendova</dc:creator>
  <cp:lastModifiedBy>Kulla Stanislav</cp:lastModifiedBy>
  <cp:lastPrinted>2015-06-18T09:29:32Z</cp:lastPrinted>
  <dcterms:created xsi:type="dcterms:W3CDTF">2010-07-19T11:22:24Z</dcterms:created>
  <dcterms:modified xsi:type="dcterms:W3CDTF">2015-06-25T07:41:51Z</dcterms:modified>
</cp:coreProperties>
</file>