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320" windowHeight="12120"/>
  </bookViews>
  <sheets>
    <sheet name="Podrobný rozpočet projektu" sheetId="5" r:id="rId1"/>
    <sheet name="Referenčné hodnoty" sheetId="7" r:id="rId2"/>
    <sheet name="Prieskum trhu" sheetId="10" r:id="rId3"/>
    <sheet name="Value for Money" sheetId="4" r:id="rId4"/>
    <sheet name="Úspora-vykurovanie" sheetId="9" r:id="rId5"/>
  </sheets>
  <definedNames>
    <definedName name="_ftn1" localSheetId="3">'Value for Money'!#REF!</definedName>
    <definedName name="_ftn2" localSheetId="3">'Value for Money'!$F$29</definedName>
    <definedName name="ghghjgh" localSheetId="2">#REF!</definedName>
    <definedName name="ghghjgh">#REF!</definedName>
    <definedName name="hjkz" localSheetId="2">#REF!</definedName>
    <definedName name="hjkz">#REF!</definedName>
    <definedName name="_xlnm.Print_Area" localSheetId="0">'Podrobný rozpočet projektu'!$A$1:$J$72</definedName>
    <definedName name="_xlnm.Print_Area" localSheetId="2">'Prieskum trhu'!$A$1:$N$44</definedName>
    <definedName name="_xlnm.Print_Area" localSheetId="1">'Referenčné hodnoty'!$A$1:$E$64</definedName>
    <definedName name="_xlnm.Print_Area" localSheetId="4">'Úspora-vykurovanie'!$A$1:$G$28</definedName>
    <definedName name="_xlnm.Print_Area" localSheetId="3">'Value for Money'!$A$1:$E$38</definedName>
  </definedNames>
  <calcPr calcId="145621"/>
</workbook>
</file>

<file path=xl/calcChain.xml><?xml version="1.0" encoding="utf-8"?>
<calcChain xmlns="http://schemas.openxmlformats.org/spreadsheetml/2006/main">
  <c r="F37" i="5" l="1"/>
  <c r="F18" i="5"/>
  <c r="F39" i="5"/>
  <c r="G39" i="5" s="1"/>
  <c r="F40" i="5"/>
  <c r="F41" i="5"/>
  <c r="F42" i="5"/>
  <c r="F43" i="5"/>
  <c r="F44" i="5"/>
  <c r="F45" i="5"/>
  <c r="F46" i="5"/>
  <c r="F47" i="5"/>
  <c r="F36" i="5"/>
  <c r="F29" i="5"/>
  <c r="F30" i="5"/>
  <c r="F31" i="5"/>
  <c r="F32" i="5"/>
  <c r="F22" i="5"/>
  <c r="F23" i="5"/>
  <c r="F24" i="5"/>
  <c r="F25" i="5"/>
  <c r="F15" i="5"/>
  <c r="F16" i="5"/>
  <c r="F17" i="5"/>
  <c r="H22" i="5" l="1"/>
  <c r="G22" i="5"/>
  <c r="H41" i="5"/>
  <c r="G41" i="5"/>
  <c r="H25" i="5"/>
  <c r="G25" i="5"/>
  <c r="H32" i="5"/>
  <c r="G32" i="5"/>
  <c r="H36" i="5"/>
  <c r="G36" i="5"/>
  <c r="H44" i="5"/>
  <c r="G44" i="5"/>
  <c r="H40" i="5"/>
  <c r="G40" i="5"/>
  <c r="H15" i="5"/>
  <c r="G15" i="5"/>
  <c r="H45" i="5"/>
  <c r="G45" i="5"/>
  <c r="H17" i="5"/>
  <c r="G17" i="5"/>
  <c r="H24" i="5"/>
  <c r="G24" i="5"/>
  <c r="H31" i="5"/>
  <c r="G31" i="5"/>
  <c r="H47" i="5"/>
  <c r="G47" i="5"/>
  <c r="H43" i="5"/>
  <c r="G43" i="5"/>
  <c r="H29" i="5"/>
  <c r="G29" i="5"/>
  <c r="H16" i="5"/>
  <c r="H19" i="5" s="1"/>
  <c r="G16" i="5"/>
  <c r="H23" i="5"/>
  <c r="G23" i="5"/>
  <c r="H30" i="5"/>
  <c r="H33" i="5" s="1"/>
  <c r="G30" i="5"/>
  <c r="H46" i="5"/>
  <c r="G46" i="5"/>
  <c r="H42" i="5"/>
  <c r="G42" i="5"/>
  <c r="H18" i="5"/>
  <c r="G18" i="5"/>
  <c r="H37" i="5"/>
  <c r="G37" i="5"/>
  <c r="F33" i="5"/>
  <c r="B51" i="7" s="1"/>
  <c r="H26" i="5"/>
  <c r="F26" i="5"/>
  <c r="B39" i="7" s="1"/>
  <c r="F19" i="5"/>
  <c r="B27" i="7" s="1"/>
  <c r="B29" i="7" s="1"/>
  <c r="E38" i="5"/>
  <c r="F38" i="5" s="1"/>
  <c r="H39" i="5"/>
  <c r="G19" i="5" l="1"/>
  <c r="H38" i="5"/>
  <c r="H48" i="5" s="1"/>
  <c r="H49" i="5" s="1"/>
  <c r="G38" i="5"/>
  <c r="G48" i="5" s="1"/>
  <c r="G33" i="5"/>
  <c r="G26" i="5"/>
  <c r="F48" i="5"/>
  <c r="F49" i="5" s="1"/>
  <c r="F54" i="5"/>
  <c r="F55" i="5"/>
  <c r="F56" i="5"/>
  <c r="F57" i="5"/>
  <c r="F58" i="5"/>
  <c r="F59" i="5"/>
  <c r="F53" i="5"/>
  <c r="G49" i="5" l="1"/>
  <c r="G61" i="5" s="1"/>
  <c r="F28" i="10"/>
  <c r="G28" i="10"/>
  <c r="F61" i="10"/>
  <c r="G61" i="10"/>
  <c r="D18" i="9" l="1"/>
  <c r="F21" i="9" s="1"/>
  <c r="L18" i="9" l="1"/>
  <c r="A21" i="9"/>
  <c r="B36" i="7" l="1"/>
  <c r="B48" i="7"/>
  <c r="B24" i="7"/>
  <c r="B49" i="7"/>
  <c r="B37" i="7"/>
  <c r="B25" i="7"/>
  <c r="F60" i="5" l="1"/>
  <c r="B12" i="7" l="1"/>
  <c r="B13" i="7" l="1"/>
  <c r="B15" i="4"/>
  <c r="B14" i="4"/>
  <c r="B41" i="7" l="1"/>
  <c r="A42" i="7" s="1"/>
  <c r="B53" i="7"/>
  <c r="A54" i="7" s="1"/>
  <c r="A30" i="7" l="1"/>
  <c r="H61" i="5"/>
  <c r="F61" i="5" l="1"/>
  <c r="C29" i="4"/>
  <c r="C31" i="4" s="1"/>
</calcChain>
</file>

<file path=xl/comments1.xml><?xml version="1.0" encoding="utf-8"?>
<comments xmlns="http://schemas.openxmlformats.org/spreadsheetml/2006/main">
  <authors>
    <author>Kerestur Matej</author>
    <author>dzuganova</author>
  </authors>
  <commentList>
    <comment ref="A10" authorId="0">
      <text>
        <r>
          <rPr>
            <b/>
            <sz val="9"/>
            <color indexed="81"/>
            <rFont val="Tahoma"/>
            <family val="2"/>
            <charset val="238"/>
          </rPr>
          <t xml:space="preserve">V prípade, ak je predmetom projektu viacej budov, t.j. žiadateľ v rámci projektu stanovuje hodnotu úspory energie na vykurovanie pre každú budovu samostatne, uvedie v tejto bunke najvyššiu hodnotu zníženia výdavkov z pracovného hárku "Úspora-vykurovanie" (Celkové zníženie oprávnených výdavkov projektu [%]). Na základe uvedeného bude výška každého výdavku v rámci celého projektu znížená najvyššou hodnotou percentuálneho zníženia </t>
        </r>
      </text>
    </comment>
    <comment ref="H14" authorId="0">
      <text>
        <r>
          <rPr>
            <b/>
            <sz val="9"/>
            <color indexed="81"/>
            <rFont val="Tahoma"/>
            <family val="2"/>
            <charset val="238"/>
          </rPr>
          <t xml:space="preserve">Výška oprávneného výdavku sa automaticky znižuje vo väzbe na plánované úspory energie na vykurovanie v zmysle inštrukcií uvedených v pracovnom hárku "Úspora-vykurovanie".
Oprávnený výdavok je automaticky vypočítaný za predpokladu, že DPH je oprávneným výdavkom. V opačnom prípade je potrebné upraviť vzorec a znížiť cenu celkom bez DPH o % neoprávnených výdavkov vzniknutých vo väzbe na plánované úspory energie na vykurovanie.
V prípade vzniku neoprávnených výdavkov v súvislosti s vytvoreným čistým príjmom projektu je potrebné pomerne znížiť každý výdavok aj v súvislosti so vzniknutým čistým príjmom. </t>
        </r>
      </text>
    </comment>
    <comment ref="A15" authorId="1">
      <text>
        <r>
          <rPr>
            <b/>
            <sz val="8"/>
            <color indexed="81"/>
            <rFont val="Tahoma"/>
            <charset val="1"/>
          </rPr>
          <t>Napr.
Montáž lešenia ľahkého pracovného
Príplatok za prvý a každý mesiac použitia lešenia k cene
Vonkajšia omietka stien tenkovrstvová
Montáž zatepľovacieho systému EPS 150
Zatepľovací systém EPS 150
....
.....</t>
        </r>
      </text>
    </comment>
  </commentList>
</comments>
</file>

<file path=xl/comments2.xml><?xml version="1.0" encoding="utf-8"?>
<comments xmlns="http://schemas.openxmlformats.org/spreadsheetml/2006/main">
  <authors>
    <author>Šutto Ivan</author>
    <author>dzuganova</author>
    <author>Kerestur Matej</author>
  </authors>
  <commentList>
    <comment ref="A9" authorId="0">
      <text>
        <r>
          <rPr>
            <sz val="9"/>
            <color indexed="81"/>
            <rFont val="Segoe UI"/>
            <family val="2"/>
            <charset val="238"/>
          </rPr>
          <t xml:space="preserve">
</t>
        </r>
        <r>
          <rPr>
            <sz val="10"/>
            <color indexed="81"/>
            <rFont val="Segoe UI"/>
            <family val="2"/>
            <charset val="238"/>
          </rPr>
          <t>V prípade, ak je predmetom projektu viac samostatných budov so samostatným energetickým auditom, žiadateľ vyplní a predloží celkový výpočet referenčných hodnôt pre vybrané výdavky projektu za všetky budovy. Vyplnený záznam je žiadateľ povinný predložiť písomne aj editovateľnou elektronickou formou (nie sken) prostredníctvom ITMS2014+.</t>
        </r>
      </text>
    </comment>
    <comment ref="A28" authorId="1">
      <text>
        <r>
          <rPr>
            <b/>
            <sz val="8"/>
            <color indexed="81"/>
            <rFont val="Tahoma"/>
            <charset val="1"/>
          </rPr>
          <t>Žiadateľ je povinný uvádzať cieľovú hodnotu plochy v súlade s projektovou dokumentáciou</t>
        </r>
      </text>
    </comment>
    <comment ref="A32" authorId="2">
      <text>
        <r>
          <rPr>
            <b/>
            <sz val="9"/>
            <color indexed="81"/>
            <rFont val="Tahoma"/>
            <charset val="1"/>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1">
      <text>
        <r>
          <rPr>
            <b/>
            <sz val="8"/>
            <color indexed="81"/>
            <rFont val="Tahoma"/>
            <charset val="1"/>
          </rPr>
          <t>Žiadateľ je povinný uvádzať cieľovú hodnotu plochy v súlade s projektovou dokumentáciou</t>
        </r>
      </text>
    </comment>
    <comment ref="A44" authorId="2">
      <text>
        <r>
          <rPr>
            <b/>
            <sz val="9"/>
            <color indexed="81"/>
            <rFont val="Tahoma"/>
            <charset val="1"/>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1">
      <text>
        <r>
          <rPr>
            <b/>
            <sz val="8"/>
            <color indexed="81"/>
            <rFont val="Tahoma"/>
            <charset val="1"/>
          </rPr>
          <t>Žiadateľ je povinný uvádzať cieľovú hodnotu plochy v súlade s projektovou dokumentáciou</t>
        </r>
      </text>
    </comment>
    <comment ref="A56" authorId="2">
      <text>
        <r>
          <rPr>
            <b/>
            <sz val="9"/>
            <color indexed="81"/>
            <rFont val="Tahoma"/>
            <charset val="1"/>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comments3.xml><?xml version="1.0" encoding="utf-8"?>
<comments xmlns="http://schemas.openxmlformats.org/spreadsheetml/2006/main">
  <authors>
    <author>Kerestur Matej</author>
  </authors>
  <commentList>
    <comment ref="E20" authorId="0">
      <text>
        <r>
          <rPr>
            <b/>
            <sz val="9"/>
            <color indexed="81"/>
            <rFont val="Tahoma"/>
            <charset val="1"/>
          </rPr>
          <t xml:space="preserve">viď. Merateľný ukazovateľ: P0689-Zníženie potreby energie  vo verejných budovách </t>
        </r>
      </text>
    </comment>
    <comment ref="C30" authorId="0">
      <text>
        <r>
          <rPr>
            <b/>
            <sz val="9"/>
            <color indexed="81"/>
            <rFont val="Tahoma"/>
            <family val="2"/>
            <charset val="238"/>
          </rPr>
          <t>aj je predmetom projektu viacero budov resp. aktivít ( aktivita = budova), tak sa uvedie cieľová hodnota ukazovateľa všetkých budov, ktoré sú predmetom realizácie projektu</t>
        </r>
        <r>
          <rPr>
            <sz val="9"/>
            <color indexed="81"/>
            <rFont val="Tahoma"/>
            <family val="2"/>
            <charset val="238"/>
          </rPr>
          <t xml:space="preserve">
</t>
        </r>
      </text>
    </comment>
  </commentList>
</comments>
</file>

<file path=xl/sharedStrings.xml><?xml version="1.0" encoding="utf-8"?>
<sst xmlns="http://schemas.openxmlformats.org/spreadsheetml/2006/main" count="312" uniqueCount="172">
  <si>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</si>
  <si>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</si>
  <si>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</si>
  <si>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</si>
  <si>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</si>
  <si>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</si>
  <si>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</si>
  <si>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</si>
  <si>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t>
  </si>
  <si>
    <t>bez DPH</t>
  </si>
  <si>
    <t>s DPH</t>
  </si>
  <si>
    <t>1.</t>
  </si>
  <si>
    <t>2.</t>
  </si>
  <si>
    <t>3.</t>
  </si>
  <si>
    <t>Vyhodnotenie ponúk</t>
  </si>
  <si>
    <t>Dodávateľ (obchodné meno a sídlo)</t>
  </si>
  <si>
    <t>Stavebný dozor</t>
  </si>
  <si>
    <t>Rezerva na nepredvídané výdavky súvisiace so stavebnými prácami</t>
  </si>
  <si>
    <t>Projektová dokumentácia</t>
  </si>
  <si>
    <t>Stavebné práce</t>
  </si>
  <si>
    <t>021 Stavby</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</si>
  <si>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</si>
  <si>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</si>
  <si>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</si>
  <si>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</si>
  <si>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</si>
  <si>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</si>
  <si>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</si>
  <si>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</si>
  <si>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</si>
  <si>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</si>
  <si>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Jednotková cena bez DPH
[EUR]</t>
  </si>
  <si>
    <t>Cena celkom bez DPH [EUR]</t>
  </si>
  <si>
    <t>521 Mzdové výdavky</t>
  </si>
  <si>
    <t>Predmet projektu</t>
  </si>
  <si>
    <t>Príspevok projektu k špecifickému cieľu OP KŽP - princíp Value for Money</t>
  </si>
  <si>
    <t>SPOLU výdavky</t>
  </si>
  <si>
    <t>hodina</t>
  </si>
  <si>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</si>
  <si>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</si>
  <si>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</si>
  <si>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 xml:space="preserve">Spôsob vykonania </t>
  </si>
  <si>
    <t xml:space="preserve">Spôsob stanovenia výšky výdavku </t>
  </si>
  <si>
    <t>Záznam z vyhodnotenia prieskumu trhu č. 1</t>
  </si>
  <si>
    <t>Záznam z vyhodnotenia prieskumu trhu č. n</t>
  </si>
  <si>
    <t>Celkové oprávnené výdavky na hlavné aktivity bez DPH</t>
  </si>
  <si>
    <t>N/A</t>
  </si>
  <si>
    <t>Upozornenia:</t>
  </si>
  <si>
    <t>ks</t>
  </si>
  <si>
    <r>
      <t xml:space="preserve">S P O L U </t>
    </r>
    <r>
      <rPr>
        <i/>
        <sz val="13"/>
        <rFont val="Arial"/>
        <family val="2"/>
        <charset val="238"/>
      </rPr>
      <t>(celkové oprávnené výdavky projektu)</t>
    </r>
  </si>
  <si>
    <t xml:space="preserve">Celková cena práce/resp. cena </t>
  </si>
  <si>
    <t>Celkové oprávnené výdavky na hlavné aktivity bez rezervy, DPH a stavebného dozoru</t>
  </si>
  <si>
    <t>V ........................................ dňa .......................</t>
  </si>
  <si>
    <t>Pečiatka a podpis štatutárneho orgánu žiadateľa</t>
  </si>
  <si>
    <t>Príloha ŽoNFP č. 11 - Podporná dokumentácia k oprávnenosti výdavkov</t>
  </si>
  <si>
    <t>V ........................................ dňa .............</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</si>
  <si>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</si>
  <si>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</si>
  <si>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</si>
  <si>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</si>
  <si>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</si>
  <si>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</si>
  <si>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</si>
  <si>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</si>
  <si>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</si>
  <si>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</si>
  <si>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</si>
  <si>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</si>
  <si>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ďalší výdavok</t>
  </si>
  <si>
    <t>Výška výdavku bola stanovená na základe dohody o prácach vykonávaných mimo pracovného pomeru, resp.  v súlade s mzdou za rovnakú prácu alebo prácu rovnakej hodnoty pri rešpektovaní stanoveného finančného limitu</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</si>
  <si>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</si>
  <si>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</si>
  <si>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Zníženie energetickej náročnosti verejných budov</t>
  </si>
  <si>
    <t>Výstup projektu</t>
  </si>
  <si>
    <t>Limitné hodnoty
(EUR/kWh/rok)</t>
  </si>
  <si>
    <t>Výpočet hodnoty Value for Money pre zníženie energetickej náročnosti verejných budov</t>
  </si>
  <si>
    <t>Cieľová hodnota merateľného ukazovateľa projektu v kWh/rok</t>
  </si>
  <si>
    <t>Zníženie potreby energie vo verejných budovách</t>
  </si>
  <si>
    <r>
      <t>350 EUR/m</t>
    </r>
    <r>
      <rPr>
        <b/>
        <vertAlign val="superscript"/>
        <sz val="11"/>
        <color rgb="FFFF0000"/>
        <rFont val="Arial"/>
        <family val="2"/>
        <charset val="238"/>
      </rPr>
      <t>2</t>
    </r>
  </si>
  <si>
    <t>Zateplenie plochy obvodového plášťa</t>
  </si>
  <si>
    <r>
      <t>Cieľová hodnota zateplenej plochy obvodového plášťa v m</t>
    </r>
    <r>
      <rPr>
        <vertAlign val="superscript"/>
        <sz val="11"/>
        <rFont val="Arial"/>
        <family val="2"/>
        <charset val="238"/>
      </rPr>
      <t>2</t>
    </r>
  </si>
  <si>
    <t>(hodnotenie hospodárnosti a efektívnosti výdavkov projektu)</t>
  </si>
  <si>
    <t xml:space="preserve">Zateplenie plochy strešného plášťa </t>
  </si>
  <si>
    <r>
      <t>Cieľová hodnota zateplenej plochy strešného plášťa v m</t>
    </r>
    <r>
      <rPr>
        <vertAlign val="superscript"/>
        <sz val="11"/>
        <rFont val="Arial"/>
        <family val="2"/>
        <charset val="238"/>
      </rPr>
      <t>2</t>
    </r>
  </si>
  <si>
    <r>
      <t>Cieľová hodnota výmeny otvorových konštrukcií v m</t>
    </r>
    <r>
      <rPr>
        <vertAlign val="superscript"/>
        <sz val="11"/>
        <rFont val="Arial"/>
        <family val="2"/>
        <charset val="238"/>
      </rPr>
      <t>2</t>
    </r>
  </si>
  <si>
    <t>Výmena vonkajšej otvorovej konštrukcie</t>
  </si>
  <si>
    <t>Referenčné hodnoty pre vybrané výdavky projektu</t>
  </si>
  <si>
    <r>
      <t>Referenčná hodnota pre vybrané výdavky projektu v EUR/m</t>
    </r>
    <r>
      <rPr>
        <vertAlign val="superscript"/>
        <sz val="11"/>
        <color theme="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</si>
  <si>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</si>
  <si>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</si>
  <si>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</si>
  <si>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t>viac ako 2,5</t>
  </si>
  <si>
    <t>menej ako 1,5</t>
  </si>
  <si>
    <t>Výpočet celkového zníženia výšky oprávnených výdavkov projektu</t>
  </si>
  <si>
    <t>Plánovaná úspora energie na vykurovanie [%]</t>
  </si>
  <si>
    <t>V tabuľke je uvedený príklad vyplnenia údajov s ohľadom na určenie plánovanej úspory energie na vykurovanie.</t>
  </si>
  <si>
    <t xml:space="preserve">V prípade, ak v priebehu realizácie projektu na základe identifikácie reálneho stavu dôjde v podstatne zmenenom rozsahu v akom bola zohľadnená plánovaná úspora energie na vykurovanie pri podaní ŽoNFP, pričom tento rozsah predstavuje podstatnú zmenu, SO môže požadovať rekalkuláciu celkového zníženia oprávnených výdavkov projektu za účelom overenia správnej výšky oprávnených výdavkov. </t>
  </si>
  <si>
    <t>Výpočet celkovej plánovanej úspory energie na vykurovanie</t>
  </si>
  <si>
    <r>
      <t>Potreba energie na vykurovanie PO [kWh/(m</t>
    </r>
    <r>
      <rPr>
        <vertAlign val="superscript"/>
        <sz val="11"/>
        <color rgb="FFFF0000"/>
        <rFont val="Arial"/>
        <family val="2"/>
        <charset val="238"/>
      </rPr>
      <t>2</t>
    </r>
    <r>
      <rPr>
        <sz val="11"/>
        <color rgb="FFFF0000"/>
        <rFont val="Arial"/>
        <family val="2"/>
        <charset val="238"/>
      </rPr>
      <t>.a)]</t>
    </r>
  </si>
  <si>
    <r>
      <t>Potreba energie na vykurovanie</t>
    </r>
    <r>
      <rPr>
        <sz val="11"/>
        <color rgb="FFFF0000"/>
        <rFont val="Arial"/>
        <family val="2"/>
        <charset val="238"/>
      </rPr>
      <t xml:space="preserve"> PRED [kWh/(m</t>
    </r>
    <r>
      <rPr>
        <vertAlign val="superscript"/>
        <sz val="11"/>
        <color rgb="FFFF0000"/>
        <rFont val="Arial"/>
        <family val="2"/>
        <charset val="238"/>
      </rPr>
      <t>2</t>
    </r>
    <r>
      <rPr>
        <sz val="11"/>
        <color rgb="FFFF0000"/>
        <rFont val="Arial"/>
        <family val="2"/>
        <charset val="238"/>
      </rPr>
      <t>.a)]</t>
    </r>
  </si>
  <si>
    <t>Celkové zníženie oprávnených výdavkov projektu [%]</t>
  </si>
  <si>
    <t>Hodnota zníženia výdavkov [%]</t>
  </si>
  <si>
    <t>Celková výška oprávnených výdavkov sa zníži o 10 percentuálnych bodov, ak plánovaná úspora energie na vykurovanie dosiahne viac ako 30 %, ale nepresiahne 40 %, t. j. žiadateľ určí výšku oprávnených výdavkov na projekt ako 90 % celkovej výšky oprávnených výdavkov projektu.</t>
  </si>
  <si>
    <t>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t>
  </si>
  <si>
    <t>Celková výška oprávnených výdavkov projektu sa neznižuje a teda celková výška oprávnených výdavkov prestavuje 100 %, ak plánovaná úspora energie na vykurovanie dosiahne viac ako 50 %.</t>
  </si>
  <si>
    <t>Potreba energia na vykurovanie</t>
  </si>
  <si>
    <r>
      <t>[kWh/(m</t>
    </r>
    <r>
      <rPr>
        <b/>
        <vertAlign val="superscript"/>
        <sz val="12"/>
        <color theme="0"/>
        <rFont val="Arial"/>
        <family val="2"/>
        <charset val="238"/>
      </rPr>
      <t>2</t>
    </r>
    <r>
      <rPr>
        <b/>
        <sz val="12"/>
        <color theme="0"/>
        <rFont val="Arial"/>
        <family val="2"/>
        <charset val="238"/>
      </rPr>
      <t>.a)]</t>
    </r>
  </si>
  <si>
    <t>Výška výdavku stanovená na základe prieskumu trhu</t>
  </si>
  <si>
    <t>Priemerná výška</t>
  </si>
  <si>
    <t>Dátum vykonania prieskumu</t>
  </si>
  <si>
    <t>Ponuka číslo</t>
  </si>
  <si>
    <t>Prehľad ponúkaných cien</t>
  </si>
  <si>
    <t>Stručný popis výdavku</t>
  </si>
  <si>
    <t>mesiac</t>
  </si>
  <si>
    <t xml:space="preserve">Plánovaná úspora energie na vykurovanie </t>
  </si>
  <si>
    <r>
      <t xml:space="preserve">SO posudzuje v procese odborného hodnotenia ŽoNFP (hodnotiace kritérium 1.2) príspevok projektu k špecifickému cieľu 4.3.1 OP KŽP na základe princípu Value for Money. Uvedené znamená, že SO posudzuje kvantifikovanú mieru príspevku projektu k špecifickému cieľu 4.3.1 OP KŽP vyjadrenú na základe princípu Value for Money ako pomer celkových oprávnených výdavkov na hlavné aktivity projektu v sume vyjadrenej bez DPH a deklarovanej cieľovej hodnoty príslušného ukazovateľa projektu vzťahujúceho sa na špecifický cieľ 4.3.1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</si>
  <si>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</si>
  <si>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Zateplenie obvodového plášťa</t>
  </si>
  <si>
    <t>Zateplenie strešného plášťa</t>
  </si>
  <si>
    <t>Výmena otvorových konštrukcií</t>
  </si>
  <si>
    <t>Budova n:</t>
  </si>
  <si>
    <t>Hodnota zníženia výdavkov [%]:</t>
  </si>
  <si>
    <t>V prípade, ak je predmetom projektu viac samostatných budov so samostatným energetickým auditom, žiadateľ vyplní a predloží samostatne Podrobný položkovitý rozpis výdavkov rozpočtu projektu za každú budovu. Za týmto účelom žiadateľ v tomto hárku nakopíruje pod seba, očísluje (od 1 po n) a vyplní potrebný počet formulárov Podrobný položkovitý rozpis výdavkov rozpočtu projektu. Všetky vyplnené záznamy Podrobný položkovitý rozpis výdavkov rozpočtu projektu je žiadateľ povinný predložiť písomne aj editovateľnou elektronickou formou (nie sken) prostredníctvom ITMS2014+.</t>
  </si>
  <si>
    <t>V prípade, ak je predmetom projektu viac samostatných budov so samostatným energetickým auditom, sa výdavky upravia o najvyššiu hodnotu zníženia výdavkov. V prípade ak jedna y budov nedosiahne úsporu energie na vykurovanie aspoň 30 % projekt bude neoprávnený ako celok.</t>
  </si>
  <si>
    <t>Výška výdavku bola stanovená so zohľadnením stanoveného percentuálneho limitu.</t>
  </si>
  <si>
    <t>Výška výdavku bola stanovená v súlade s pracovnou zmluvou, resp. mzdou za rovnakú prácu alebo prácu v rovnakej hodnote pri rešpektovaní stanoveného finančného limitu.</t>
  </si>
  <si>
    <t>VO nebolo ukončené uzavretím zmluvy s úspešným uchádzačom. Výška výdavku bola stanovená na základe prieskumu trhu v zmysle predloženého záznamu z vyhodnotenia prieskumu trhu .</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</si>
  <si>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r>
      <rPr>
        <sz val="11"/>
        <color theme="1"/>
        <rFont val="Calibri"/>
        <family val="2"/>
        <charset val="238"/>
        <scheme val="minor"/>
      </rPr>
      <t>.</t>
    </r>
  </si>
  <si>
    <t>Ak plánovaná úspora energie na vykurovanie dosiahne najviac 30 %, projekt nespĺňa podmienky oprávnenosti aktivít a nemôže byť podporený.</t>
  </si>
  <si>
    <t>V prípade, ak je predmetom projektu viac samostatných budov so samostatným energetickým auditom, žiadateľ vyplní a predloží samostatne výpočet plánovanej úspory energie na vykurovanie za každú budovu. Za týmto účelom žiadateľ v tomto hárku nakopíruje pod seba, očísluje (od 1 po n) a vyplní potrebný počet formulárov výpočtu plánovanej úspory. Všetky vyplnené záznamy z výpočtu plánovanej úspory je žiadateľ povinný predložiť písomne aj editovateľnou elektronickou formou (nie sken) prostredníctvom ITMS2014+.</t>
  </si>
  <si>
    <r>
      <t xml:space="preserve">Budova n </t>
    </r>
    <r>
      <rPr>
        <b/>
        <sz val="14"/>
        <rFont val="Calibri"/>
        <family val="2"/>
        <charset val="238"/>
      </rPr>
      <t>–</t>
    </r>
    <r>
      <rPr>
        <b/>
        <sz val="14"/>
        <rFont val="Arial"/>
        <family val="2"/>
        <charset val="238"/>
      </rPr>
      <t xml:space="preserve"> Zníženie energetickej náročnosti budovy/budov ...</t>
    </r>
  </si>
  <si>
    <r>
      <t xml:space="preserve">Zníženie energetickej náročnosti verejných budov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</si>
  <si>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verejných budov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</si>
  <si>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verejných budov </t>
    </r>
    <r>
      <rPr>
        <b/>
        <sz val="10"/>
        <color rgb="FF000000"/>
        <rFont val="Calibri"/>
        <family val="2"/>
        <charset val="238"/>
      </rPr>
      <t>–</t>
    </r>
    <r>
      <rPr>
        <b/>
        <i/>
        <sz val="10"/>
        <color rgb="FF000000"/>
        <rFont val="Arial"/>
        <family val="2"/>
        <charset val="238"/>
      </rPr>
      <t xml:space="preserve"> Výmena otvorových konštrukcií</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</si>
  <si>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</si>
  <si>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</si>
  <si>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1,5 </t>
    </r>
    <r>
      <rPr>
        <sz val="11"/>
        <color theme="1"/>
        <rFont val="Calibri"/>
        <family val="2"/>
        <charset val="238"/>
      </rPr>
      <t>–</t>
    </r>
    <r>
      <rPr>
        <sz val="11"/>
        <color theme="1"/>
        <rFont val="Calibri"/>
        <family val="2"/>
        <charset val="238"/>
        <scheme val="minor"/>
      </rPr>
      <t xml:space="preserve"> 2,5</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</si>
  <si>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t>
    </r>
    <r>
      <rPr>
        <sz val="11"/>
        <color theme="1"/>
        <rFont val="Calibri"/>
        <family val="2"/>
        <charset val="238"/>
      </rPr>
      <t>–</t>
    </r>
    <r>
      <rPr>
        <i/>
        <sz val="11"/>
        <color theme="1"/>
        <rFont val="Arial"/>
        <family val="2"/>
        <charset val="238"/>
      </rPr>
      <t xml:space="preserve"> Zníženie potreby energie vo verejných budovách.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</si>
  <si>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 zmysle časti 6.6. písmeno a) zmluvy o poskytnutí NFP, v prípade Merateľných ukazovateľov Projektu s príznakom ich hodnota nesmie klesnúť pod hranicu 50% ich výšky. Zníženie jednotlivého Merateľného ukazovateľa Projektu s príznakom o viac ako 50% oproti výške, ktorá bola uvedená v Schválenej žiadosti o NFP, môže predstavovať Podstatnú zmenu Projektu a vyvolávať právne následky.</t>
  </si>
  <si>
    <r>
      <rPr>
        <sz val="12"/>
        <rFont val="Arial"/>
        <family val="2"/>
        <charset val="238"/>
      </rPr>
      <t>Ostatné</t>
    </r>
    <r>
      <rPr>
        <strike/>
        <sz val="12"/>
        <rFont val="Arial"/>
        <family val="2"/>
        <charset val="238"/>
      </rPr>
      <t/>
    </r>
  </si>
  <si>
    <r>
      <t xml:space="preserve">N/A (vecný </t>
    </r>
    <r>
      <rPr>
        <sz val="11"/>
        <color theme="1"/>
        <rFont val="Calibri"/>
        <family val="2"/>
        <charset val="238"/>
        <scheme val="minor"/>
      </rPr>
      <t>opis predstavuje predložený výkaz výmer)</t>
    </r>
  </si>
  <si>
    <r>
      <t xml:space="preserve">projektový manažér </t>
    </r>
    <r>
      <rPr>
        <sz val="11"/>
        <color theme="1"/>
        <rFont val="Calibri"/>
        <family val="2"/>
        <charset val="238"/>
      </rPr>
      <t>–</t>
    </r>
    <r>
      <rPr>
        <sz val="11"/>
        <color theme="1"/>
        <rFont val="Arial"/>
        <family val="2"/>
        <charset val="238"/>
      </rPr>
      <t xml:space="preserve"> zamestnanec mimo prac. pomeru (interné riadenie) </t>
    </r>
  </si>
  <si>
    <r>
      <t xml:space="preserve">projektový manažér </t>
    </r>
    <r>
      <rPr>
        <sz val="11"/>
        <color theme="1"/>
        <rFont val="Calibri"/>
        <family val="2"/>
        <charset val="238"/>
      </rPr>
      <t>–</t>
    </r>
    <r>
      <rPr>
        <sz val="11"/>
        <color theme="1"/>
        <rFont val="Arial"/>
        <family val="2"/>
        <charset val="238"/>
      </rPr>
      <t xml:space="preserve"> v prac. pomeru (interné riadenie) </t>
    </r>
  </si>
  <si>
    <r>
      <t xml:space="preserve">projektový manažér </t>
    </r>
    <r>
      <rPr>
        <sz val="11"/>
        <color theme="1"/>
        <rFont val="Calibri"/>
        <family val="2"/>
        <charset val="238"/>
      </rPr>
      <t>–</t>
    </r>
    <r>
      <rPr>
        <sz val="11"/>
        <color theme="1"/>
        <rFont val="Arial"/>
        <family val="2"/>
        <charset val="238"/>
      </rPr>
      <t xml:space="preserve"> externé riadenie</t>
    </r>
  </si>
  <si>
    <t>dočasný pútač</t>
  </si>
  <si>
    <t>stála tabuľa</t>
  </si>
  <si>
    <t>plagát</t>
  </si>
  <si>
    <t xml:space="preserve">publikovanie článku o projekte </t>
  </si>
  <si>
    <r>
      <t xml:space="preserve">Vecný </t>
    </r>
    <r>
      <rPr>
        <sz val="10"/>
        <color theme="0"/>
        <rFont val="Arial"/>
        <family val="2"/>
        <charset val="238"/>
      </rPr>
      <t>opis výdavku</t>
    </r>
  </si>
  <si>
    <r>
      <t xml:space="preserve">Stručný </t>
    </r>
    <r>
      <rPr>
        <sz val="12"/>
        <color theme="1"/>
        <rFont val="Arial"/>
        <family val="2"/>
        <charset val="238"/>
      </rPr>
      <t>opis výdavku</t>
    </r>
  </si>
  <si>
    <t>Vecný opis výdavku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</si>
  <si>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rovnakú sumu.</t>
  </si>
  <si>
    <t>Referenčné hodnoty pre vybrané výdavky projektu v rámci výzvy s kódom OPKZP-PO4-SC431-2016-XY</t>
  </si>
  <si>
    <t>Položka č. 1</t>
  </si>
  <si>
    <t>Položka č. 2</t>
  </si>
  <si>
    <t>Položka č. 3</t>
  </si>
  <si>
    <t>Položka č. n</t>
  </si>
  <si>
    <t>Energetický audit</t>
  </si>
  <si>
    <t>Spolu výdavky</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</si>
  <si>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</si>
  <si>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 xml:space="preserve">Vecný </t>
    </r>
    <r>
      <rPr>
        <b/>
        <i/>
        <sz val="11"/>
        <color theme="1"/>
        <rFont val="Arial"/>
        <family val="2"/>
        <charset val="238"/>
      </rPr>
      <t>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(napr. v prípade ak výška výdavku </t>
    </r>
    <r>
      <rPr>
        <sz val="11"/>
        <color theme="1"/>
        <rFont val="Calibri"/>
        <family val="2"/>
        <charset val="238"/>
      </rPr>
      <t>–</t>
    </r>
    <r>
      <rPr>
        <sz val="11"/>
        <color theme="1"/>
        <rFont val="Arial"/>
        <family val="2"/>
        <charset val="238"/>
      </rPr>
      <t xml:space="preserve">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dokumentácii, t. j. projektová dokumentácia pre územné rozhodnutie, pre stavebné povolenie, realizačná dokumentácia, je potrebné  v poli "Vecný </t>
    </r>
    <r>
      <rPr>
        <strike/>
        <sz val="11"/>
        <color theme="1"/>
        <rFont val="Arial"/>
        <family val="2"/>
        <charset val="238"/>
      </rPr>
      <t>p</t>
    </r>
    <r>
      <rPr>
        <sz val="11"/>
        <color theme="1"/>
        <rFont val="Arial"/>
        <family val="2"/>
        <charset val="238"/>
      </rPr>
      <t xml:space="preserve">opis výdavku" bližšie špecifikovať jednotlivé položky) .  </t>
    </r>
  </si>
  <si>
    <r>
      <t>V časti rozpočtu "</t>
    </r>
    <r>
      <rPr>
        <b/>
        <sz val="11"/>
        <color theme="1"/>
        <rFont val="Arial"/>
        <family val="2"/>
        <charset val="238"/>
      </rPr>
      <t>Ostatné</t>
    </r>
    <r>
      <rPr>
        <sz val="11"/>
        <color theme="1"/>
        <rFont val="Arial"/>
        <family val="2"/>
        <charset val="238"/>
      </rPr>
      <t>" zadajte projektovú dokumentáciu, energetický audit, energetický certifikát, stavebný dozor, rezervu na nepredvídané výdavky a stavebné výdavky, ktoré nie je možné priradiť k predchádzajúcim častiam rozpočtu (zateplenie plášťa, výmena okenných konštrukcií), napr. výdavky na systém prípravy teplej vody, osvetlenie vrátane potrebného merania a riadenia a modernizácie príslušných rozvodov energie, inštaláciu systémov merania a riadenia, inštaláciu zariadení na využívanie OZE pre spotrebu v budove, vybudovanie bezbariérového prístupu a pod.</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</si>
  <si>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</si>
  <si>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 súvisiace so stavebnými prácami).</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</si>
  <si>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</si>
  <si>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Dbajte prosím na súlad údajov uvedených v Podrobnom položkovitom rozpise výdavkov rozpočtu projektu s údajmi uvedenými vo formulári ŽoNFP, ako aj v ďalších prílohách ŽoNFP.</t>
  </si>
  <si>
    <t xml:space="preserve"> -  Žiadateľ predkladá k záznamu z vyhodnotenia písomného prieskumu trhu ako súčasť ŽoNFP aj cenové ponuky.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</si>
  <si>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r>
      <t>85 EUR/m</t>
    </r>
    <r>
      <rPr>
        <b/>
        <vertAlign val="superscript"/>
        <sz val="11"/>
        <color rgb="FFFF0000"/>
        <rFont val="Arial"/>
        <family val="2"/>
        <charset val="238"/>
      </rPr>
      <t>2</t>
    </r>
  </si>
  <si>
    <r>
      <t>70 EUR/m</t>
    </r>
    <r>
      <rPr>
        <b/>
        <vertAlign val="superscript"/>
        <sz val="11"/>
        <color rgb="FFFF0000"/>
        <rFont val="Arial"/>
        <family val="2"/>
        <charset val="238"/>
      </rPr>
      <t>2</t>
    </r>
  </si>
  <si>
    <t>Oprávnený výdavok</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</si>
  <si>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</si>
  <si>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faktormi zvýšenej investičnej náročnosti. Žiadateľ v zdôvodnení popíše výdavky, ktoré najvýznamnejšie vplývajú na prekročenie referenčnej hodnoty a zdôvodní ich nevyhnutnosť.
SO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</si>
</sst>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
  </numFmts>
  <fonts count="73"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b/>
      <vertAlign val="superscript"/>
      <sz val="12"/>
      <name val="Arial"/>
      <family val="2"/>
      <charset val="238"/>
    </font>
    <font>
      <vertAlign val="superscript"/>
      <sz val="11"/>
      <color theme="1"/>
      <name val="Arial"/>
      <family val="2"/>
      <charset val="238"/>
    </font>
    <font>
      <vertAlign val="superscript"/>
      <sz val="11"/>
      <name val="Arial"/>
      <family val="2"/>
      <charset val="238"/>
    </font>
    <font>
      <b/>
      <vertAlign val="superscript"/>
      <sz val="11"/>
      <color rgb="FFFF0000"/>
      <name val="Arial"/>
      <family val="2"/>
      <charset val="238"/>
    </font>
    <font>
      <sz val="9"/>
      <color indexed="81"/>
      <name val="Tahoma"/>
      <family val="2"/>
      <charset val="238"/>
    </font>
    <font>
      <b/>
      <sz val="12"/>
      <color theme="0"/>
      <name val="Arial"/>
      <family val="2"/>
      <charset val="238"/>
    </font>
    <font>
      <vertAlign val="superscript"/>
      <sz val="11"/>
      <color rgb="FFFF0000"/>
      <name val="Arial"/>
      <family val="2"/>
      <charset val="238"/>
    </font>
    <font>
      <b/>
      <vertAlign val="superscript"/>
      <sz val="12"/>
      <color theme="0"/>
      <name val="Arial"/>
      <family val="2"/>
      <charset val="238"/>
    </font>
    <font>
      <i/>
      <sz val="10"/>
      <name val="Arial"/>
      <family val="2"/>
      <charset val="238"/>
    </font>
    <font>
      <b/>
      <sz val="9"/>
      <color indexed="81"/>
      <name val="Tahoma"/>
      <family val="2"/>
      <charset val="238"/>
    </font>
    <font>
      <sz val="9"/>
      <color indexed="81"/>
      <name val="Segoe UI"/>
      <family val="2"/>
      <charset val="238"/>
    </font>
    <font>
      <sz val="10"/>
      <color indexed="81"/>
      <name val="Segoe UI"/>
      <family val="2"/>
      <charset val="238"/>
    </font>
    <font>
      <sz val="12"/>
      <name val="Arial"/>
      <family val="2"/>
      <charset val="238"/>
    </font>
    <font>
      <b/>
      <sz val="10"/>
      <color theme="1"/>
      <name val="Arial"/>
      <family val="2"/>
      <charset val="238"/>
    </font>
    <font>
      <strike/>
      <sz val="12"/>
      <name val="Arial"/>
      <family val="2"/>
      <charset val="238"/>
    </font>
    <font>
      <b/>
      <sz val="14"/>
      <name val="Calibri"/>
      <family val="2"/>
      <charset val="238"/>
    </font>
    <font>
      <strike/>
      <sz val="11"/>
      <color theme="1"/>
      <name val="Arial"/>
      <family val="2"/>
      <charset val="238"/>
    </font>
    <font>
      <sz val="11"/>
      <color theme="1"/>
      <name val="Calibri"/>
      <family val="2"/>
      <charset val="238"/>
    </font>
    <font>
      <b/>
      <sz val="10"/>
      <color theme="1"/>
      <name val="Calibri"/>
      <family val="2"/>
      <charset val="238"/>
    </font>
    <font>
      <b/>
      <sz val="10"/>
      <color rgb="FF000000"/>
      <name val="Calibri"/>
      <family val="2"/>
      <charset val="238"/>
    </font>
    <font>
      <b/>
      <sz val="9"/>
      <color indexed="81"/>
      <name val="Tahoma"/>
      <charset val="1"/>
    </font>
    <font>
      <b/>
      <sz val="8"/>
      <color indexed="81"/>
      <name val="Tahoma"/>
      <charset val="1"/>
    </font>
    <font>
      <b/>
      <sz val="11"/>
      <color theme="1"/>
      <name val="Calibri"/>
      <family val="2"/>
      <charset val="238"/>
      <scheme val="minor"/>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6" fillId="0" borderId="0" applyNumberFormat="0" applyFill="0" applyBorder="0" applyAlignment="0" applyProtection="0"/>
    <xf numFmtId="0" fontId="13" fillId="0" borderId="0"/>
  </cellStyleXfs>
  <cellXfs count="343">
    <xf numFmtId="0" fontId="0" fillId="0" borderId="0" xfId="0"/>
    <xf numFmtId="0" fontId="4" fillId="0" borderId="0" xfId="0" applyFont="1"/>
    <xf numFmtId="0" fontId="5" fillId="0" borderId="0" xfId="0" applyFont="1"/>
    <xf numFmtId="0" fontId="5" fillId="0" borderId="0" xfId="0" applyFont="1" applyAlignment="1">
      <alignment horizontal="left" wrapText="1"/>
    </xf>
    <xf numFmtId="0" fontId="7" fillId="2" borderId="0" xfId="0" applyFont="1" applyFill="1" applyBorder="1" applyAlignment="1">
      <alignment horizontal="center" wrapText="1"/>
    </xf>
    <xf numFmtId="0" fontId="0" fillId="0" borderId="0" xfId="0" applyAlignment="1">
      <alignment vertical="center"/>
    </xf>
    <xf numFmtId="0" fontId="4" fillId="0" borderId="0" xfId="0" applyFont="1" applyAlignment="1">
      <alignment horizontal="center" vertical="center"/>
    </xf>
    <xf numFmtId="4" fontId="7"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xf>
    <xf numFmtId="0" fontId="9" fillId="0" borderId="0" xfId="0" applyFont="1" applyFill="1" applyBorder="1" applyAlignment="1">
      <alignment horizontal="center" wrapText="1"/>
    </xf>
    <xf numFmtId="164" fontId="7" fillId="0" borderId="0" xfId="0" applyNumberFormat="1" applyFont="1" applyFill="1" applyBorder="1" applyAlignment="1">
      <alignment horizontal="center" wrapText="1"/>
    </xf>
    <xf numFmtId="0" fontId="0" fillId="0" borderId="1" xfId="0" applyBorder="1"/>
    <xf numFmtId="0" fontId="0" fillId="0" borderId="0" xfId="0" applyFont="1"/>
    <xf numFmtId="0" fontId="5" fillId="0" borderId="1" xfId="0" applyFont="1" applyFill="1" applyBorder="1" applyAlignment="1">
      <alignment vertical="center" wrapText="1"/>
    </xf>
    <xf numFmtId="0" fontId="0" fillId="0" borderId="0" xfId="0" applyFont="1" applyAlignment="1">
      <alignment vertical="center"/>
    </xf>
    <xf numFmtId="0" fontId="1" fillId="0" borderId="0" xfId="0" applyFont="1" applyAlignment="1">
      <alignment horizontal="left" vertical="center"/>
    </xf>
    <xf numFmtId="0" fontId="17" fillId="0" borderId="0" xfId="0" applyFont="1" applyAlignment="1"/>
    <xf numFmtId="0" fontId="5" fillId="0" borderId="0" xfId="0" applyFont="1" applyAlignment="1">
      <alignment horizontal="justify" vertical="top" wrapText="1"/>
    </xf>
    <xf numFmtId="0" fontId="5" fillId="0" borderId="0" xfId="0" applyFont="1" applyAlignment="1">
      <alignment vertical="top" wrapText="1"/>
    </xf>
    <xf numFmtId="0" fontId="0" fillId="0" borderId="0" xfId="0" applyFill="1" applyBorder="1"/>
    <xf numFmtId="0" fontId="16" fillId="0" borderId="0" xfId="1" applyFill="1" applyBorder="1" applyAlignment="1">
      <alignment vertical="center"/>
    </xf>
    <xf numFmtId="3" fontId="7" fillId="0" borderId="0" xfId="0" applyNumberFormat="1" applyFont="1" applyFill="1" applyBorder="1" applyAlignment="1" applyProtection="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0" fillId="0" borderId="0" xfId="0" applyBorder="1"/>
    <xf numFmtId="0" fontId="18" fillId="0" borderId="0" xfId="0" applyFont="1" applyAlignment="1"/>
    <xf numFmtId="0" fontId="0" fillId="0" borderId="0" xfId="0" applyAlignment="1">
      <alignment horizontal="center"/>
    </xf>
    <xf numFmtId="0" fontId="4" fillId="0" borderId="0" xfId="0" applyFont="1" applyAlignment="1">
      <alignment horizontal="center"/>
    </xf>
    <xf numFmtId="0" fontId="7" fillId="0" borderId="1" xfId="0" applyFont="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0" fontId="7" fillId="0" borderId="0" xfId="0" applyFont="1" applyFill="1" applyAlignment="1">
      <alignment wrapText="1"/>
    </xf>
    <xf numFmtId="0" fontId="5" fillId="0" borderId="0" xfId="0" applyFont="1" applyFill="1" applyBorder="1" applyAlignment="1">
      <alignment vertical="center"/>
    </xf>
    <xf numFmtId="0" fontId="5" fillId="9" borderId="1" xfId="0" applyFont="1" applyFill="1" applyBorder="1" applyAlignment="1">
      <alignment vertical="center" wrapText="1"/>
    </xf>
    <xf numFmtId="4" fontId="7" fillId="9"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0" fontId="5" fillId="9" borderId="5" xfId="0" applyFont="1" applyFill="1" applyBorder="1" applyAlignment="1">
      <alignment vertical="center" wrapText="1"/>
    </xf>
    <xf numFmtId="4" fontId="7" fillId="9" borderId="5" xfId="0" applyNumberFormat="1"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9" borderId="17" xfId="0" applyFont="1" applyFill="1" applyBorder="1" applyAlignment="1">
      <alignment vertical="center" wrapText="1"/>
    </xf>
    <xf numFmtId="0" fontId="13" fillId="0" borderId="1" xfId="0" applyFont="1" applyBorder="1" applyAlignment="1">
      <alignment horizontal="justify" wrapText="1"/>
    </xf>
    <xf numFmtId="4" fontId="6" fillId="9" borderId="15" xfId="0" applyNumberFormat="1" applyFont="1" applyFill="1" applyBorder="1" applyAlignment="1">
      <alignment horizontal="center" vertic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xf numFmtId="0" fontId="0" fillId="0" borderId="0" xfId="0" applyAlignment="1">
      <alignment horizontal="center"/>
    </xf>
    <xf numFmtId="0" fontId="11" fillId="0" borderId="0" xfId="0" applyFont="1" applyFill="1" applyBorder="1" applyAlignment="1">
      <alignment horizontal="left" vertical="center" wrapText="1"/>
    </xf>
    <xf numFmtId="4" fontId="11" fillId="0" borderId="0" xfId="0" applyNumberFormat="1" applyFont="1" applyFill="1" applyBorder="1" applyAlignment="1">
      <alignment horizontal="center" vertical="center" wrapText="1"/>
    </xf>
    <xf numFmtId="0" fontId="7" fillId="0" borderId="0" xfId="0" applyFont="1" applyFill="1" applyBorder="1" applyAlignment="1">
      <alignment horizontal="center" wrapText="1"/>
    </xf>
    <xf numFmtId="0" fontId="7" fillId="9" borderId="6" xfId="0" applyFont="1" applyFill="1" applyBorder="1" applyAlignment="1">
      <alignment horizontal="justify" wrapText="1"/>
    </xf>
    <xf numFmtId="0" fontId="19" fillId="0" borderId="0" xfId="0" applyFont="1" applyAlignment="1">
      <alignment horizontal="left"/>
    </xf>
    <xf numFmtId="0" fontId="5" fillId="4" borderId="17" xfId="0" applyFont="1" applyFill="1" applyBorder="1" applyAlignment="1">
      <alignment horizontal="left" vertical="center" wrapText="1"/>
    </xf>
    <xf numFmtId="0" fontId="5" fillId="7" borderId="17" xfId="0" applyFont="1" applyFill="1" applyBorder="1" applyAlignment="1">
      <alignment horizontal="left" vertical="center" wrapText="1"/>
    </xf>
    <xf numFmtId="3" fontId="11" fillId="12" borderId="14" xfId="0" applyNumberFormat="1" applyFont="1" applyFill="1" applyBorder="1" applyAlignment="1" applyProtection="1">
      <alignment horizontal="left" vertical="center" wrapText="1"/>
      <protection locked="0"/>
    </xf>
    <xf numFmtId="0" fontId="25" fillId="11" borderId="5" xfId="0" applyFont="1" applyFill="1" applyBorder="1" applyAlignment="1">
      <alignment horizontal="left" vertical="center"/>
    </xf>
    <xf numFmtId="0" fontId="25" fillId="11" borderId="30" xfId="0" applyFont="1" applyFill="1" applyBorder="1" applyAlignment="1">
      <alignment horizontal="left" vertical="center"/>
    </xf>
    <xf numFmtId="0" fontId="18" fillId="0" borderId="0" xfId="0" applyFont="1" applyAlignment="1">
      <alignment horizontal="left"/>
    </xf>
    <xf numFmtId="0" fontId="25" fillId="11" borderId="1" xfId="0" applyFont="1" applyFill="1" applyBorder="1" applyAlignment="1"/>
    <xf numFmtId="0" fontId="30" fillId="4" borderId="17" xfId="0" applyFont="1" applyFill="1" applyBorder="1" applyAlignment="1">
      <alignment horizontal="left" vertical="center" wrapText="1"/>
    </xf>
    <xf numFmtId="0" fontId="31" fillId="4" borderId="17" xfId="0" applyFont="1" applyFill="1" applyBorder="1" applyAlignment="1">
      <alignment horizontal="left" vertical="center" wrapText="1"/>
    </xf>
    <xf numFmtId="0" fontId="4" fillId="0" borderId="0" xfId="0" applyFont="1" applyAlignment="1">
      <alignment horizontal="right"/>
    </xf>
    <xf numFmtId="0" fontId="5" fillId="0" borderId="0" xfId="0" applyFont="1" applyAlignment="1">
      <alignment horizontal="justify" vertical="top" wrapText="1"/>
    </xf>
    <xf numFmtId="0" fontId="18" fillId="0" borderId="0" xfId="0" applyFont="1" applyAlignment="1">
      <alignment horizontal="left"/>
    </xf>
    <xf numFmtId="0" fontId="14" fillId="0" borderId="0" xfId="0" applyFont="1" applyBorder="1" applyAlignment="1">
      <alignment horizontal="justify" vertical="top" wrapText="1"/>
    </xf>
    <xf numFmtId="3" fontId="0" fillId="0" borderId="0" xfId="0" applyNumberFormat="1"/>
    <xf numFmtId="3" fontId="6" fillId="0" borderId="24" xfId="0" applyNumberFormat="1" applyFont="1" applyFill="1" applyBorder="1" applyAlignment="1" applyProtection="1">
      <alignment horizontal="center" wrapText="1"/>
      <protection locked="0"/>
    </xf>
    <xf numFmtId="0" fontId="0" fillId="0" borderId="0" xfId="0" applyBorder="1" applyAlignment="1"/>
    <xf numFmtId="0" fontId="32" fillId="6" borderId="12"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32" fillId="6" borderId="11" xfId="0" applyFont="1" applyFill="1" applyBorder="1" applyAlignment="1">
      <alignment horizontal="left" vertical="center" wrapText="1"/>
    </xf>
    <xf numFmtId="0" fontId="0" fillId="5" borderId="1" xfId="0" applyFill="1" applyBorder="1" applyAlignment="1">
      <alignment horizontal="center" vertical="center" wrapText="1"/>
    </xf>
    <xf numFmtId="0" fontId="13" fillId="9" borderId="15" xfId="0" applyFont="1" applyFill="1" applyBorder="1" applyAlignment="1">
      <alignment horizontal="justify" wrapText="1"/>
    </xf>
    <xf numFmtId="4" fontId="41" fillId="8" borderId="10" xfId="0" applyNumberFormat="1" applyFont="1" applyFill="1" applyBorder="1" applyAlignment="1">
      <alignment horizontal="center" vertical="center" wrapText="1"/>
    </xf>
    <xf numFmtId="0" fontId="7" fillId="9" borderId="15" xfId="0" applyFont="1" applyFill="1" applyBorder="1" applyAlignment="1">
      <alignment horizontal="left" vertical="center" wrapText="1"/>
    </xf>
    <xf numFmtId="4" fontId="7" fillId="0" borderId="15" xfId="0" applyNumberFormat="1" applyFont="1" applyBorder="1" applyAlignment="1">
      <alignment horizontal="center" vertical="center" wrapText="1"/>
    </xf>
    <xf numFmtId="0" fontId="13" fillId="0" borderId="15" xfId="0" applyFont="1" applyBorder="1" applyAlignment="1">
      <alignment horizontal="justify" wrapText="1"/>
    </xf>
    <xf numFmtId="0" fontId="4" fillId="0" borderId="0" xfId="0" applyFont="1" applyAlignment="1">
      <alignment horizontal="right"/>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0" borderId="18" xfId="0" applyBorder="1" applyAlignment="1">
      <alignment horizontal="center" vertical="center" wrapText="1"/>
    </xf>
    <xf numFmtId="0" fontId="5" fillId="0" borderId="0" xfId="0" applyFont="1" applyAlignment="1"/>
    <xf numFmtId="4" fontId="7" fillId="2" borderId="1" xfId="0" applyNumberFormat="1" applyFont="1" applyFill="1" applyBorder="1" applyAlignment="1">
      <alignment horizontal="center" vertical="center" wrapText="1"/>
    </xf>
    <xf numFmtId="4" fontId="7" fillId="2" borderId="15" xfId="0" applyNumberFormat="1" applyFont="1" applyFill="1" applyBorder="1" applyAlignment="1">
      <alignment horizontal="center" vertical="center" wrapText="1"/>
    </xf>
    <xf numFmtId="4" fontId="6" fillId="9" borderId="6" xfId="0" applyNumberFormat="1" applyFont="1" applyFill="1" applyBorder="1" applyAlignment="1">
      <alignment horizontal="center" vertical="center" wrapText="1"/>
    </xf>
    <xf numFmtId="4" fontId="11" fillId="3" borderId="10" xfId="0" applyNumberFormat="1" applyFont="1" applyFill="1" applyBorder="1" applyAlignment="1">
      <alignment horizontal="center" vertical="center" wrapText="1"/>
    </xf>
    <xf numFmtId="0" fontId="0" fillId="0" borderId="16" xfId="0" applyBorder="1" applyAlignment="1">
      <alignment horizontal="center" vertical="center" wrapText="1"/>
    </xf>
    <xf numFmtId="0" fontId="26" fillId="5" borderId="18" xfId="0" applyFont="1" applyFill="1" applyBorder="1" applyAlignment="1">
      <alignment horizontal="center" vertical="center" wrapText="1"/>
    </xf>
    <xf numFmtId="3" fontId="7" fillId="4" borderId="17" xfId="0" applyNumberFormat="1" applyFont="1" applyFill="1" applyBorder="1" applyAlignment="1" applyProtection="1">
      <alignment horizontal="left" vertical="center"/>
      <protection locked="0"/>
    </xf>
    <xf numFmtId="3" fontId="7" fillId="3" borderId="17" xfId="0" applyNumberFormat="1" applyFont="1" applyFill="1" applyBorder="1" applyAlignment="1" applyProtection="1">
      <alignment horizontal="left" vertical="center" wrapText="1"/>
      <protection locked="0"/>
    </xf>
    <xf numFmtId="0" fontId="21" fillId="10" borderId="17" xfId="0" applyFont="1" applyFill="1" applyBorder="1" applyAlignment="1">
      <alignment horizontal="center" vertical="center" wrapText="1"/>
    </xf>
    <xf numFmtId="0" fontId="0" fillId="0" borderId="1" xfId="0" applyBorder="1" applyAlignment="1">
      <alignment vertical="center"/>
    </xf>
    <xf numFmtId="0" fontId="15" fillId="0" borderId="17" xfId="0" applyFont="1" applyFill="1" applyBorder="1" applyAlignment="1">
      <alignment vertical="center" wrapText="1"/>
    </xf>
    <xf numFmtId="0" fontId="7" fillId="0" borderId="1" xfId="0" applyFont="1" applyBorder="1" applyAlignment="1">
      <alignment horizontal="justify"/>
    </xf>
    <xf numFmtId="0" fontId="0" fillId="0" borderId="1" xfId="0" applyBorder="1" applyAlignment="1">
      <alignment horizontal="center" vertical="center"/>
    </xf>
    <xf numFmtId="0" fontId="7" fillId="9" borderId="17" xfId="0" applyFont="1" applyFill="1" applyBorder="1" applyAlignment="1">
      <alignment horizontal="justify" vertical="center" wrapText="1"/>
    </xf>
    <xf numFmtId="0" fontId="7" fillId="9" borderId="14" xfId="0" applyFont="1" applyFill="1" applyBorder="1" applyAlignment="1">
      <alignment horizontal="justify" vertical="center" wrapText="1"/>
    </xf>
    <xf numFmtId="0" fontId="7" fillId="9" borderId="15" xfId="0" applyFont="1" applyFill="1" applyBorder="1" applyAlignment="1">
      <alignment horizontal="center" vertical="center" wrapText="1"/>
    </xf>
    <xf numFmtId="0" fontId="7" fillId="0" borderId="1" xfId="0" applyFont="1" applyBorder="1" applyAlignment="1">
      <alignment horizontal="center" vertical="center" wrapText="1"/>
    </xf>
    <xf numFmtId="0" fontId="13" fillId="0" borderId="1" xfId="0" applyFont="1" applyBorder="1" applyAlignment="1">
      <alignment horizontal="justify" vertical="center" wrapText="1"/>
    </xf>
    <xf numFmtId="16" fontId="0" fillId="5" borderId="1" xfId="0" applyNumberFormat="1" applyFill="1" applyBorder="1" applyAlignment="1">
      <alignment horizontal="center" vertical="center" wrapText="1"/>
    </xf>
    <xf numFmtId="3" fontId="7" fillId="3" borderId="21" xfId="0" applyNumberFormat="1" applyFont="1" applyFill="1" applyBorder="1" applyAlignment="1" applyProtection="1">
      <alignment horizontal="left" vertical="center" wrapText="1"/>
      <protection locked="0"/>
    </xf>
    <xf numFmtId="0" fontId="15" fillId="0" borderId="0" xfId="0" applyFont="1" applyAlignment="1">
      <alignment horizontal="right"/>
    </xf>
    <xf numFmtId="4" fontId="7" fillId="14" borderId="1" xfId="0" applyNumberFormat="1" applyFont="1" applyFill="1" applyBorder="1" applyAlignment="1" applyProtection="1">
      <alignment horizontal="center" vertical="center" wrapText="1"/>
      <protection locked="0"/>
    </xf>
    <xf numFmtId="0" fontId="45" fillId="0" borderId="0" xfId="0" applyFont="1" applyAlignment="1">
      <alignment vertical="center"/>
    </xf>
    <xf numFmtId="0" fontId="19" fillId="0" borderId="0" xfId="0" applyFont="1" applyAlignment="1" applyProtection="1"/>
    <xf numFmtId="0" fontId="3" fillId="0" borderId="0" xfId="0" applyFont="1" applyAlignment="1" applyProtection="1">
      <alignment horizontal="left" wrapText="1"/>
    </xf>
    <xf numFmtId="0" fontId="5" fillId="0" borderId="0" xfId="0" applyFont="1" applyAlignment="1" applyProtection="1">
      <alignment horizontal="left" wrapText="1"/>
    </xf>
    <xf numFmtId="9" fontId="5" fillId="0" borderId="0" xfId="0" applyNumberFormat="1" applyFont="1" applyAlignment="1">
      <alignment horizontal="center" vertical="center"/>
    </xf>
    <xf numFmtId="0" fontId="0" fillId="0" borderId="0" xfId="0" applyProtection="1">
      <protection locked="0"/>
    </xf>
    <xf numFmtId="0" fontId="5" fillId="0" borderId="0" xfId="0" applyFont="1" applyAlignment="1" applyProtection="1">
      <protection locked="0"/>
    </xf>
    <xf numFmtId="0" fontId="0" fillId="0" borderId="0" xfId="0" applyBorder="1" applyAlignment="1" applyProtection="1">
      <protection locked="0"/>
    </xf>
    <xf numFmtId="0" fontId="40" fillId="0" borderId="0" xfId="0" applyFont="1" applyAlignment="1" applyProtection="1">
      <alignment horizontal="left"/>
      <protection locked="0"/>
    </xf>
    <xf numFmtId="0" fontId="0" fillId="0" borderId="0" xfId="0" applyFill="1" applyBorder="1" applyAlignment="1" applyProtection="1">
      <alignment horizontal="center" vertical="center"/>
      <protection locked="0"/>
    </xf>
    <xf numFmtId="0" fontId="0" fillId="0" borderId="44" xfId="0" applyBorder="1" applyProtection="1">
      <protection locked="0"/>
    </xf>
    <xf numFmtId="0" fontId="0" fillId="0" borderId="44" xfId="0" applyBorder="1" applyAlignment="1" applyProtection="1">
      <alignment horizontal="center"/>
      <protection locked="0"/>
    </xf>
    <xf numFmtId="4" fontId="0" fillId="0" borderId="52" xfId="0" applyNumberFormat="1" applyBorder="1" applyProtection="1">
      <protection locked="0"/>
    </xf>
    <xf numFmtId="4" fontId="0" fillId="0" borderId="1" xfId="0" applyNumberFormat="1" applyBorder="1" applyProtection="1">
      <protection locked="0"/>
    </xf>
    <xf numFmtId="4" fontId="46" fillId="0" borderId="1" xfId="0" applyNumberFormat="1" applyFont="1" applyBorder="1" applyAlignment="1" applyProtection="1">
      <alignment wrapText="1"/>
      <protection locked="0"/>
    </xf>
    <xf numFmtId="0" fontId="46" fillId="5" borderId="1" xfId="0" applyFont="1" applyFill="1" applyBorder="1" applyAlignment="1" applyProtection="1">
      <alignment horizontal="center" vertical="center"/>
      <protection locked="0"/>
    </xf>
    <xf numFmtId="0" fontId="49" fillId="6"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3" fillId="0" borderId="0" xfId="0" applyFont="1" applyFill="1" applyBorder="1" applyAlignment="1" applyProtection="1">
      <alignment horizontal="left"/>
      <protection locked="0"/>
    </xf>
    <xf numFmtId="0" fontId="5" fillId="0" borderId="0" xfId="0" applyFont="1" applyAlignment="1" applyProtection="1">
      <alignment horizontal="left"/>
      <protection locked="0"/>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25" fillId="11" borderId="0" xfId="0" applyFont="1" applyFill="1" applyBorder="1" applyAlignment="1"/>
    <xf numFmtId="0" fontId="4" fillId="0" borderId="0" xfId="0" applyFont="1" applyBorder="1" applyAlignment="1">
      <alignment horizontal="left"/>
    </xf>
    <xf numFmtId="10" fontId="63" fillId="0" borderId="1" xfId="0" applyNumberFormat="1" applyFont="1" applyBorder="1" applyAlignment="1">
      <alignment horizontal="left"/>
    </xf>
    <xf numFmtId="0" fontId="5" fillId="0" borderId="17" xfId="0" applyFont="1" applyFill="1" applyBorder="1" applyAlignment="1">
      <alignment vertical="center" wrapText="1"/>
    </xf>
    <xf numFmtId="4" fontId="6" fillId="14" borderId="1" xfId="0" applyNumberFormat="1" applyFont="1" applyFill="1" applyBorder="1" applyAlignment="1" applyProtection="1">
      <alignment horizontal="center" vertical="center" wrapText="1"/>
      <protection locked="0"/>
    </xf>
    <xf numFmtId="0" fontId="19" fillId="0" borderId="0" xfId="0" applyFont="1" applyAlignment="1">
      <alignment horizontal="left"/>
    </xf>
    <xf numFmtId="49" fontId="7" fillId="0" borderId="1" xfId="0" applyNumberFormat="1" applyFont="1" applyFill="1" applyBorder="1" applyAlignment="1">
      <alignment horizontal="justify" wrapText="1"/>
    </xf>
    <xf numFmtId="49" fontId="5" fillId="0" borderId="1" xfId="0" applyNumberFormat="1" applyFont="1" applyBorder="1" applyAlignment="1">
      <alignment horizontal="left" wrapText="1"/>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8" fillId="4" borderId="32" xfId="0" applyFont="1" applyFill="1" applyBorder="1" applyAlignment="1">
      <alignment horizontal="left" vertical="center"/>
    </xf>
    <xf numFmtId="49" fontId="5" fillId="0" borderId="1" xfId="0" applyNumberFormat="1" applyFont="1" applyFill="1" applyBorder="1" applyAlignment="1">
      <alignment horizontal="left" wrapText="1"/>
    </xf>
    <xf numFmtId="0" fontId="21" fillId="10" borderId="2" xfId="0" applyFont="1"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4" fontId="7" fillId="14" borderId="2" xfId="0" applyNumberFormat="1" applyFont="1" applyFill="1" applyBorder="1" applyAlignment="1" applyProtection="1">
      <alignment horizontal="center" vertical="center" wrapText="1"/>
      <protection locked="0"/>
    </xf>
    <xf numFmtId="4" fontId="7" fillId="14" borderId="7" xfId="0" applyNumberFormat="1" applyFont="1" applyFill="1" applyBorder="1" applyAlignment="1" applyProtection="1">
      <alignment horizontal="center" vertical="center" wrapText="1"/>
      <protection locked="0"/>
    </xf>
    <xf numFmtId="4" fontId="7" fillId="14" borderId="8" xfId="0" applyNumberFormat="1" applyFont="1" applyFill="1" applyBorder="1" applyAlignment="1" applyProtection="1">
      <alignment horizontal="center" vertical="center" wrapText="1"/>
      <protection locked="0"/>
    </xf>
    <xf numFmtId="0" fontId="3" fillId="0" borderId="9" xfId="0" applyFont="1" applyFill="1" applyBorder="1" applyAlignment="1">
      <alignment horizontal="left" wrapText="1"/>
    </xf>
    <xf numFmtId="49" fontId="5" fillId="0" borderId="2" xfId="0" applyNumberFormat="1" applyFont="1" applyFill="1" applyBorder="1" applyAlignment="1">
      <alignment horizontal="left" wrapText="1"/>
    </xf>
    <xf numFmtId="49" fontId="5" fillId="0" borderId="7" xfId="0" applyNumberFormat="1" applyFont="1" applyFill="1" applyBorder="1" applyAlignment="1">
      <alignment horizontal="left" wrapText="1"/>
    </xf>
    <xf numFmtId="49" fontId="5" fillId="0" borderId="8" xfId="0" applyNumberFormat="1" applyFont="1" applyFill="1" applyBorder="1" applyAlignment="1">
      <alignment horizontal="left" wrapText="1"/>
    </xf>
    <xf numFmtId="0" fontId="43" fillId="0" borderId="0" xfId="0" applyFont="1" applyAlignment="1">
      <alignment horizontal="right"/>
    </xf>
    <xf numFmtId="0" fontId="4" fillId="0" borderId="1" xfId="0" applyFont="1" applyBorder="1" applyAlignment="1">
      <alignment horizontal="left"/>
    </xf>
    <xf numFmtId="49" fontId="5" fillId="0" borderId="2"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8" xfId="0" applyNumberFormat="1" applyFont="1" applyBorder="1" applyAlignment="1">
      <alignment horizontal="left" wrapText="1"/>
    </xf>
    <xf numFmtId="0" fontId="19" fillId="0" borderId="0" xfId="0" applyFont="1" applyAlignment="1">
      <alignment horizontal="left"/>
    </xf>
    <xf numFmtId="0" fontId="62" fillId="4" borderId="23" xfId="0" applyFont="1" applyFill="1" applyBorder="1" applyAlignment="1">
      <alignment horizontal="left" vertical="center"/>
    </xf>
    <xf numFmtId="0" fontId="62" fillId="4" borderId="24" xfId="0" applyFont="1" applyFill="1" applyBorder="1" applyAlignment="1">
      <alignment horizontal="left" vertical="center"/>
    </xf>
    <xf numFmtId="0" fontId="62" fillId="4" borderId="32" xfId="0" applyFont="1" applyFill="1" applyBorder="1" applyAlignment="1">
      <alignment horizontal="left" vertical="center"/>
    </xf>
    <xf numFmtId="0" fontId="3" fillId="9" borderId="49" xfId="0" applyFont="1" applyFill="1" applyBorder="1" applyAlignment="1">
      <alignment vertical="center" wrapText="1"/>
    </xf>
    <xf numFmtId="0" fontId="72" fillId="0" borderId="7" xfId="0" applyFont="1" applyBorder="1" applyAlignment="1">
      <alignment wrapText="1"/>
    </xf>
    <xf numFmtId="0" fontId="72" fillId="0" borderId="8" xfId="0" applyFont="1" applyBorder="1" applyAlignment="1">
      <alignment wrapText="1"/>
    </xf>
    <xf numFmtId="0" fontId="11" fillId="3" borderId="31"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41" fillId="8" borderId="3" xfId="0" applyFont="1" applyFill="1" applyBorder="1" applyAlignment="1">
      <alignment horizontal="left" wrapText="1"/>
    </xf>
    <xf numFmtId="0" fontId="41" fillId="8" borderId="4" xfId="0" applyFont="1" applyFill="1" applyBorder="1" applyAlignment="1">
      <alignment horizontal="left" wrapText="1"/>
    </xf>
    <xf numFmtId="0" fontId="3" fillId="0" borderId="0" xfId="0" applyFont="1" applyAlignment="1">
      <alignment horizontal="left" wrapText="1"/>
    </xf>
    <xf numFmtId="0" fontId="5" fillId="0" borderId="0" xfId="0" applyFont="1" applyAlignment="1">
      <alignment horizontal="left"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3" xfId="0" applyFont="1" applyFill="1" applyBorder="1" applyAlignment="1">
      <alignment horizontal="left" vertical="center"/>
    </xf>
    <xf numFmtId="0" fontId="10" fillId="9" borderId="14" xfId="0" applyFont="1" applyFill="1" applyBorder="1" applyAlignment="1">
      <alignment horizontal="left" wrapText="1"/>
    </xf>
    <xf numFmtId="0" fontId="10" fillId="9" borderId="15" xfId="0" applyFont="1" applyFill="1" applyBorder="1" applyAlignment="1">
      <alignment horizontal="left" wrapText="1"/>
    </xf>
    <xf numFmtId="0" fontId="62" fillId="4" borderId="11" xfId="0" applyFont="1" applyFill="1" applyBorder="1" applyAlignment="1">
      <alignment horizontal="left" vertical="center"/>
    </xf>
    <xf numFmtId="0" fontId="62" fillId="4" borderId="12" xfId="0" applyFont="1" applyFill="1" applyBorder="1" applyAlignment="1">
      <alignment horizontal="left" vertical="center"/>
    </xf>
    <xf numFmtId="0" fontId="62" fillId="4" borderId="13" xfId="0" applyFont="1" applyFill="1" applyBorder="1" applyAlignment="1">
      <alignment horizontal="left" vertical="center"/>
    </xf>
    <xf numFmtId="4" fontId="11" fillId="3" borderId="38" xfId="0" applyNumberFormat="1" applyFont="1" applyFill="1" applyBorder="1" applyAlignment="1">
      <alignment horizontal="center" vertical="center" wrapText="1"/>
    </xf>
    <xf numFmtId="4" fontId="11" fillId="3" borderId="28" xfId="0" applyNumberFormat="1"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0" fontId="5" fillId="0" borderId="44" xfId="0" applyFont="1" applyBorder="1" applyAlignment="1">
      <alignment horizontal="center"/>
    </xf>
    <xf numFmtId="0" fontId="0" fillId="0" borderId="0" xfId="0" applyBorder="1" applyAlignment="1">
      <alignment horizontal="center"/>
    </xf>
    <xf numFmtId="0" fontId="15" fillId="13" borderId="1"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6" fillId="0" borderId="46" xfId="0" applyFont="1" applyBorder="1" applyAlignment="1">
      <alignment horizontal="left" vertical="top"/>
    </xf>
    <xf numFmtId="0" fontId="6" fillId="0" borderId="47" xfId="0" applyFont="1" applyBorder="1" applyAlignment="1">
      <alignment horizontal="left" vertical="top"/>
    </xf>
    <xf numFmtId="0" fontId="6" fillId="0" borderId="48" xfId="0" applyFont="1" applyBorder="1" applyAlignment="1">
      <alignment horizontal="left" vertical="top"/>
    </xf>
    <xf numFmtId="0" fontId="20" fillId="13" borderId="1" xfId="0" applyFont="1" applyFill="1" applyBorder="1" applyAlignment="1">
      <alignment horizontal="center" vertical="center" wrapText="1"/>
    </xf>
    <xf numFmtId="0" fontId="20" fillId="13" borderId="18" xfId="0" applyFont="1" applyFill="1" applyBorder="1" applyAlignment="1">
      <alignment horizontal="center" vertical="center" wrapText="1"/>
    </xf>
    <xf numFmtId="4" fontId="5" fillId="13" borderId="1" xfId="0" applyNumberFormat="1"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2" xfId="0" applyFont="1" applyFill="1" applyBorder="1" applyAlignment="1">
      <alignment horizontal="center" vertical="center" wrapText="1"/>
    </xf>
    <xf numFmtId="4" fontId="13" fillId="12" borderId="34" xfId="0" applyNumberFormat="1" applyFont="1" applyFill="1" applyBorder="1" applyAlignment="1" applyProtection="1">
      <alignment horizontal="center" vertical="center"/>
      <protection locked="0"/>
    </xf>
    <xf numFmtId="4" fontId="13" fillId="12" borderId="4" xfId="0" applyNumberFormat="1" applyFont="1" applyFill="1" applyBorder="1" applyAlignment="1" applyProtection="1">
      <alignment horizontal="center" vertical="center"/>
      <protection locked="0"/>
    </xf>
    <xf numFmtId="4" fontId="13" fillId="12" borderId="29" xfId="0" applyNumberFormat="1" applyFont="1" applyFill="1" applyBorder="1" applyAlignment="1" applyProtection="1">
      <alignment horizontal="center" vertical="center"/>
      <protection locked="0"/>
    </xf>
    <xf numFmtId="3" fontId="24" fillId="0" borderId="3" xfId="0" applyNumberFormat="1" applyFont="1" applyFill="1" applyBorder="1" applyAlignment="1" applyProtection="1">
      <alignment horizontal="center" wrapText="1"/>
      <protection locked="0"/>
    </xf>
    <xf numFmtId="3" fontId="24" fillId="0" borderId="4" xfId="0" applyNumberFormat="1" applyFont="1" applyFill="1" applyBorder="1" applyAlignment="1" applyProtection="1">
      <alignment horizontal="center" wrapText="1"/>
      <protection locked="0"/>
    </xf>
    <xf numFmtId="3" fontId="24" fillId="0" borderId="29" xfId="0" applyNumberFormat="1" applyFont="1" applyFill="1" applyBorder="1" applyAlignment="1" applyProtection="1">
      <alignment horizontal="center" wrapText="1"/>
      <protection locked="0"/>
    </xf>
    <xf numFmtId="0" fontId="19" fillId="0" borderId="25" xfId="0" applyFont="1" applyBorder="1" applyAlignment="1">
      <alignment horizontal="justify" vertical="top" wrapText="1"/>
    </xf>
    <xf numFmtId="0" fontId="19" fillId="0" borderId="26" xfId="0" applyFont="1" applyBorder="1" applyAlignment="1">
      <alignment horizontal="justify" vertical="top" wrapText="1"/>
    </xf>
    <xf numFmtId="0" fontId="19" fillId="0" borderId="27" xfId="0" applyFont="1" applyBorder="1" applyAlignment="1">
      <alignment horizontal="justify" vertical="top" wrapText="1"/>
    </xf>
    <xf numFmtId="0" fontId="33" fillId="0" borderId="0" xfId="0" applyFont="1" applyAlignment="1">
      <alignment horizontal="left" vertical="center" wrapText="1"/>
    </xf>
    <xf numFmtId="0" fontId="28" fillId="6" borderId="35" xfId="0" applyFont="1" applyFill="1" applyBorder="1" applyAlignment="1">
      <alignment horizontal="left" vertical="center" wrapText="1"/>
    </xf>
    <xf numFmtId="0" fontId="28" fillId="6" borderId="19" xfId="0" applyFont="1" applyFill="1" applyBorder="1" applyAlignment="1">
      <alignment horizontal="left" vertical="center" wrapText="1"/>
    </xf>
    <xf numFmtId="0" fontId="28" fillId="6" borderId="33"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30" fillId="0" borderId="24" xfId="0" applyFont="1" applyFill="1" applyBorder="1" applyAlignment="1">
      <alignment horizontal="center" vertical="center" wrapText="1"/>
    </xf>
    <xf numFmtId="0" fontId="28" fillId="6" borderId="4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42"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43" xfId="0" applyFont="1" applyFill="1" applyBorder="1" applyAlignment="1">
      <alignment horizontal="center" vertical="center" wrapText="1"/>
    </xf>
    <xf numFmtId="0" fontId="27" fillId="5" borderId="2"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24" fillId="0" borderId="0" xfId="0" applyFont="1" applyFill="1" applyAlignment="1">
      <alignment horizontal="justify" vertical="justify" wrapText="1"/>
    </xf>
    <xf numFmtId="0" fontId="24" fillId="0" borderId="9" xfId="0" applyFont="1" applyFill="1" applyBorder="1" applyAlignment="1">
      <alignment horizontal="center" vertical="justify" wrapText="1"/>
    </xf>
    <xf numFmtId="0" fontId="5" fillId="0" borderId="1" xfId="0" applyNumberFormat="1" applyFont="1" applyFill="1" applyBorder="1" applyAlignment="1">
      <alignment horizontal="center"/>
    </xf>
    <xf numFmtId="49" fontId="5" fillId="0" borderId="1" xfId="0" applyNumberFormat="1" applyFont="1" applyFill="1" applyBorder="1" applyAlignment="1">
      <alignment horizontal="center"/>
    </xf>
    <xf numFmtId="0" fontId="24" fillId="0" borderId="0" xfId="0" applyFont="1" applyFill="1" applyAlignment="1">
      <alignment horizontal="left" vertical="justify"/>
    </xf>
    <xf numFmtId="0" fontId="38" fillId="11" borderId="25" xfId="0" applyFont="1" applyFill="1" applyBorder="1" applyAlignment="1">
      <alignment horizontal="left" vertical="center" wrapText="1"/>
    </xf>
    <xf numFmtId="0" fontId="38" fillId="11" borderId="26" xfId="0" applyFont="1" applyFill="1" applyBorder="1" applyAlignment="1">
      <alignment horizontal="left" vertical="center" wrapText="1"/>
    </xf>
    <xf numFmtId="0" fontId="38" fillId="11" borderId="27" xfId="0" applyFont="1" applyFill="1" applyBorder="1" applyAlignment="1">
      <alignment horizontal="left" vertical="center" wrapText="1"/>
    </xf>
    <xf numFmtId="0" fontId="15" fillId="13" borderId="2"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9" fillId="0" borderId="49" xfId="0" applyFont="1" applyBorder="1" applyAlignment="1">
      <alignment horizontal="center" vertical="top" wrapText="1"/>
    </xf>
    <xf numFmtId="0" fontId="19" fillId="0" borderId="7" xfId="0" applyFont="1" applyBorder="1" applyAlignment="1">
      <alignment horizontal="center" vertical="top" wrapText="1"/>
    </xf>
    <xf numFmtId="0" fontId="19" fillId="0" borderId="45" xfId="0" applyFont="1" applyBorder="1" applyAlignment="1">
      <alignment horizontal="center" vertical="top" wrapText="1"/>
    </xf>
    <xf numFmtId="0" fontId="5" fillId="0" borderId="4" xfId="0" applyFont="1" applyBorder="1" applyAlignment="1">
      <alignment horizontal="center"/>
    </xf>
    <xf numFmtId="0" fontId="46" fillId="0" borderId="1" xfId="0" applyFont="1" applyBorder="1" applyAlignment="1" applyProtection="1">
      <alignment horizontal="center" wrapText="1"/>
      <protection locked="0"/>
    </xf>
    <xf numFmtId="0" fontId="46" fillId="5" borderId="2" xfId="0" applyFont="1" applyFill="1" applyBorder="1" applyAlignment="1" applyProtection="1">
      <alignment horizontal="left" vertical="center"/>
      <protection locked="0"/>
    </xf>
    <xf numFmtId="0" fontId="46" fillId="5" borderId="7" xfId="0" applyFont="1" applyFill="1" applyBorder="1" applyAlignment="1" applyProtection="1">
      <alignment horizontal="left" vertical="center"/>
      <protection locked="0"/>
    </xf>
    <xf numFmtId="0" fontId="46" fillId="5" borderId="8" xfId="0" applyFont="1" applyFill="1" applyBorder="1" applyAlignment="1" applyProtection="1">
      <alignment horizontal="left" vertical="center"/>
      <protection locked="0"/>
    </xf>
    <xf numFmtId="0" fontId="46" fillId="0" borderId="1" xfId="0" applyFont="1" applyBorder="1" applyAlignment="1" applyProtection="1">
      <alignment horizontal="center"/>
      <protection locked="0"/>
    </xf>
    <xf numFmtId="0" fontId="40" fillId="0" borderId="0" xfId="0" applyFont="1" applyAlignment="1" applyProtection="1">
      <alignment horizontal="left"/>
      <protection locked="0"/>
    </xf>
    <xf numFmtId="0" fontId="48" fillId="11" borderId="2" xfId="0" applyFont="1" applyFill="1" applyBorder="1" applyAlignment="1" applyProtection="1">
      <alignment horizontal="left" vertical="center" wrapText="1"/>
      <protection locked="0"/>
    </xf>
    <xf numFmtId="0" fontId="48" fillId="11" borderId="8" xfId="0" applyFont="1" applyFill="1" applyBorder="1" applyAlignment="1" applyProtection="1">
      <alignment horizontal="left" vertical="center" wrapText="1"/>
      <protection locked="0"/>
    </xf>
    <xf numFmtId="4" fontId="22" fillId="2" borderId="2" xfId="0" applyNumberFormat="1" applyFont="1" applyFill="1" applyBorder="1" applyAlignment="1" applyProtection="1">
      <alignment horizontal="right" vertical="center" wrapText="1"/>
      <protection locked="0"/>
    </xf>
    <xf numFmtId="0" fontId="0" fillId="0" borderId="7" xfId="0" applyBorder="1" applyAlignment="1">
      <alignment horizontal="right" vertical="center" wrapText="1"/>
    </xf>
    <xf numFmtId="0" fontId="0" fillId="0" borderId="8" xfId="0" applyBorder="1" applyAlignment="1">
      <alignment horizontal="right" vertical="center" wrapText="1"/>
    </xf>
    <xf numFmtId="0" fontId="19" fillId="0" borderId="0" xfId="0" applyFont="1" applyAlignment="1" applyProtection="1">
      <alignment horizontal="left"/>
      <protection locked="0"/>
    </xf>
    <xf numFmtId="0" fontId="47" fillId="11" borderId="1" xfId="0" applyFont="1" applyFill="1" applyBorder="1" applyAlignment="1" applyProtection="1">
      <alignment horizontal="left"/>
      <protection locked="0"/>
    </xf>
    <xf numFmtId="0" fontId="46" fillId="0" borderId="2" xfId="0" applyFont="1" applyBorder="1" applyAlignment="1" applyProtection="1">
      <alignment horizontal="center" wrapText="1"/>
      <protection locked="0"/>
    </xf>
    <xf numFmtId="0" fontId="46" fillId="0" borderId="8"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5" fillId="5" borderId="1" xfId="0" applyFont="1" applyFill="1" applyBorder="1" applyAlignment="1" applyProtection="1">
      <alignment horizontal="left"/>
      <protection locked="0"/>
    </xf>
    <xf numFmtId="0" fontId="48" fillId="6" borderId="1" xfId="0" applyFont="1" applyFill="1" applyBorder="1" applyAlignment="1" applyProtection="1">
      <alignment horizontal="center" vertical="center" wrapText="1"/>
      <protection locked="0"/>
    </xf>
    <xf numFmtId="0" fontId="48" fillId="6" borderId="52" xfId="0" applyFont="1" applyFill="1" applyBorder="1" applyAlignment="1" applyProtection="1">
      <alignment horizontal="center" vertical="center" wrapText="1"/>
      <protection locked="0"/>
    </xf>
    <xf numFmtId="0" fontId="48" fillId="6" borderId="53" xfId="0" applyFont="1" applyFill="1" applyBorder="1" applyAlignment="1" applyProtection="1">
      <alignment horizontal="center" vertical="center" wrapText="1"/>
      <protection locked="0"/>
    </xf>
    <xf numFmtId="0" fontId="48" fillId="6" borderId="42" xfId="0" applyFont="1" applyFill="1" applyBorder="1" applyAlignment="1" applyProtection="1">
      <alignment horizontal="center" vertical="center" wrapText="1"/>
      <protection locked="0"/>
    </xf>
    <xf numFmtId="0" fontId="48" fillId="6" borderId="43" xfId="0" applyFont="1" applyFill="1" applyBorder="1" applyAlignment="1" applyProtection="1">
      <alignment horizontal="center" vertical="center" wrapText="1"/>
      <protection locked="0"/>
    </xf>
    <xf numFmtId="0" fontId="58" fillId="0" borderId="0" xfId="0" applyFont="1" applyAlignment="1" applyProtection="1">
      <alignment horizontal="right"/>
      <protection locked="0"/>
    </xf>
    <xf numFmtId="0" fontId="5" fillId="0" borderId="44" xfId="0"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2" xfId="0" applyBorder="1" applyAlignment="1" applyProtection="1">
      <alignment horizontal="center"/>
      <protection locked="0"/>
    </xf>
    <xf numFmtId="0" fontId="0" fillId="0" borderId="8" xfId="0" applyBorder="1" applyAlignment="1" applyProtection="1">
      <alignment horizontal="center"/>
      <protection locked="0"/>
    </xf>
    <xf numFmtId="0" fontId="5" fillId="0" borderId="0" xfId="0" applyFont="1" applyAlignment="1" applyProtection="1">
      <alignment horizontal="justify" vertical="top" wrapText="1"/>
      <protection locked="0"/>
    </xf>
    <xf numFmtId="0" fontId="7" fillId="0" borderId="2" xfId="0" applyFont="1" applyBorder="1" applyAlignment="1" applyProtection="1">
      <alignment horizontal="justify" vertical="top" wrapText="1"/>
      <protection locked="0"/>
    </xf>
    <xf numFmtId="0" fontId="7" fillId="0" borderId="7" xfId="0" applyFont="1" applyBorder="1" applyAlignment="1" applyProtection="1">
      <alignment horizontal="justify" vertical="top" wrapText="1"/>
      <protection locked="0"/>
    </xf>
    <xf numFmtId="0" fontId="7" fillId="0" borderId="8" xfId="0" applyFont="1" applyBorder="1" applyAlignment="1" applyProtection="1">
      <alignment horizontal="justify" vertical="top" wrapText="1"/>
      <protection locked="0"/>
    </xf>
    <xf numFmtId="0" fontId="15" fillId="0" borderId="0" xfId="0" applyFont="1" applyAlignment="1">
      <alignment horizontal="right"/>
    </xf>
    <xf numFmtId="4" fontId="0" fillId="13" borderId="36" xfId="0" applyNumberFormat="1" applyFill="1" applyBorder="1" applyAlignment="1">
      <alignment horizontal="center" vertical="center"/>
    </xf>
    <xf numFmtId="0" fontId="0" fillId="13" borderId="12" xfId="0" applyFill="1" applyBorder="1" applyAlignment="1">
      <alignment horizontal="center" vertical="center"/>
    </xf>
    <xf numFmtId="0" fontId="0" fillId="13" borderId="13" xfId="0" applyFill="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3" borderId="37"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5" fillId="0" borderId="1" xfId="0" applyFont="1" applyFill="1" applyBorder="1" applyAlignment="1">
      <alignment horizontal="center"/>
    </xf>
    <xf numFmtId="0" fontId="18" fillId="0" borderId="0" xfId="0" applyFont="1" applyAlignment="1">
      <alignment horizontal="left"/>
    </xf>
    <xf numFmtId="0" fontId="29" fillId="4" borderId="17" xfId="0" applyFont="1" applyFill="1" applyBorder="1" applyAlignment="1">
      <alignment horizontal="left" vertical="center" wrapText="1"/>
    </xf>
    <xf numFmtId="0" fontId="2" fillId="0" borderId="18" xfId="0" applyFont="1" applyBorder="1" applyAlignment="1">
      <alignment horizontal="center" vertical="center" wrapText="1"/>
    </xf>
    <xf numFmtId="0" fontId="0" fillId="0" borderId="9" xfId="0" applyBorder="1" applyAlignment="1">
      <alignment horizontal="center"/>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Alignment="1">
      <alignment horizontal="justify" vertical="top" wrapText="1"/>
    </xf>
    <xf numFmtId="0" fontId="14" fillId="0" borderId="0" xfId="0" applyFont="1" applyBorder="1" applyAlignment="1">
      <alignment horizontal="justify" vertical="top" wrapText="1"/>
    </xf>
    <xf numFmtId="3" fontId="6" fillId="4" borderId="11" xfId="0" applyNumberFormat="1" applyFont="1" applyFill="1" applyBorder="1" applyAlignment="1" applyProtection="1">
      <alignment horizontal="left" vertical="center" wrapText="1"/>
      <protection locked="0"/>
    </xf>
    <xf numFmtId="3" fontId="6" fillId="4" borderId="13" xfId="0" applyNumberFormat="1" applyFont="1" applyFill="1" applyBorder="1" applyAlignment="1" applyProtection="1">
      <alignment horizontal="left" vertical="center" wrapText="1"/>
      <protection locked="0"/>
    </xf>
    <xf numFmtId="3" fontId="6" fillId="4" borderId="17" xfId="0" applyNumberFormat="1" applyFont="1" applyFill="1" applyBorder="1" applyAlignment="1" applyProtection="1">
      <alignment horizontal="left" vertical="center"/>
      <protection locked="0"/>
    </xf>
    <xf numFmtId="3" fontId="6" fillId="4" borderId="18" xfId="0" applyNumberFormat="1" applyFont="1" applyFill="1" applyBorder="1" applyAlignment="1" applyProtection="1">
      <alignment horizontal="left" vertical="center"/>
      <protection locked="0"/>
    </xf>
    <xf numFmtId="3" fontId="6" fillId="3" borderId="14" xfId="0" applyNumberFormat="1" applyFont="1" applyFill="1" applyBorder="1" applyAlignment="1" applyProtection="1">
      <alignment horizontal="left" vertical="center" wrapText="1"/>
      <protection locked="0"/>
    </xf>
    <xf numFmtId="3" fontId="6" fillId="3" borderId="16" xfId="0" applyNumberFormat="1" applyFont="1" applyFill="1" applyBorder="1" applyAlignment="1" applyProtection="1">
      <alignment horizontal="left" vertical="center" wrapText="1"/>
      <protection locked="0"/>
    </xf>
    <xf numFmtId="0" fontId="35" fillId="11" borderId="3" xfId="0" applyFont="1" applyFill="1" applyBorder="1" applyAlignment="1">
      <alignment horizontal="left" vertical="center" wrapText="1"/>
    </xf>
    <xf numFmtId="0" fontId="35" fillId="11" borderId="4" xfId="0" applyFont="1" applyFill="1" applyBorder="1" applyAlignment="1">
      <alignment horizontal="left" vertical="center" wrapText="1"/>
    </xf>
    <xf numFmtId="0" fontId="35" fillId="11" borderId="29" xfId="0" applyFont="1" applyFill="1" applyBorder="1" applyAlignment="1">
      <alignment horizontal="left" vertical="center" wrapText="1"/>
    </xf>
    <xf numFmtId="0" fontId="5" fillId="0" borderId="2"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 xfId="0" applyFont="1" applyBorder="1" applyAlignment="1">
      <alignment horizontal="center" vertical="center"/>
    </xf>
    <xf numFmtId="0" fontId="55" fillId="11" borderId="3" xfId="0" applyFont="1" applyFill="1" applyBorder="1" applyAlignment="1">
      <alignment horizontal="left"/>
    </xf>
    <xf numFmtId="0" fontId="55" fillId="11" borderId="4" xfId="0" applyFont="1" applyFill="1" applyBorder="1" applyAlignment="1">
      <alignment horizontal="left"/>
    </xf>
    <xf numFmtId="0" fontId="55" fillId="11" borderId="29" xfId="0" applyFont="1" applyFill="1" applyBorder="1" applyAlignment="1">
      <alignment horizontal="left"/>
    </xf>
    <xf numFmtId="0" fontId="55" fillId="6" borderId="3" xfId="0" applyFont="1" applyFill="1" applyBorder="1" applyAlignment="1">
      <alignment horizontal="center" vertical="center" wrapText="1"/>
    </xf>
    <xf numFmtId="0" fontId="55" fillId="6" borderId="29" xfId="0" applyFont="1" applyFill="1" applyBorder="1" applyAlignment="1">
      <alignment horizontal="center" vertical="center" wrapText="1"/>
    </xf>
    <xf numFmtId="0" fontId="5" fillId="15" borderId="5" xfId="0" applyFont="1" applyFill="1" applyBorder="1" applyAlignment="1">
      <alignment horizontal="center" vertical="center"/>
    </xf>
    <xf numFmtId="0" fontId="20" fillId="0" borderId="50" xfId="0" applyFont="1" applyBorder="1" applyAlignment="1">
      <alignment horizontal="left" vertical="center" wrapText="1"/>
    </xf>
    <xf numFmtId="0" fontId="20" fillId="0" borderId="26" xfId="0" applyFont="1" applyBorder="1" applyAlignment="1">
      <alignment horizontal="left" vertical="center" wrapText="1"/>
    </xf>
    <xf numFmtId="0" fontId="20" fillId="0" borderId="36" xfId="0" applyFont="1" applyBorder="1" applyAlignment="1">
      <alignment horizontal="left" vertical="center" wrapText="1"/>
    </xf>
    <xf numFmtId="0" fontId="55" fillId="6" borderId="3" xfId="0" applyFont="1" applyFill="1" applyBorder="1" applyAlignment="1">
      <alignment horizontal="left" vertical="center" wrapText="1"/>
    </xf>
    <xf numFmtId="0" fontId="55" fillId="6" borderId="4" xfId="0" applyFont="1" applyFill="1" applyBorder="1" applyAlignment="1">
      <alignment horizontal="left" vertical="center" wrapText="1"/>
    </xf>
    <xf numFmtId="0" fontId="55" fillId="6" borderId="29" xfId="0" applyFont="1" applyFill="1" applyBorder="1" applyAlignment="1">
      <alignment horizontal="left" vertical="center" wrapText="1"/>
    </xf>
    <xf numFmtId="0" fontId="20" fillId="0" borderId="50" xfId="0" applyFont="1" applyBorder="1" applyAlignment="1">
      <alignment horizontal="left" wrapText="1"/>
    </xf>
    <xf numFmtId="0" fontId="20" fillId="0" borderId="26" xfId="0" applyFont="1" applyBorder="1" applyAlignment="1">
      <alignment horizontal="left" wrapText="1"/>
    </xf>
    <xf numFmtId="0" fontId="20" fillId="0" borderId="36" xfId="0" applyFont="1" applyBorder="1" applyAlignment="1">
      <alignment horizontal="left" wrapText="1"/>
    </xf>
    <xf numFmtId="0" fontId="55" fillId="6" borderId="4" xfId="0" applyFont="1" applyFill="1" applyBorder="1" applyAlignment="1">
      <alignment horizontal="center" vertical="center" wrapText="1"/>
    </xf>
    <xf numFmtId="0" fontId="55" fillId="6" borderId="2" xfId="0" applyFont="1" applyFill="1" applyBorder="1" applyAlignment="1">
      <alignment horizontal="left" vertical="center" wrapText="1"/>
    </xf>
    <xf numFmtId="0" fontId="55" fillId="6" borderId="7" xfId="0" applyFont="1" applyFill="1" applyBorder="1" applyAlignment="1">
      <alignment horizontal="left" vertical="center" wrapText="1"/>
    </xf>
    <xf numFmtId="0" fontId="39" fillId="0" borderId="34" xfId="0" applyFont="1" applyBorder="1" applyAlignment="1">
      <alignment horizontal="left" vertical="center" wrapText="1"/>
    </xf>
    <xf numFmtId="0" fontId="39" fillId="0" borderId="4" xfId="0" applyFont="1" applyBorder="1" applyAlignment="1">
      <alignment horizontal="left" vertical="center" wrapText="1"/>
    </xf>
    <xf numFmtId="0" fontId="39" fillId="0" borderId="51" xfId="0" applyFont="1" applyBorder="1" applyAlignment="1">
      <alignment horizontal="left" vertical="center" wrapText="1"/>
    </xf>
    <xf numFmtId="165" fontId="39" fillId="13" borderId="34" xfId="0" applyNumberFormat="1" applyFont="1" applyFill="1" applyBorder="1" applyAlignment="1">
      <alignment horizontal="center" vertical="center" wrapText="1"/>
    </xf>
    <xf numFmtId="165" fontId="39" fillId="13" borderId="4" xfId="0" applyNumberFormat="1" applyFont="1" applyFill="1" applyBorder="1" applyAlignment="1">
      <alignment horizontal="center" vertical="center" wrapText="1"/>
    </xf>
    <xf numFmtId="165" fontId="39" fillId="13" borderId="51" xfId="0" applyNumberFormat="1" applyFont="1" applyFill="1" applyBorder="1" applyAlignment="1">
      <alignment horizontal="center" vertical="center" wrapText="1"/>
    </xf>
    <xf numFmtId="0" fontId="5" fillId="0" borderId="44" xfId="0" applyFont="1" applyFill="1" applyBorder="1" applyAlignment="1">
      <alignment wrapText="1"/>
    </xf>
    <xf numFmtId="0" fontId="19" fillId="0" borderId="0" xfId="0" applyFont="1" applyAlignment="1" applyProtection="1">
      <alignment horizontal="left"/>
    </xf>
    <xf numFmtId="0" fontId="25" fillId="11" borderId="2" xfId="0" applyFont="1" applyFill="1" applyBorder="1" applyAlignment="1" applyProtection="1">
      <alignment horizontal="left" vertical="center"/>
    </xf>
    <xf numFmtId="0" fontId="25" fillId="11" borderId="7" xfId="0" applyFont="1" applyFill="1" applyBorder="1" applyAlignment="1" applyProtection="1">
      <alignment horizontal="left" vertical="center"/>
    </xf>
    <xf numFmtId="0" fontId="25" fillId="11" borderId="8" xfId="0" applyFont="1" applyFill="1" applyBorder="1" applyAlignment="1" applyProtection="1">
      <alignment horizontal="left" vertical="center"/>
    </xf>
    <xf numFmtId="0" fontId="20" fillId="0" borderId="50" xfId="0" applyFont="1" applyBorder="1" applyAlignment="1">
      <alignment horizontal="center" wrapText="1"/>
    </xf>
    <xf numFmtId="0" fontId="20" fillId="0" borderId="26" xfId="0" applyFont="1" applyBorder="1" applyAlignment="1">
      <alignment horizontal="center" wrapText="1"/>
    </xf>
    <xf numFmtId="0" fontId="20" fillId="0" borderId="36" xfId="0" applyFont="1" applyBorder="1" applyAlignment="1">
      <alignment horizontal="center" wrapText="1"/>
    </xf>
    <xf numFmtId="0" fontId="20" fillId="0" borderId="2" xfId="0" applyFont="1" applyBorder="1" applyAlignment="1">
      <alignment horizontal="center" wrapText="1"/>
    </xf>
    <xf numFmtId="0" fontId="20" fillId="0" borderId="7" xfId="0" applyFont="1" applyBorder="1" applyAlignment="1">
      <alignment horizontal="center" wrapText="1"/>
    </xf>
    <xf numFmtId="0" fontId="20" fillId="0" borderId="8" xfId="0" applyFont="1" applyBorder="1" applyAlignment="1">
      <alignment horizontal="center" wrapText="1"/>
    </xf>
    <xf numFmtId="0" fontId="9" fillId="0" borderId="2"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5" fillId="0" borderId="52" xfId="0" applyFont="1" applyBorder="1" applyAlignment="1">
      <alignment horizontal="center" vertical="center"/>
    </xf>
    <xf numFmtId="0" fontId="5" fillId="0" borderId="44" xfId="0" applyFont="1" applyBorder="1" applyAlignment="1">
      <alignment horizontal="center" vertical="center"/>
    </xf>
    <xf numFmtId="0" fontId="3" fillId="0" borderId="2" xfId="0" applyFont="1" applyBorder="1" applyAlignment="1" applyProtection="1">
      <alignment horizontal="left" wrapText="1"/>
    </xf>
    <xf numFmtId="0" fontId="3" fillId="0" borderId="7" xfId="0" applyFont="1" applyBorder="1" applyAlignment="1" applyProtection="1">
      <alignment horizontal="left" wrapText="1"/>
    </xf>
    <xf numFmtId="0" fontId="3" fillId="0" borderId="8" xfId="0" applyFont="1" applyBorder="1" applyAlignment="1" applyProtection="1">
      <alignment horizontal="left" wrapText="1"/>
    </xf>
  </cellXfs>
  <cellStyles count="3">
    <cellStyle name="Hypertextové prepojenie" xfId="1" builtinId="8"/>
    <cellStyle name="Normálna" xfId="0" builtinId="0"/>
    <cellStyle name="Normálna 2" xfId="2"/>
  </cellStyles>
  <dxfs count="4">
    <dxf>
      <font>
        <b/>
        <i val="0"/>
        <strike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xdr:cNvGrpSpPr>
          <a:grpSpLocks/>
        </xdr:cNvGrpSpPr>
      </xdr:nvGrpSpPr>
      <xdr:grpSpPr bwMode="auto">
        <a:xfrm>
          <a:off x="3543300" y="542925"/>
          <a:ext cx="1571625" cy="0"/>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104775</xdr:colOff>
      <xdr:row>1</xdr:row>
      <xdr:rowOff>95251</xdr:rowOff>
    </xdr:from>
    <xdr:to>
      <xdr:col>8</xdr:col>
      <xdr:colOff>3876675</xdr:colOff>
      <xdr:row>4</xdr:row>
      <xdr:rowOff>95250</xdr:rowOff>
    </xdr:to>
    <xdr:grpSp>
      <xdr:nvGrpSpPr>
        <xdr:cNvPr id="14" name="Skupina 13"/>
        <xdr:cNvGrpSpPr/>
      </xdr:nvGrpSpPr>
      <xdr:grpSpPr>
        <a:xfrm>
          <a:off x="3648075" y="285751"/>
          <a:ext cx="9220200" cy="542924"/>
          <a:chOff x="0" y="0"/>
          <a:chExt cx="5834418" cy="388962"/>
        </a:xfrm>
      </xdr:grpSpPr>
      <xdr:pic>
        <xdr:nvPicPr>
          <xdr:cNvPr id="15" name="Obrázok 1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6" name="Obrázok 1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8" name="Obrázok 17"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9" name="Obrázok 18" descr="C:\Users\rakovska\AppData\Local\Microsoft\Windows\Temporary Internet Files\Content.Word\Nový obrázok.bmp"/>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4</xdr:col>
      <xdr:colOff>3316940</xdr:colOff>
      <xdr:row>6</xdr:row>
      <xdr:rowOff>11206</xdr:rowOff>
    </xdr:to>
    <xdr:grpSp>
      <xdr:nvGrpSpPr>
        <xdr:cNvPr id="10" name="Skupina 9"/>
        <xdr:cNvGrpSpPr/>
      </xdr:nvGrpSpPr>
      <xdr:grpSpPr>
        <a:xfrm>
          <a:off x="0" y="571500"/>
          <a:ext cx="9805146" cy="582706"/>
          <a:chOff x="0" y="0"/>
          <a:chExt cx="5834418" cy="388962"/>
        </a:xfrm>
      </xdr:grpSpPr>
      <xdr:pic>
        <xdr:nvPicPr>
          <xdr:cNvPr id="11" name="Obrázok 10"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247650</xdr:colOff>
      <xdr:row>3</xdr:row>
      <xdr:rowOff>0</xdr:rowOff>
    </xdr:from>
    <xdr:to>
      <xdr:col>8</xdr:col>
      <xdr:colOff>1657350</xdr:colOff>
      <xdr:row>6</xdr:row>
      <xdr:rowOff>66675</xdr:rowOff>
    </xdr:to>
    <xdr:grpSp>
      <xdr:nvGrpSpPr>
        <xdr:cNvPr id="9" name="Skupina 8"/>
        <xdr:cNvGrpSpPr/>
      </xdr:nvGrpSpPr>
      <xdr:grpSpPr>
        <a:xfrm>
          <a:off x="247650" y="571500"/>
          <a:ext cx="7981950" cy="638175"/>
          <a:chOff x="0" y="0"/>
          <a:chExt cx="5834418" cy="388962"/>
        </a:xfrm>
      </xdr:grpSpPr>
      <xdr:pic>
        <xdr:nvPicPr>
          <xdr:cNvPr id="10" name="Obrázok 9"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1" name="Obrázok 10"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2" name="Obrázok 11"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3" name="Obrázok 12"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3</xdr:row>
      <xdr:rowOff>142875</xdr:rowOff>
    </xdr:from>
    <xdr:to>
      <xdr:col>4</xdr:col>
      <xdr:colOff>2571750</xdr:colOff>
      <xdr:row>7</xdr:row>
      <xdr:rowOff>9525</xdr:rowOff>
    </xdr:to>
    <xdr:grpSp>
      <xdr:nvGrpSpPr>
        <xdr:cNvPr id="10" name="Skupina 9"/>
        <xdr:cNvGrpSpPr/>
      </xdr:nvGrpSpPr>
      <xdr:grpSpPr>
        <a:xfrm>
          <a:off x="361950" y="714375"/>
          <a:ext cx="9353550" cy="628650"/>
          <a:chOff x="0" y="0"/>
          <a:chExt cx="5834418" cy="388962"/>
        </a:xfrm>
      </xdr:grpSpPr>
      <xdr:pic>
        <xdr:nvPicPr>
          <xdr:cNvPr id="11" name="Obrázok 10"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24848</xdr:rowOff>
    </xdr:from>
    <xdr:to>
      <xdr:col>6</xdr:col>
      <xdr:colOff>381000</xdr:colOff>
      <xdr:row>6</xdr:row>
      <xdr:rowOff>8282</xdr:rowOff>
    </xdr:to>
    <xdr:grpSp>
      <xdr:nvGrpSpPr>
        <xdr:cNvPr id="10" name="Skupina 9"/>
        <xdr:cNvGrpSpPr/>
      </xdr:nvGrpSpPr>
      <xdr:grpSpPr>
        <a:xfrm>
          <a:off x="0" y="389283"/>
          <a:ext cx="9558130" cy="712303"/>
          <a:chOff x="0" y="0"/>
          <a:chExt cx="5834418" cy="388962"/>
        </a:xfrm>
      </xdr:grpSpPr>
      <xdr:pic>
        <xdr:nvPicPr>
          <xdr:cNvPr id="11" name="Obrázok 10"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V76"/>
  <sheetViews>
    <sheetView tabSelected="1" view="pageBreakPreview" zoomScaleNormal="80" zoomScaleSheetLayoutView="100" workbookViewId="0">
      <selection activeCell="A76" sqref="A76"/>
    </sheetView>
  </sheetViews>
  <sheetFormatPr defaultRowHeight="15" x14ac:dyDescent="0.25"/>
  <cols>
    <col min="1" max="1" width="32.28515625" customWidth="1"/>
    <col min="2" max="2" width="20.85546875" customWidth="1"/>
    <col min="3" max="3" width="8.7109375" style="28" customWidth="1"/>
    <col min="4" max="4" width="9" style="10" customWidth="1"/>
    <col min="5" max="5" width="13.42578125" style="10" customWidth="1"/>
    <col min="6" max="7" width="16.5703125" style="10" customWidth="1"/>
    <col min="8" max="8" width="17.42578125" style="10" customWidth="1"/>
    <col min="9" max="9" width="70.28515625" customWidth="1"/>
    <col min="10" max="10" width="51" bestFit="1" customWidth="1"/>
    <col min="11" max="11" width="16" hidden="1" customWidth="1"/>
    <col min="12" max="12" width="255.7109375" hidden="1" customWidth="1"/>
    <col min="13" max="22" width="9.140625" hidden="1" customWidth="1"/>
    <col min="23" max="32" width="9.140625" customWidth="1"/>
  </cols>
  <sheetData>
    <row r="1" spans="1:12" x14ac:dyDescent="0.25">
      <c r="C1" s="48"/>
    </row>
    <row r="2" spans="1:12" x14ac:dyDescent="0.25">
      <c r="A2" s="150" t="s">
        <v>54</v>
      </c>
      <c r="B2" s="150"/>
      <c r="C2" s="150"/>
      <c r="D2" s="150"/>
      <c r="E2" s="150"/>
      <c r="F2" s="150"/>
      <c r="G2" s="150"/>
      <c r="H2" s="150"/>
      <c r="I2" s="150"/>
      <c r="J2" s="150"/>
    </row>
    <row r="3" spans="1:12" ht="12.75" customHeight="1" x14ac:dyDescent="0.25">
      <c r="A3" s="79"/>
      <c r="B3" s="79"/>
      <c r="C3" s="79"/>
      <c r="D3" s="79"/>
      <c r="E3" s="79"/>
      <c r="F3" s="79"/>
      <c r="G3" s="79"/>
      <c r="H3" s="79"/>
      <c r="I3" s="79"/>
    </row>
    <row r="4" spans="1:12" x14ac:dyDescent="0.25">
      <c r="C4" s="48"/>
    </row>
    <row r="5" spans="1:12" x14ac:dyDescent="0.25">
      <c r="C5" s="48"/>
    </row>
    <row r="6" spans="1:12" ht="20.25" x14ac:dyDescent="0.3">
      <c r="A6" s="155" t="s">
        <v>2</v>
      </c>
      <c r="B6" s="155"/>
      <c r="C6" s="155"/>
      <c r="D6" s="155"/>
      <c r="E6" s="155"/>
      <c r="F6" s="155"/>
      <c r="G6" s="155"/>
      <c r="H6" s="155"/>
      <c r="I6" s="155"/>
    </row>
    <row r="7" spans="1:12" ht="11.25" customHeight="1" x14ac:dyDescent="0.3">
      <c r="A7" s="53"/>
      <c r="B7" s="53"/>
      <c r="C7" s="53"/>
      <c r="D7" s="53"/>
      <c r="E7" s="53"/>
      <c r="F7" s="53"/>
      <c r="G7" s="133"/>
      <c r="H7" s="53"/>
      <c r="I7" s="53"/>
      <c r="L7" s="13"/>
    </row>
    <row r="8" spans="1:12" x14ac:dyDescent="0.25">
      <c r="A8" s="60" t="s">
        <v>0</v>
      </c>
      <c r="B8" s="151"/>
      <c r="C8" s="151"/>
      <c r="D8" s="151"/>
      <c r="E8" s="151"/>
      <c r="F8" s="151"/>
      <c r="G8" s="151"/>
      <c r="H8" s="151"/>
      <c r="I8" s="151"/>
      <c r="J8" s="151"/>
      <c r="L8" s="93" t="s">
        <v>64</v>
      </c>
    </row>
    <row r="9" spans="1:12" x14ac:dyDescent="0.25">
      <c r="A9" s="60" t="s">
        <v>1</v>
      </c>
      <c r="B9" s="151"/>
      <c r="C9" s="151"/>
      <c r="D9" s="151"/>
      <c r="E9" s="151"/>
      <c r="F9" s="151"/>
      <c r="G9" s="151"/>
      <c r="H9" s="151"/>
      <c r="I9" s="151"/>
      <c r="J9" s="151"/>
      <c r="L9" s="13" t="s">
        <v>65</v>
      </c>
    </row>
    <row r="10" spans="1:12" x14ac:dyDescent="0.25">
      <c r="A10" s="128" t="s">
        <v>121</v>
      </c>
      <c r="B10" s="130">
        <v>0.05</v>
      </c>
      <c r="C10" s="129"/>
      <c r="D10" s="129"/>
      <c r="E10" s="129"/>
      <c r="F10" s="129"/>
      <c r="G10" s="129"/>
      <c r="H10" s="129"/>
      <c r="I10" s="129"/>
      <c r="J10" s="129"/>
      <c r="L10" s="13" t="s">
        <v>66</v>
      </c>
    </row>
    <row r="11" spans="1:12" ht="15.75" thickBot="1" x14ac:dyDescent="0.3">
      <c r="A11" s="1"/>
      <c r="B11" s="1"/>
      <c r="C11" s="29"/>
      <c r="D11" s="6"/>
      <c r="E11" s="6"/>
      <c r="F11" s="6"/>
      <c r="G11" s="6"/>
      <c r="H11" s="6"/>
      <c r="I11" s="1"/>
      <c r="L11" s="13" t="s">
        <v>62</v>
      </c>
    </row>
    <row r="12" spans="1:12" ht="19.5" thickBot="1" x14ac:dyDescent="0.3">
      <c r="A12" s="136" t="s">
        <v>130</v>
      </c>
      <c r="B12" s="137"/>
      <c r="C12" s="137"/>
      <c r="D12" s="137"/>
      <c r="E12" s="137"/>
      <c r="F12" s="137"/>
      <c r="G12" s="137"/>
      <c r="H12" s="137"/>
      <c r="I12" s="137"/>
      <c r="J12" s="138"/>
      <c r="L12" s="13" t="s">
        <v>61</v>
      </c>
    </row>
    <row r="13" spans="1:12" x14ac:dyDescent="0.25">
      <c r="A13" s="156" t="s">
        <v>117</v>
      </c>
      <c r="B13" s="157"/>
      <c r="C13" s="157"/>
      <c r="D13" s="157"/>
      <c r="E13" s="157"/>
      <c r="F13" s="157"/>
      <c r="G13" s="157"/>
      <c r="H13" s="157"/>
      <c r="I13" s="157"/>
      <c r="J13" s="158"/>
    </row>
    <row r="14" spans="1:12" ht="38.25" customHeight="1" x14ac:dyDescent="0.25">
      <c r="A14" s="92" t="s">
        <v>3</v>
      </c>
      <c r="B14" s="37" t="s">
        <v>6</v>
      </c>
      <c r="C14" s="37" t="s">
        <v>4</v>
      </c>
      <c r="D14" s="37" t="s">
        <v>5</v>
      </c>
      <c r="E14" s="37" t="s">
        <v>38</v>
      </c>
      <c r="F14" s="37" t="s">
        <v>32</v>
      </c>
      <c r="G14" s="37" t="s">
        <v>58</v>
      </c>
      <c r="H14" s="37" t="s">
        <v>169</v>
      </c>
      <c r="I14" s="37" t="s">
        <v>42</v>
      </c>
      <c r="J14" s="40" t="s">
        <v>148</v>
      </c>
    </row>
    <row r="15" spans="1:12" x14ac:dyDescent="0.25">
      <c r="A15" s="131" t="s">
        <v>153</v>
      </c>
      <c r="B15" s="38" t="s">
        <v>20</v>
      </c>
      <c r="C15" s="30"/>
      <c r="D15" s="7"/>
      <c r="E15" s="7"/>
      <c r="F15" s="39">
        <f t="shared" ref="F15:F18" si="0">ROUND(D15*E15,2)</f>
        <v>0</v>
      </c>
      <c r="G15" s="39">
        <f>ROUND(F15*1.2,2)</f>
        <v>0</v>
      </c>
      <c r="H15" s="105">
        <f t="shared" ref="H15:H18" si="1">ROUND((F15*20/100+F15)*(1-($B$10)),2)</f>
        <v>0</v>
      </c>
      <c r="I15" s="42"/>
      <c r="J15" s="82"/>
    </row>
    <row r="16" spans="1:12" x14ac:dyDescent="0.25">
      <c r="A16" s="131" t="s">
        <v>154</v>
      </c>
      <c r="B16" s="38" t="s">
        <v>20</v>
      </c>
      <c r="C16" s="30"/>
      <c r="D16" s="7"/>
      <c r="E16" s="30"/>
      <c r="F16" s="39">
        <f t="shared" si="0"/>
        <v>0</v>
      </c>
      <c r="G16" s="39">
        <f t="shared" ref="G16:G18" si="2">ROUND(F16*1.2,2)</f>
        <v>0</v>
      </c>
      <c r="H16" s="105">
        <f t="shared" si="1"/>
        <v>0</v>
      </c>
      <c r="I16" s="42"/>
      <c r="J16" s="82"/>
    </row>
    <row r="17" spans="1:14" x14ac:dyDescent="0.25">
      <c r="A17" s="131" t="s">
        <v>155</v>
      </c>
      <c r="B17" s="38" t="s">
        <v>20</v>
      </c>
      <c r="C17" s="30"/>
      <c r="D17" s="7"/>
      <c r="E17" s="7"/>
      <c r="F17" s="39">
        <f t="shared" si="0"/>
        <v>0</v>
      </c>
      <c r="G17" s="39">
        <f t="shared" si="2"/>
        <v>0</v>
      </c>
      <c r="H17" s="105">
        <f t="shared" si="1"/>
        <v>0</v>
      </c>
      <c r="I17" s="42"/>
      <c r="J17" s="82"/>
    </row>
    <row r="18" spans="1:14" x14ac:dyDescent="0.25">
      <c r="A18" s="131" t="s">
        <v>156</v>
      </c>
      <c r="B18" s="38" t="s">
        <v>20</v>
      </c>
      <c r="C18" s="30"/>
      <c r="D18" s="7"/>
      <c r="E18" s="7"/>
      <c r="F18" s="39">
        <f t="shared" si="0"/>
        <v>0</v>
      </c>
      <c r="G18" s="39">
        <f t="shared" si="2"/>
        <v>0</v>
      </c>
      <c r="H18" s="105">
        <f t="shared" si="1"/>
        <v>0</v>
      </c>
      <c r="I18" s="42"/>
      <c r="J18" s="82"/>
    </row>
    <row r="19" spans="1:14" ht="15.75" thickBot="1" x14ac:dyDescent="0.3">
      <c r="A19" s="159" t="s">
        <v>158</v>
      </c>
      <c r="B19" s="160"/>
      <c r="C19" s="160"/>
      <c r="D19" s="160"/>
      <c r="E19" s="161"/>
      <c r="F19" s="39">
        <f>SUM(F15:F18)</f>
        <v>0</v>
      </c>
      <c r="G19" s="39">
        <f>SUM(G15:G18)</f>
        <v>0</v>
      </c>
      <c r="H19" s="105">
        <f>SUM(H15:H18)</f>
        <v>0</v>
      </c>
      <c r="I19" s="42"/>
      <c r="J19" s="82"/>
    </row>
    <row r="20" spans="1:14" s="5" customFormat="1" x14ac:dyDescent="0.25">
      <c r="A20" s="175" t="s">
        <v>118</v>
      </c>
      <c r="B20" s="176"/>
      <c r="C20" s="176"/>
      <c r="D20" s="176"/>
      <c r="E20" s="176"/>
      <c r="F20" s="176"/>
      <c r="G20" s="176"/>
      <c r="H20" s="176"/>
      <c r="I20" s="176"/>
      <c r="J20" s="177"/>
      <c r="K20" s="16"/>
      <c r="M20" s="16"/>
      <c r="N20" s="16"/>
    </row>
    <row r="21" spans="1:14" s="5" customFormat="1" ht="38.25" x14ac:dyDescent="0.25">
      <c r="A21" s="92" t="s">
        <v>3</v>
      </c>
      <c r="B21" s="37" t="s">
        <v>6</v>
      </c>
      <c r="C21" s="37" t="s">
        <v>4</v>
      </c>
      <c r="D21" s="37" t="s">
        <v>5</v>
      </c>
      <c r="E21" s="37" t="s">
        <v>31</v>
      </c>
      <c r="F21" s="37" t="s">
        <v>32</v>
      </c>
      <c r="G21" s="37" t="s">
        <v>58</v>
      </c>
      <c r="H21" s="37" t="s">
        <v>169</v>
      </c>
      <c r="I21" s="37" t="s">
        <v>42</v>
      </c>
      <c r="J21" s="40" t="s">
        <v>150</v>
      </c>
      <c r="K21" s="16"/>
      <c r="M21" s="16"/>
      <c r="N21" s="16"/>
    </row>
    <row r="22" spans="1:14" x14ac:dyDescent="0.25">
      <c r="A22" s="131" t="s">
        <v>153</v>
      </c>
      <c r="B22" s="35" t="s">
        <v>20</v>
      </c>
      <c r="C22" s="100"/>
      <c r="D22" s="7"/>
      <c r="E22" s="7"/>
      <c r="F22" s="36">
        <f t="shared" ref="F22:F25" si="3">ROUND(D22*E22,2)</f>
        <v>0</v>
      </c>
      <c r="G22" s="39">
        <f t="shared" ref="G22:G25" si="4">ROUND(F22*1.2,2)</f>
        <v>0</v>
      </c>
      <c r="H22" s="105">
        <f t="shared" ref="H22:H25" si="5">ROUND((F22*20/100+F22)*(1-($B$10)),2)</f>
        <v>0</v>
      </c>
      <c r="I22" s="42"/>
      <c r="J22" s="82"/>
      <c r="K22" s="14"/>
      <c r="M22" s="14"/>
      <c r="N22" s="14"/>
    </row>
    <row r="23" spans="1:14" x14ac:dyDescent="0.25">
      <c r="A23" s="131" t="s">
        <v>154</v>
      </c>
      <c r="B23" s="35" t="s">
        <v>20</v>
      </c>
      <c r="C23" s="100"/>
      <c r="D23" s="7"/>
      <c r="E23" s="7"/>
      <c r="F23" s="36">
        <f t="shared" si="3"/>
        <v>0</v>
      </c>
      <c r="G23" s="39">
        <f t="shared" si="4"/>
        <v>0</v>
      </c>
      <c r="H23" s="105">
        <f t="shared" si="5"/>
        <v>0</v>
      </c>
      <c r="I23" s="42"/>
      <c r="J23" s="82"/>
      <c r="K23" s="14"/>
      <c r="M23" s="14"/>
      <c r="N23" s="14"/>
    </row>
    <row r="24" spans="1:14" x14ac:dyDescent="0.25">
      <c r="A24" s="131" t="s">
        <v>155</v>
      </c>
      <c r="B24" s="35" t="s">
        <v>20</v>
      </c>
      <c r="C24" s="100"/>
      <c r="D24" s="7"/>
      <c r="E24" s="7"/>
      <c r="F24" s="36">
        <f t="shared" si="3"/>
        <v>0</v>
      </c>
      <c r="G24" s="39">
        <f t="shared" si="4"/>
        <v>0</v>
      </c>
      <c r="H24" s="105">
        <f t="shared" si="5"/>
        <v>0</v>
      </c>
      <c r="I24" s="42"/>
      <c r="J24" s="82"/>
      <c r="K24" s="14"/>
      <c r="M24" s="14"/>
      <c r="N24" s="14"/>
    </row>
    <row r="25" spans="1:14" x14ac:dyDescent="0.25">
      <c r="A25" s="131" t="s">
        <v>156</v>
      </c>
      <c r="B25" s="35" t="s">
        <v>20</v>
      </c>
      <c r="C25" s="100"/>
      <c r="D25" s="7"/>
      <c r="E25" s="7"/>
      <c r="F25" s="36">
        <f t="shared" si="3"/>
        <v>0</v>
      </c>
      <c r="G25" s="39">
        <f t="shared" si="4"/>
        <v>0</v>
      </c>
      <c r="H25" s="105">
        <f t="shared" si="5"/>
        <v>0</v>
      </c>
      <c r="I25" s="42"/>
      <c r="J25" s="82"/>
      <c r="K25" s="14"/>
      <c r="M25" s="14"/>
      <c r="N25" s="14"/>
    </row>
    <row r="26" spans="1:14" ht="15.75" customHeight="1" thickBot="1" x14ac:dyDescent="0.3">
      <c r="A26" s="159" t="s">
        <v>158</v>
      </c>
      <c r="B26" s="160"/>
      <c r="C26" s="160"/>
      <c r="D26" s="160"/>
      <c r="E26" s="161"/>
      <c r="F26" s="86">
        <f>SUM(F22:F25)</f>
        <v>0</v>
      </c>
      <c r="G26" s="86">
        <f>SUM(G22:G25)</f>
        <v>0</v>
      </c>
      <c r="H26" s="105">
        <f>SUM(H22:H25)</f>
        <v>0</v>
      </c>
      <c r="I26" s="52"/>
      <c r="J26" s="81"/>
      <c r="L26" s="13" t="s">
        <v>61</v>
      </c>
    </row>
    <row r="27" spans="1:14" x14ac:dyDescent="0.25">
      <c r="A27" s="175" t="s">
        <v>119</v>
      </c>
      <c r="B27" s="176"/>
      <c r="C27" s="176"/>
      <c r="D27" s="176"/>
      <c r="E27" s="176"/>
      <c r="F27" s="176"/>
      <c r="G27" s="176"/>
      <c r="H27" s="176"/>
      <c r="I27" s="176"/>
      <c r="J27" s="177"/>
      <c r="L27" s="13" t="s">
        <v>63</v>
      </c>
    </row>
    <row r="28" spans="1:14" ht="38.25" customHeight="1" x14ac:dyDescent="0.25">
      <c r="A28" s="92" t="s">
        <v>3</v>
      </c>
      <c r="B28" s="37" t="s">
        <v>6</v>
      </c>
      <c r="C28" s="37" t="s">
        <v>4</v>
      </c>
      <c r="D28" s="37" t="s">
        <v>5</v>
      </c>
      <c r="E28" s="37" t="s">
        <v>31</v>
      </c>
      <c r="F28" s="37" t="s">
        <v>32</v>
      </c>
      <c r="G28" s="37" t="s">
        <v>58</v>
      </c>
      <c r="H28" s="37" t="s">
        <v>169</v>
      </c>
      <c r="I28" s="37" t="s">
        <v>42</v>
      </c>
      <c r="J28" s="40" t="s">
        <v>150</v>
      </c>
      <c r="L28" s="13" t="s">
        <v>62</v>
      </c>
    </row>
    <row r="29" spans="1:14" x14ac:dyDescent="0.25">
      <c r="A29" s="131" t="s">
        <v>153</v>
      </c>
      <c r="B29" s="35" t="s">
        <v>20</v>
      </c>
      <c r="C29" s="100"/>
      <c r="D29" s="7"/>
      <c r="E29" s="7"/>
      <c r="F29" s="36">
        <f t="shared" ref="F29:F32" si="6">ROUND(D29*E29,2)</f>
        <v>0</v>
      </c>
      <c r="G29" s="39">
        <f t="shared" ref="G29:G32" si="7">ROUND(F29*1.2,2)</f>
        <v>0</v>
      </c>
      <c r="H29" s="105">
        <f t="shared" ref="H29:H32" si="8">ROUND((F29*20/100+F29)*(1-($B$10)),2)</f>
        <v>0</v>
      </c>
      <c r="I29" s="42"/>
      <c r="J29" s="82"/>
      <c r="L29" s="13"/>
    </row>
    <row r="30" spans="1:14" x14ac:dyDescent="0.25">
      <c r="A30" s="131" t="s">
        <v>154</v>
      </c>
      <c r="B30" s="35" t="s">
        <v>20</v>
      </c>
      <c r="C30" s="100"/>
      <c r="D30" s="7"/>
      <c r="E30" s="7"/>
      <c r="F30" s="36">
        <f t="shared" si="6"/>
        <v>0</v>
      </c>
      <c r="G30" s="39">
        <f t="shared" si="7"/>
        <v>0</v>
      </c>
      <c r="H30" s="105">
        <f t="shared" si="8"/>
        <v>0</v>
      </c>
      <c r="I30" s="42"/>
      <c r="J30" s="82"/>
      <c r="L30" s="13"/>
    </row>
    <row r="31" spans="1:14" x14ac:dyDescent="0.25">
      <c r="A31" s="131" t="s">
        <v>155</v>
      </c>
      <c r="B31" s="35" t="s">
        <v>20</v>
      </c>
      <c r="C31" s="100"/>
      <c r="D31" s="7"/>
      <c r="E31" s="7"/>
      <c r="F31" s="36">
        <f t="shared" si="6"/>
        <v>0</v>
      </c>
      <c r="G31" s="39">
        <f t="shared" si="7"/>
        <v>0</v>
      </c>
      <c r="H31" s="105">
        <f t="shared" si="8"/>
        <v>0</v>
      </c>
      <c r="I31" s="42"/>
      <c r="J31" s="82"/>
      <c r="L31" s="13"/>
    </row>
    <row r="32" spans="1:14" x14ac:dyDescent="0.25">
      <c r="A32" s="131" t="s">
        <v>156</v>
      </c>
      <c r="B32" s="35" t="s">
        <v>20</v>
      </c>
      <c r="C32" s="100"/>
      <c r="D32" s="7"/>
      <c r="E32" s="7"/>
      <c r="F32" s="36">
        <f t="shared" si="6"/>
        <v>0</v>
      </c>
      <c r="G32" s="39">
        <f t="shared" si="7"/>
        <v>0</v>
      </c>
      <c r="H32" s="105">
        <f t="shared" si="8"/>
        <v>0</v>
      </c>
      <c r="I32" s="42"/>
      <c r="J32" s="82"/>
      <c r="L32" s="13"/>
    </row>
    <row r="33" spans="1:12" ht="16.5" customHeight="1" thickBot="1" x14ac:dyDescent="0.3">
      <c r="A33" s="159" t="s">
        <v>158</v>
      </c>
      <c r="B33" s="160"/>
      <c r="C33" s="160"/>
      <c r="D33" s="160"/>
      <c r="E33" s="161"/>
      <c r="F33" s="43">
        <f>SUM(F29:F32)</f>
        <v>0</v>
      </c>
      <c r="G33" s="43">
        <f>SUM(G29:G32)</f>
        <v>0</v>
      </c>
      <c r="H33" s="43">
        <f>SUM(H29:H32)</f>
        <v>0</v>
      </c>
      <c r="I33" s="74"/>
      <c r="J33" s="80"/>
      <c r="L33" s="13" t="s">
        <v>61</v>
      </c>
    </row>
    <row r="34" spans="1:12" x14ac:dyDescent="0.25">
      <c r="A34" s="170" t="s">
        <v>139</v>
      </c>
      <c r="B34" s="171"/>
      <c r="C34" s="171"/>
      <c r="D34" s="171"/>
      <c r="E34" s="171"/>
      <c r="F34" s="171"/>
      <c r="G34" s="171"/>
      <c r="H34" s="171"/>
      <c r="I34" s="171"/>
      <c r="J34" s="172"/>
      <c r="L34" s="13"/>
    </row>
    <row r="35" spans="1:12" ht="38.25" customHeight="1" x14ac:dyDescent="0.25">
      <c r="A35" s="92" t="s">
        <v>3</v>
      </c>
      <c r="B35" s="37" t="s">
        <v>6</v>
      </c>
      <c r="C35" s="37" t="s">
        <v>4</v>
      </c>
      <c r="D35" s="37" t="s">
        <v>5</v>
      </c>
      <c r="E35" s="37" t="s">
        <v>31</v>
      </c>
      <c r="F35" s="37" t="s">
        <v>32</v>
      </c>
      <c r="G35" s="37" t="s">
        <v>58</v>
      </c>
      <c r="H35" s="37" t="s">
        <v>169</v>
      </c>
      <c r="I35" s="37" t="s">
        <v>42</v>
      </c>
      <c r="J35" s="40" t="s">
        <v>150</v>
      </c>
      <c r="L35" s="93" t="s">
        <v>64</v>
      </c>
    </row>
    <row r="36" spans="1:12" ht="15" customHeight="1" x14ac:dyDescent="0.25">
      <c r="A36" s="41" t="s">
        <v>18</v>
      </c>
      <c r="B36" s="35" t="s">
        <v>20</v>
      </c>
      <c r="C36" s="100"/>
      <c r="D36" s="7">
        <v>1</v>
      </c>
      <c r="E36" s="7">
        <v>100</v>
      </c>
      <c r="F36" s="36">
        <f>ROUND(D36*E36,2)</f>
        <v>100</v>
      </c>
      <c r="G36" s="39">
        <f t="shared" ref="G36:G47" si="9">ROUND(F36*1.2,2)</f>
        <v>120</v>
      </c>
      <c r="H36" s="105">
        <f>ROUND((F36*20/100+F36)*(1-($B$10)),2)</f>
        <v>114</v>
      </c>
      <c r="I36" s="42"/>
      <c r="J36" s="82"/>
      <c r="L36" s="13" t="s">
        <v>126</v>
      </c>
    </row>
    <row r="37" spans="1:12" ht="15" customHeight="1" x14ac:dyDescent="0.25">
      <c r="A37" s="41" t="s">
        <v>157</v>
      </c>
      <c r="B37" s="35" t="s">
        <v>22</v>
      </c>
      <c r="C37" s="100"/>
      <c r="D37" s="7">
        <v>1</v>
      </c>
      <c r="E37" s="7">
        <v>100</v>
      </c>
      <c r="F37" s="36">
        <f>ROUND(D37*E37,2)</f>
        <v>100</v>
      </c>
      <c r="G37" s="39">
        <f t="shared" si="9"/>
        <v>120</v>
      </c>
      <c r="H37" s="105">
        <f>ROUND((F37*20/100+F37)*(1-($B$10)),2)</f>
        <v>114</v>
      </c>
      <c r="I37" s="42"/>
      <c r="J37" s="82"/>
      <c r="L37" s="13"/>
    </row>
    <row r="38" spans="1:12" ht="15" customHeight="1" x14ac:dyDescent="0.25">
      <c r="A38" s="41" t="s">
        <v>19</v>
      </c>
      <c r="B38" s="35" t="s">
        <v>20</v>
      </c>
      <c r="C38" s="45"/>
      <c r="D38" s="36">
        <v>1</v>
      </c>
      <c r="E38" s="36">
        <f>SUM(F39:F42)</f>
        <v>0</v>
      </c>
      <c r="F38" s="36">
        <f t="shared" ref="F38:F47" si="10">ROUND(D38*E38,2)</f>
        <v>0</v>
      </c>
      <c r="G38" s="39">
        <f t="shared" si="9"/>
        <v>0</v>
      </c>
      <c r="H38" s="105">
        <f t="shared" ref="H38:H47" si="11">ROUND((F38*20/100+F38)*(1-($B$10)),2)</f>
        <v>0</v>
      </c>
      <c r="I38" s="42"/>
      <c r="J38" s="82" t="s">
        <v>140</v>
      </c>
      <c r="L38" s="13" t="s">
        <v>127</v>
      </c>
    </row>
    <row r="39" spans="1:12" ht="15" customHeight="1" x14ac:dyDescent="0.25">
      <c r="A39" s="131" t="s">
        <v>153</v>
      </c>
      <c r="B39" s="35" t="s">
        <v>20</v>
      </c>
      <c r="C39" s="100"/>
      <c r="D39" s="7"/>
      <c r="E39" s="7"/>
      <c r="F39" s="36">
        <f t="shared" si="10"/>
        <v>0</v>
      </c>
      <c r="G39" s="39">
        <f t="shared" si="9"/>
        <v>0</v>
      </c>
      <c r="H39" s="105">
        <f t="shared" si="11"/>
        <v>0</v>
      </c>
      <c r="I39" s="42"/>
      <c r="J39" s="82"/>
      <c r="L39" s="13"/>
    </row>
    <row r="40" spans="1:12" ht="15" customHeight="1" x14ac:dyDescent="0.25">
      <c r="A40" s="131" t="s">
        <v>154</v>
      </c>
      <c r="B40" s="35" t="s">
        <v>20</v>
      </c>
      <c r="C40" s="100"/>
      <c r="D40" s="7"/>
      <c r="E40" s="7"/>
      <c r="F40" s="36">
        <f t="shared" si="10"/>
        <v>0</v>
      </c>
      <c r="G40" s="39">
        <f t="shared" si="9"/>
        <v>0</v>
      </c>
      <c r="H40" s="105">
        <f t="shared" si="11"/>
        <v>0</v>
      </c>
      <c r="I40" s="42"/>
      <c r="J40" s="82"/>
      <c r="L40" s="13"/>
    </row>
    <row r="41" spans="1:12" ht="15" customHeight="1" x14ac:dyDescent="0.25">
      <c r="A41" s="131" t="s">
        <v>155</v>
      </c>
      <c r="B41" s="35" t="s">
        <v>20</v>
      </c>
      <c r="C41" s="100"/>
      <c r="D41" s="7"/>
      <c r="E41" s="7"/>
      <c r="F41" s="36">
        <f t="shared" si="10"/>
        <v>0</v>
      </c>
      <c r="G41" s="39">
        <f t="shared" si="9"/>
        <v>0</v>
      </c>
      <c r="H41" s="105">
        <f t="shared" si="11"/>
        <v>0</v>
      </c>
      <c r="I41" s="42"/>
      <c r="J41" s="82"/>
      <c r="L41" s="13"/>
    </row>
    <row r="42" spans="1:12" ht="15" customHeight="1" x14ac:dyDescent="0.25">
      <c r="A42" s="131" t="s">
        <v>156</v>
      </c>
      <c r="B42" s="35" t="s">
        <v>20</v>
      </c>
      <c r="C42" s="100"/>
      <c r="D42" s="7"/>
      <c r="E42" s="7"/>
      <c r="F42" s="36">
        <f t="shared" si="10"/>
        <v>0</v>
      </c>
      <c r="G42" s="39">
        <f t="shared" si="9"/>
        <v>0</v>
      </c>
      <c r="H42" s="105">
        <f t="shared" si="11"/>
        <v>0</v>
      </c>
      <c r="I42" s="42"/>
      <c r="J42" s="82"/>
      <c r="L42" s="13"/>
    </row>
    <row r="43" spans="1:12" ht="15" customHeight="1" x14ac:dyDescent="0.25">
      <c r="A43" s="41" t="s">
        <v>16</v>
      </c>
      <c r="B43" s="35" t="s">
        <v>20</v>
      </c>
      <c r="C43" s="100"/>
      <c r="D43" s="7">
        <v>1</v>
      </c>
      <c r="E43" s="7">
        <v>100</v>
      </c>
      <c r="F43" s="36">
        <f t="shared" si="10"/>
        <v>100</v>
      </c>
      <c r="G43" s="39">
        <f t="shared" si="9"/>
        <v>120</v>
      </c>
      <c r="H43" s="105">
        <f t="shared" si="11"/>
        <v>114</v>
      </c>
      <c r="I43" s="42"/>
      <c r="J43" s="82"/>
      <c r="L43" s="13" t="s">
        <v>62</v>
      </c>
    </row>
    <row r="44" spans="1:12" ht="42.75" customHeight="1" x14ac:dyDescent="0.25">
      <c r="A44" s="41" t="s">
        <v>17</v>
      </c>
      <c r="B44" s="35" t="s">
        <v>21</v>
      </c>
      <c r="C44" s="100"/>
      <c r="D44" s="7">
        <v>0</v>
      </c>
      <c r="E44" s="7">
        <v>0</v>
      </c>
      <c r="F44" s="36">
        <f t="shared" si="10"/>
        <v>0</v>
      </c>
      <c r="G44" s="39">
        <f t="shared" si="9"/>
        <v>0</v>
      </c>
      <c r="H44" s="105">
        <f t="shared" si="11"/>
        <v>0</v>
      </c>
      <c r="I44" s="42"/>
      <c r="J44" s="82" t="s">
        <v>46</v>
      </c>
      <c r="L44" s="13"/>
    </row>
    <row r="45" spans="1:12" ht="15" customHeight="1" x14ac:dyDescent="0.25">
      <c r="A45" s="94" t="s">
        <v>68</v>
      </c>
      <c r="B45" s="15"/>
      <c r="C45" s="100"/>
      <c r="D45" s="7">
        <v>0</v>
      </c>
      <c r="E45" s="7">
        <v>0</v>
      </c>
      <c r="F45" s="36">
        <f t="shared" si="10"/>
        <v>0</v>
      </c>
      <c r="G45" s="39">
        <f t="shared" si="9"/>
        <v>0</v>
      </c>
      <c r="H45" s="105">
        <f t="shared" si="11"/>
        <v>0</v>
      </c>
      <c r="I45" s="42"/>
      <c r="J45" s="82"/>
      <c r="L45" s="13"/>
    </row>
    <row r="46" spans="1:12" ht="15" customHeight="1" x14ac:dyDescent="0.25">
      <c r="A46" s="94" t="s">
        <v>68</v>
      </c>
      <c r="B46" s="15"/>
      <c r="C46" s="100"/>
      <c r="D46" s="7">
        <v>0</v>
      </c>
      <c r="E46" s="7">
        <v>0</v>
      </c>
      <c r="F46" s="36">
        <f t="shared" si="10"/>
        <v>0</v>
      </c>
      <c r="G46" s="39">
        <f t="shared" si="9"/>
        <v>0</v>
      </c>
      <c r="H46" s="105">
        <f t="shared" si="11"/>
        <v>0</v>
      </c>
      <c r="I46" s="42"/>
      <c r="J46" s="82"/>
      <c r="L46" s="13"/>
    </row>
    <row r="47" spans="1:12" ht="16.5" customHeight="1" x14ac:dyDescent="0.25">
      <c r="A47" s="94" t="s">
        <v>68</v>
      </c>
      <c r="B47" s="15"/>
      <c r="C47" s="96"/>
      <c r="D47" s="7">
        <v>0</v>
      </c>
      <c r="E47" s="7">
        <v>0</v>
      </c>
      <c r="F47" s="36">
        <f t="shared" si="10"/>
        <v>0</v>
      </c>
      <c r="G47" s="39">
        <f t="shared" si="9"/>
        <v>0</v>
      </c>
      <c r="H47" s="105">
        <f t="shared" si="11"/>
        <v>0</v>
      </c>
      <c r="I47" s="42"/>
      <c r="J47" s="82"/>
      <c r="L47" s="13"/>
    </row>
    <row r="48" spans="1:12" ht="16.5" customHeight="1" thickBot="1" x14ac:dyDescent="0.3">
      <c r="A48" s="173" t="s">
        <v>36</v>
      </c>
      <c r="B48" s="174"/>
      <c r="C48" s="174"/>
      <c r="D48" s="174"/>
      <c r="E48" s="174"/>
      <c r="F48" s="43">
        <f>SUM(F36:F38,F43:F47)</f>
        <v>300</v>
      </c>
      <c r="G48" s="86">
        <f>SUM(G36:G47)</f>
        <v>360</v>
      </c>
      <c r="H48" s="132">
        <f>SUM(H36:H38,H43:H47)</f>
        <v>342</v>
      </c>
      <c r="I48" s="74"/>
      <c r="J48" s="80"/>
      <c r="L48" s="13"/>
    </row>
    <row r="49" spans="1:12" ht="16.5" thickBot="1" x14ac:dyDescent="0.3">
      <c r="A49" s="168" t="s">
        <v>39</v>
      </c>
      <c r="B49" s="169"/>
      <c r="C49" s="169"/>
      <c r="D49" s="169"/>
      <c r="E49" s="169"/>
      <c r="F49" s="87">
        <f>F19+F26+F33+F48</f>
        <v>300</v>
      </c>
      <c r="G49" s="87">
        <f>G19+G26+G33+G48</f>
        <v>360</v>
      </c>
      <c r="H49" s="87">
        <f>H19+H26+H33+H48</f>
        <v>342</v>
      </c>
      <c r="I49" s="4"/>
      <c r="L49" s="13" t="s">
        <v>57</v>
      </c>
    </row>
    <row r="50" spans="1:12" ht="18.75" customHeight="1" thickBot="1" x14ac:dyDescent="0.3">
      <c r="A50" s="49"/>
      <c r="B50" s="49"/>
      <c r="C50" s="49"/>
      <c r="D50" s="49"/>
      <c r="E50" s="49"/>
      <c r="F50" s="50"/>
      <c r="G50" s="50"/>
      <c r="H50" s="50"/>
      <c r="I50" s="51"/>
      <c r="L50" s="13" t="s">
        <v>62</v>
      </c>
    </row>
    <row r="51" spans="1:12" s="5" customFormat="1" ht="24" customHeight="1" x14ac:dyDescent="0.25">
      <c r="A51" s="136" t="s">
        <v>7</v>
      </c>
      <c r="B51" s="137"/>
      <c r="C51" s="137"/>
      <c r="D51" s="137"/>
      <c r="E51" s="137"/>
      <c r="F51" s="137"/>
      <c r="G51" s="137"/>
      <c r="H51" s="137"/>
      <c r="I51" s="137"/>
      <c r="J51" s="138"/>
      <c r="L51" s="13" t="s">
        <v>60</v>
      </c>
    </row>
    <row r="52" spans="1:12" ht="62.25" customHeight="1" x14ac:dyDescent="0.25">
      <c r="A52" s="92" t="s">
        <v>3</v>
      </c>
      <c r="B52" s="37" t="s">
        <v>6</v>
      </c>
      <c r="C52" s="37" t="s">
        <v>4</v>
      </c>
      <c r="D52" s="37" t="s">
        <v>5</v>
      </c>
      <c r="E52" s="37" t="s">
        <v>59</v>
      </c>
      <c r="F52" s="140" t="s">
        <v>50</v>
      </c>
      <c r="G52" s="141"/>
      <c r="H52" s="142"/>
      <c r="I52" s="37" t="s">
        <v>42</v>
      </c>
      <c r="J52" s="40" t="s">
        <v>148</v>
      </c>
    </row>
    <row r="53" spans="1:12" ht="43.5" x14ac:dyDescent="0.25">
      <c r="A53" s="41" t="s">
        <v>141</v>
      </c>
      <c r="B53" s="44" t="s">
        <v>33</v>
      </c>
      <c r="C53" s="45" t="s">
        <v>37</v>
      </c>
      <c r="D53" s="7">
        <v>0</v>
      </c>
      <c r="E53" s="7">
        <v>0</v>
      </c>
      <c r="F53" s="143">
        <f>(D53*E53)*(1-($B$10))</f>
        <v>0</v>
      </c>
      <c r="G53" s="144"/>
      <c r="H53" s="145"/>
      <c r="I53" s="95"/>
      <c r="J53" s="82"/>
      <c r="K53" s="34"/>
    </row>
    <row r="54" spans="1:12" ht="29.25" x14ac:dyDescent="0.25">
      <c r="A54" s="41" t="s">
        <v>142</v>
      </c>
      <c r="B54" s="44" t="s">
        <v>33</v>
      </c>
      <c r="C54" s="45" t="s">
        <v>37</v>
      </c>
      <c r="D54" s="7">
        <v>0</v>
      </c>
      <c r="E54" s="7">
        <v>0</v>
      </c>
      <c r="F54" s="143">
        <f t="shared" ref="F54:F59" si="12">(D54*E54)*(1-($B$10))</f>
        <v>0</v>
      </c>
      <c r="G54" s="144"/>
      <c r="H54" s="145"/>
      <c r="I54" s="95"/>
      <c r="J54" s="82"/>
      <c r="K54" s="34"/>
    </row>
    <row r="55" spans="1:12" ht="29.25" x14ac:dyDescent="0.25">
      <c r="A55" s="41" t="s">
        <v>143</v>
      </c>
      <c r="B55" s="44" t="s">
        <v>22</v>
      </c>
      <c r="C55" s="45" t="s">
        <v>37</v>
      </c>
      <c r="D55" s="7">
        <v>0</v>
      </c>
      <c r="E55" s="84">
        <v>0</v>
      </c>
      <c r="F55" s="143">
        <f t="shared" si="12"/>
        <v>0</v>
      </c>
      <c r="G55" s="144"/>
      <c r="H55" s="145"/>
      <c r="I55" s="42"/>
      <c r="J55" s="82"/>
      <c r="K55" s="34"/>
      <c r="L55" s="13" t="s">
        <v>69</v>
      </c>
    </row>
    <row r="56" spans="1:12" ht="27" customHeight="1" x14ac:dyDescent="0.25">
      <c r="A56" s="97" t="s">
        <v>144</v>
      </c>
      <c r="B56" s="44" t="s">
        <v>22</v>
      </c>
      <c r="C56" s="45" t="s">
        <v>48</v>
      </c>
      <c r="D56" s="7">
        <v>0</v>
      </c>
      <c r="E56" s="84">
        <v>0</v>
      </c>
      <c r="F56" s="143">
        <f t="shared" si="12"/>
        <v>0</v>
      </c>
      <c r="G56" s="144"/>
      <c r="H56" s="145"/>
      <c r="I56" s="101"/>
      <c r="J56" s="82"/>
      <c r="K56" s="34"/>
      <c r="L56" t="s">
        <v>125</v>
      </c>
    </row>
    <row r="57" spans="1:12" x14ac:dyDescent="0.25">
      <c r="A57" s="97" t="s">
        <v>145</v>
      </c>
      <c r="B57" s="44" t="s">
        <v>22</v>
      </c>
      <c r="C57" s="45" t="s">
        <v>48</v>
      </c>
      <c r="D57" s="7">
        <v>0</v>
      </c>
      <c r="E57" s="84">
        <v>0</v>
      </c>
      <c r="F57" s="143">
        <f t="shared" si="12"/>
        <v>0</v>
      </c>
      <c r="G57" s="144"/>
      <c r="H57" s="145"/>
      <c r="I57" s="42"/>
      <c r="J57" s="82"/>
      <c r="L57" s="13" t="s">
        <v>65</v>
      </c>
    </row>
    <row r="58" spans="1:12" ht="31.5" customHeight="1" x14ac:dyDescent="0.25">
      <c r="A58" s="97" t="s">
        <v>146</v>
      </c>
      <c r="B58" s="44" t="s">
        <v>22</v>
      </c>
      <c r="C58" s="45" t="s">
        <v>48</v>
      </c>
      <c r="D58" s="7">
        <v>0</v>
      </c>
      <c r="E58" s="84">
        <v>0</v>
      </c>
      <c r="F58" s="143">
        <f t="shared" si="12"/>
        <v>0</v>
      </c>
      <c r="G58" s="144"/>
      <c r="H58" s="145"/>
      <c r="I58" s="42"/>
      <c r="J58" s="82"/>
      <c r="L58" s="13" t="s">
        <v>67</v>
      </c>
    </row>
    <row r="59" spans="1:12" ht="15.75" thickBot="1" x14ac:dyDescent="0.3">
      <c r="A59" s="98" t="s">
        <v>147</v>
      </c>
      <c r="B59" s="76" t="s">
        <v>22</v>
      </c>
      <c r="C59" s="99" t="s">
        <v>48</v>
      </c>
      <c r="D59" s="77">
        <v>0</v>
      </c>
      <c r="E59" s="85">
        <v>0</v>
      </c>
      <c r="F59" s="143">
        <f t="shared" si="12"/>
        <v>0</v>
      </c>
      <c r="G59" s="144"/>
      <c r="H59" s="145"/>
      <c r="I59" s="78"/>
      <c r="J59" s="88"/>
    </row>
    <row r="60" spans="1:12" ht="16.5" thickBot="1" x14ac:dyDescent="0.3">
      <c r="A60" s="162" t="s">
        <v>40</v>
      </c>
      <c r="B60" s="163"/>
      <c r="C60" s="163"/>
      <c r="D60" s="163"/>
      <c r="E60" s="163"/>
      <c r="F60" s="178">
        <f>SUM(F53:F59)</f>
        <v>0</v>
      </c>
      <c r="G60" s="179"/>
      <c r="H60" s="180"/>
      <c r="I60" s="11"/>
      <c r="L60" s="13" t="s">
        <v>65</v>
      </c>
    </row>
    <row r="61" spans="1:12" ht="19.5" customHeight="1" thickBot="1" x14ac:dyDescent="0.3">
      <c r="A61" s="164" t="s">
        <v>49</v>
      </c>
      <c r="B61" s="165"/>
      <c r="C61" s="165"/>
      <c r="D61" s="165"/>
      <c r="E61" s="165"/>
      <c r="F61" s="75">
        <f>F49+F60</f>
        <v>300</v>
      </c>
      <c r="G61" s="75">
        <f>G49+G60</f>
        <v>360</v>
      </c>
      <c r="H61" s="75">
        <f>H49+F60</f>
        <v>342</v>
      </c>
      <c r="I61" s="12"/>
      <c r="L61" s="13" t="s">
        <v>67</v>
      </c>
    </row>
    <row r="62" spans="1:12" x14ac:dyDescent="0.25">
      <c r="A62" s="2"/>
      <c r="B62" s="2"/>
      <c r="C62" s="31"/>
      <c r="D62" s="8"/>
      <c r="E62" s="8"/>
      <c r="F62" s="8"/>
      <c r="G62" s="8"/>
      <c r="H62" s="8"/>
      <c r="I62" s="2"/>
      <c r="L62" s="26" t="s">
        <v>56</v>
      </c>
    </row>
    <row r="63" spans="1:12" x14ac:dyDescent="0.25">
      <c r="A63" s="166" t="s">
        <v>47</v>
      </c>
      <c r="B63" s="167"/>
      <c r="C63" s="167"/>
      <c r="D63" s="167"/>
      <c r="E63" s="167"/>
      <c r="F63" s="167"/>
      <c r="G63" s="167"/>
      <c r="H63" s="167"/>
      <c r="I63" s="167"/>
      <c r="L63" s="26" t="s">
        <v>124</v>
      </c>
    </row>
    <row r="64" spans="1:12" ht="43.5" customHeight="1" x14ac:dyDescent="0.25">
      <c r="A64" s="146" t="s">
        <v>122</v>
      </c>
      <c r="B64" s="146"/>
      <c r="C64" s="146"/>
      <c r="D64" s="146"/>
      <c r="E64" s="146"/>
      <c r="F64" s="146"/>
      <c r="G64" s="146"/>
      <c r="H64" s="146"/>
      <c r="I64" s="146"/>
      <c r="J64" s="146"/>
    </row>
    <row r="65" spans="1:10" ht="46.5" customHeight="1" x14ac:dyDescent="0.25">
      <c r="A65" s="152" t="s">
        <v>170</v>
      </c>
      <c r="B65" s="153"/>
      <c r="C65" s="153"/>
      <c r="D65" s="153"/>
      <c r="E65" s="153"/>
      <c r="F65" s="153"/>
      <c r="G65" s="153"/>
      <c r="H65" s="153"/>
      <c r="I65" s="153"/>
      <c r="J65" s="154"/>
    </row>
    <row r="66" spans="1:10" ht="48.75" customHeight="1" x14ac:dyDescent="0.25">
      <c r="A66" s="139" t="s">
        <v>159</v>
      </c>
      <c r="B66" s="139"/>
      <c r="C66" s="139"/>
      <c r="D66" s="139"/>
      <c r="E66" s="139"/>
      <c r="F66" s="139"/>
      <c r="G66" s="139"/>
      <c r="H66" s="139"/>
      <c r="I66" s="139"/>
      <c r="J66" s="139"/>
    </row>
    <row r="67" spans="1:10" ht="44.25" customHeight="1" x14ac:dyDescent="0.25">
      <c r="A67" s="139" t="s">
        <v>160</v>
      </c>
      <c r="B67" s="139"/>
      <c r="C67" s="139"/>
      <c r="D67" s="139"/>
      <c r="E67" s="139"/>
      <c r="F67" s="139"/>
      <c r="G67" s="139"/>
      <c r="H67" s="139"/>
      <c r="I67" s="139"/>
      <c r="J67" s="139"/>
    </row>
    <row r="68" spans="1:10" ht="54.75" customHeight="1" x14ac:dyDescent="0.25">
      <c r="A68" s="147" t="s">
        <v>161</v>
      </c>
      <c r="B68" s="148"/>
      <c r="C68" s="148"/>
      <c r="D68" s="148"/>
      <c r="E68" s="148"/>
      <c r="F68" s="148"/>
      <c r="G68" s="148"/>
      <c r="H68" s="148"/>
      <c r="I68" s="148"/>
      <c r="J68" s="149"/>
    </row>
    <row r="69" spans="1:10" ht="15" customHeight="1" x14ac:dyDescent="0.25">
      <c r="A69" s="135" t="s">
        <v>162</v>
      </c>
      <c r="B69" s="135"/>
      <c r="C69" s="135"/>
      <c r="D69" s="135"/>
      <c r="E69" s="135"/>
      <c r="F69" s="135"/>
      <c r="G69" s="135"/>
      <c r="H69" s="135"/>
      <c r="I69" s="135"/>
      <c r="J69" s="135"/>
    </row>
    <row r="70" spans="1:10" ht="15" customHeight="1" x14ac:dyDescent="0.25">
      <c r="A70" s="135" t="s">
        <v>163</v>
      </c>
      <c r="B70" s="135"/>
      <c r="C70" s="135"/>
      <c r="D70" s="135"/>
      <c r="E70" s="135"/>
      <c r="F70" s="135"/>
      <c r="G70" s="135"/>
      <c r="H70" s="135"/>
      <c r="I70" s="135"/>
      <c r="J70" s="135"/>
    </row>
    <row r="71" spans="1:10" ht="31.5" customHeight="1" x14ac:dyDescent="0.25">
      <c r="A71" s="139" t="s">
        <v>164</v>
      </c>
      <c r="B71" s="139"/>
      <c r="C71" s="139"/>
      <c r="D71" s="139"/>
      <c r="E71" s="139"/>
      <c r="F71" s="139"/>
      <c r="G71" s="139"/>
      <c r="H71" s="139"/>
      <c r="I71" s="139"/>
      <c r="J71" s="139"/>
    </row>
    <row r="72" spans="1:10" x14ac:dyDescent="0.25">
      <c r="A72" s="134" t="s">
        <v>165</v>
      </c>
      <c r="B72" s="134"/>
      <c r="C72" s="134"/>
      <c r="D72" s="134"/>
      <c r="E72" s="134"/>
      <c r="F72" s="134"/>
      <c r="G72" s="134"/>
      <c r="H72" s="134"/>
      <c r="I72" s="134"/>
      <c r="J72" s="134"/>
    </row>
    <row r="73" spans="1:10" x14ac:dyDescent="0.25">
      <c r="A73" s="2"/>
      <c r="B73" s="2"/>
      <c r="C73" s="31"/>
      <c r="D73" s="8"/>
      <c r="E73" s="8"/>
      <c r="F73" s="8"/>
      <c r="G73" s="8"/>
      <c r="H73" s="8"/>
      <c r="I73" s="2"/>
    </row>
    <row r="74" spans="1:10" ht="15" customHeight="1" x14ac:dyDescent="0.25"/>
    <row r="75" spans="1:10" x14ac:dyDescent="0.25">
      <c r="A75" s="33"/>
      <c r="B75" s="33"/>
      <c r="C75" s="33"/>
      <c r="D75" s="33"/>
      <c r="E75" s="33"/>
      <c r="F75" s="33"/>
      <c r="G75" s="33"/>
      <c r="H75" s="33"/>
      <c r="I75" s="33"/>
    </row>
    <row r="76" spans="1:10" x14ac:dyDescent="0.25">
      <c r="A76" s="3"/>
      <c r="B76" s="3"/>
      <c r="C76" s="32"/>
      <c r="D76" s="9"/>
      <c r="E76" s="9"/>
      <c r="F76" s="9"/>
      <c r="G76" s="9"/>
      <c r="H76" s="9"/>
      <c r="I76" s="3"/>
    </row>
  </sheetData>
  <sheetProtection formatCells="0" formatColumns="0" autoFilter="0" pivotTables="0"/>
  <protectedRanges>
    <protectedRange sqref="J43 J53:J59 J45:J47 J36:J37" name="Rozsah4"/>
    <protectedRange sqref="A45:B47" name="Rozsah3"/>
    <protectedRange sqref="D15:E15 E43:E44 D26 D19 D16 D17:E18 D33" name="Rozsah2"/>
    <protectedRange sqref="E16 C15:C19 C26 C33" name="Rozsah1"/>
  </protectedRanges>
  <mergeCells count="36">
    <mergeCell ref="A19:E19"/>
    <mergeCell ref="A27:J27"/>
    <mergeCell ref="A70:J70"/>
    <mergeCell ref="F60:H60"/>
    <mergeCell ref="A67:J67"/>
    <mergeCell ref="A66:J66"/>
    <mergeCell ref="F54:H54"/>
    <mergeCell ref="A2:J2"/>
    <mergeCell ref="B8:J8"/>
    <mergeCell ref="B9:J9"/>
    <mergeCell ref="A65:J65"/>
    <mergeCell ref="A6:I6"/>
    <mergeCell ref="A13:J13"/>
    <mergeCell ref="A26:E26"/>
    <mergeCell ref="A33:E33"/>
    <mergeCell ref="A60:E60"/>
    <mergeCell ref="A61:E61"/>
    <mergeCell ref="A63:I63"/>
    <mergeCell ref="A49:E49"/>
    <mergeCell ref="A34:J34"/>
    <mergeCell ref="A48:E48"/>
    <mergeCell ref="A20:J20"/>
    <mergeCell ref="A12:J12"/>
    <mergeCell ref="A72:J72"/>
    <mergeCell ref="A69:J69"/>
    <mergeCell ref="A51:J51"/>
    <mergeCell ref="A71:J71"/>
    <mergeCell ref="F52:H52"/>
    <mergeCell ref="F53:H53"/>
    <mergeCell ref="F55:H55"/>
    <mergeCell ref="F56:H56"/>
    <mergeCell ref="F57:H57"/>
    <mergeCell ref="F58:H58"/>
    <mergeCell ref="F59:H59"/>
    <mergeCell ref="A64:J64"/>
    <mergeCell ref="A68:J68"/>
  </mergeCells>
  <dataValidations xWindow="1350" yWindow="920" count="21">
    <dataValidation type="list" allowBlank="1" showInputMessage="1" showErrorMessage="1" sqref="I33 I48">
      <formula1>#REF!</formula1>
    </dataValidation>
    <dataValidation type="list" allowBlank="1" showInputMessage="1" showErrorMessage="1" sqref="I53">
      <formula1>$L$55</formula1>
    </dataValidation>
    <dataValidation type="list" allowBlank="1" showInputMessage="1" showErrorMessage="1" prompt="Z roletového menu vyberte príslušný spôsob stanovenia výšky výdavku" sqref="I55">
      <formula1>$L$57:$L$58</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45:J47"/>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43 J36:J37"/>
    <dataValidation type="list" allowBlank="1" showInputMessage="1" showErrorMessage="1" prompt="Z roletového menu vyberte príslušný spôsob stanovenia výšky výdavku" sqref="I56:I59">
      <formula1>$L$60:$L$62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45:I47 I36:I37 I43">
      <formula1>$L$8:$L$12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44">
      <formula1>$L$63</formula1>
    </dataValidation>
    <dataValidation type="list" allowBlank="1" showInputMessage="1" showErrorMessage="1" sqref="I54">
      <formula1>$L$56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38:I42 I29:I32 I22:I25">
      <formula1>$L$35:$L$43</formula1>
    </dataValidation>
    <dataValidation allowBlank="1" showInputMessage="1" showErrorMessage="1" prompt="V prípade potreby uveďte ďalšie typy výdavkov" sqref="A45:A47"/>
    <dataValidation allowBlank="1" showInputMessage="1" showErrorMessage="1" prompt="Rešpektujte stanovené finančné limity na stavebný dozor, ktoré sú uvedené v Prílohe č. 2 Príručky k oprávnenosti výdavkov - Finančné a percentuálne limity." sqref="E43"/>
    <dataValidation allowBlank="1" showInputMessage="1" showErrorMessage="1" prompt="Povinný nástroj pre informovanie a komunikáciu pri projektoch slúžiacich na financovanie infraštruktúry alebo stavebných činností a celkovej výške NFP nad 500 000,- EUR" sqref="A56"/>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7"/>
    <dataValidation allowBlank="1" showInputMessage="1" showErrorMessage="1" prompt="Povinný nástroj pre informovanie a komunikáciu pri projektoch, na ktoré sa nevzťahuje povinnosť osadenia dočasného pútača a osadenia stálej tabule" sqref="A58"/>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9"/>
    <dataValidation allowBlank="1" showInputMessage="1" showErrorMessage="1" prompt="Rešpektujte stanovené finančné limity na externý manažment projektu, ktoré sú uvedené v Prílohe č. 2 Príručky k oprávnenosti výdavkov - Finančné a percentuálne limity." sqref="E55"/>
    <dataValidation allowBlank="1" showInputMessage="1" showErrorMessage="1" prompt="Finančný limit pre odmenu je 8,09 EUR za hodinu. Oprávneným výdavkom je cena práce, t.j. hrubá hodinová odmena (ohraničená uvedeným FL) a jej zodpovedajúce zákonné odvody zamestnávateľa." sqref="E53:E54"/>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44"/>
    <dataValidation type="list" allowBlank="1" showInputMessage="1" showErrorMessage="1" prompt="Z roletového menu vyberte príslušnú skupinu oprávnených výdavkov v súlade s prílohou výzvy č. 4 - Zoznam skupín oprávnených výdavkov a stanovené hodnoty benchmarkov_x000a_" sqref="B45:B47">
      <formula1>#REF!</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5:I19">
      <formula1>$L$35:$L$44</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4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63"/>
  <sheetViews>
    <sheetView view="pageBreakPreview" zoomScale="85" zoomScaleNormal="90" zoomScaleSheetLayoutView="85" workbookViewId="0">
      <selection activeCell="A23" sqref="A23:E23"/>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 min="6" max="6" width="9.140625" customWidth="1"/>
    <col min="7" max="7" width="9.140625" hidden="1" customWidth="1"/>
    <col min="8" max="8" width="48.140625" customWidth="1"/>
    <col min="9" max="12" width="9.140625" customWidth="1"/>
  </cols>
  <sheetData>
    <row r="2" spans="1:5" x14ac:dyDescent="0.25">
      <c r="A2" s="150" t="s">
        <v>54</v>
      </c>
      <c r="B2" s="150"/>
      <c r="C2" s="150"/>
      <c r="D2" s="150"/>
      <c r="E2" s="150"/>
    </row>
    <row r="3" spans="1:5" x14ac:dyDescent="0.25">
      <c r="A3" s="63"/>
      <c r="B3" s="63"/>
      <c r="C3" s="63"/>
      <c r="D3" s="63"/>
      <c r="E3" s="63"/>
    </row>
    <row r="4" spans="1:5" x14ac:dyDescent="0.25">
      <c r="A4" s="63"/>
      <c r="B4" s="63"/>
      <c r="C4" s="63"/>
      <c r="D4" s="63"/>
      <c r="E4" s="63"/>
    </row>
    <row r="5" spans="1:5" x14ac:dyDescent="0.25">
      <c r="A5" s="63"/>
      <c r="B5" s="63"/>
      <c r="C5" s="63"/>
      <c r="D5" s="63"/>
      <c r="E5" s="63"/>
    </row>
    <row r="8" spans="1:5" x14ac:dyDescent="0.25">
      <c r="A8" s="47"/>
      <c r="B8" s="46"/>
      <c r="C8" s="46"/>
      <c r="D8" s="46"/>
    </row>
    <row r="9" spans="1:5" ht="20.25" x14ac:dyDescent="0.25">
      <c r="A9" s="220" t="s">
        <v>86</v>
      </c>
      <c r="B9" s="220"/>
      <c r="C9" s="220"/>
      <c r="D9" s="220"/>
      <c r="E9" s="220"/>
    </row>
    <row r="10" spans="1:5" ht="20.25" x14ac:dyDescent="0.25">
      <c r="A10" s="224" t="s">
        <v>81</v>
      </c>
      <c r="B10" s="224"/>
      <c r="C10" s="224"/>
      <c r="D10" s="224"/>
      <c r="E10" s="224"/>
    </row>
    <row r="11" spans="1:5" ht="15" customHeight="1" x14ac:dyDescent="0.25">
      <c r="A11" s="221"/>
      <c r="B11" s="221"/>
      <c r="C11" s="221"/>
      <c r="D11" s="221"/>
      <c r="E11" s="221"/>
    </row>
    <row r="12" spans="1:5" ht="20.25" customHeight="1" x14ac:dyDescent="0.25">
      <c r="A12" s="58" t="s">
        <v>0</v>
      </c>
      <c r="B12" s="222">
        <f>'Podrobný rozpočet projektu'!B8:J8</f>
        <v>0</v>
      </c>
      <c r="C12" s="222"/>
      <c r="D12" s="222"/>
      <c r="E12" s="222"/>
    </row>
    <row r="13" spans="1:5" ht="20.25" customHeight="1" x14ac:dyDescent="0.25">
      <c r="A13" s="57" t="s">
        <v>1</v>
      </c>
      <c r="B13" s="223">
        <f>'Podrobný rozpočet projektu'!B9:J9</f>
        <v>0</v>
      </c>
      <c r="C13" s="223"/>
      <c r="D13" s="223"/>
      <c r="E13" s="223"/>
    </row>
    <row r="14" spans="1:5" x14ac:dyDescent="0.25">
      <c r="A14" s="2"/>
      <c r="B14" s="2"/>
      <c r="C14" s="2"/>
      <c r="D14" s="2"/>
      <c r="E14" s="2"/>
    </row>
    <row r="15" spans="1:5" ht="23.25" customHeight="1" thickBot="1" x14ac:dyDescent="0.3">
      <c r="A15" s="204" t="s">
        <v>152</v>
      </c>
      <c r="B15" s="204"/>
      <c r="C15" s="204"/>
      <c r="D15" s="204"/>
      <c r="E15" s="204"/>
    </row>
    <row r="16" spans="1:5" x14ac:dyDescent="0.25">
      <c r="A16" s="205" t="s">
        <v>34</v>
      </c>
      <c r="B16" s="211" t="s">
        <v>86</v>
      </c>
      <c r="C16" s="212"/>
      <c r="D16" s="213"/>
      <c r="E16" s="207" t="s">
        <v>73</v>
      </c>
    </row>
    <row r="17" spans="1:9" x14ac:dyDescent="0.25">
      <c r="A17" s="206"/>
      <c r="B17" s="214"/>
      <c r="C17" s="215"/>
      <c r="D17" s="216"/>
      <c r="E17" s="208"/>
    </row>
    <row r="18" spans="1:9" ht="30" customHeight="1" x14ac:dyDescent="0.25">
      <c r="A18" s="61" t="s">
        <v>131</v>
      </c>
      <c r="B18" s="217" t="s">
        <v>167</v>
      </c>
      <c r="C18" s="218"/>
      <c r="D18" s="219"/>
      <c r="E18" s="89" t="s">
        <v>79</v>
      </c>
      <c r="G18" s="67">
        <v>425000</v>
      </c>
      <c r="I18" s="67"/>
    </row>
    <row r="19" spans="1:9" ht="30" customHeight="1" x14ac:dyDescent="0.25">
      <c r="A19" s="62" t="s">
        <v>132</v>
      </c>
      <c r="B19" s="217" t="s">
        <v>168</v>
      </c>
      <c r="C19" s="218"/>
      <c r="D19" s="219"/>
      <c r="E19" s="89" t="s">
        <v>82</v>
      </c>
      <c r="G19" s="67">
        <v>480000</v>
      </c>
      <c r="I19" s="67"/>
    </row>
    <row r="20" spans="1:9" ht="30" customHeight="1" thickBot="1" x14ac:dyDescent="0.3">
      <c r="A20" s="62" t="s">
        <v>133</v>
      </c>
      <c r="B20" s="217" t="s">
        <v>78</v>
      </c>
      <c r="C20" s="218"/>
      <c r="D20" s="219"/>
      <c r="E20" s="89" t="s">
        <v>85</v>
      </c>
      <c r="G20" s="67">
        <v>250000</v>
      </c>
      <c r="I20" s="67"/>
    </row>
    <row r="21" spans="1:9" x14ac:dyDescent="0.25">
      <c r="A21" s="210"/>
      <c r="B21" s="210"/>
      <c r="C21" s="210"/>
      <c r="D21" s="210"/>
      <c r="E21" s="210"/>
    </row>
    <row r="22" spans="1:9" ht="14.25" customHeight="1" thickBot="1" x14ac:dyDescent="0.3">
      <c r="A22" s="209"/>
      <c r="B22" s="209"/>
      <c r="C22" s="209"/>
      <c r="D22" s="209"/>
      <c r="E22" s="209"/>
    </row>
    <row r="23" spans="1:9" ht="53.25" customHeight="1" x14ac:dyDescent="0.25">
      <c r="A23" s="225" t="s">
        <v>134</v>
      </c>
      <c r="B23" s="226"/>
      <c r="C23" s="226"/>
      <c r="D23" s="226"/>
      <c r="E23" s="227"/>
    </row>
    <row r="24" spans="1:9" ht="27" customHeight="1" x14ac:dyDescent="0.25">
      <c r="A24" s="54" t="s">
        <v>34</v>
      </c>
      <c r="B24" s="183" t="str">
        <f>A18</f>
        <v>Zníženie energetickej náročnosti verejných budov – Zateplenie obvodového plášťa</v>
      </c>
      <c r="C24" s="183"/>
      <c r="D24" s="183"/>
      <c r="E24" s="184"/>
    </row>
    <row r="25" spans="1:9" ht="18" customHeight="1" x14ac:dyDescent="0.25">
      <c r="A25" s="90" t="s">
        <v>73</v>
      </c>
      <c r="B25" s="183" t="str">
        <f>E18</f>
        <v>Zateplenie plochy obvodového plášťa</v>
      </c>
      <c r="C25" s="183"/>
      <c r="D25" s="183"/>
      <c r="E25" s="184"/>
    </row>
    <row r="26" spans="1:9" ht="33" customHeight="1" x14ac:dyDescent="0.25">
      <c r="A26" s="55" t="s">
        <v>87</v>
      </c>
      <c r="B26" s="188">
        <v>85</v>
      </c>
      <c r="C26" s="188"/>
      <c r="D26" s="188"/>
      <c r="E26" s="189"/>
    </row>
    <row r="27" spans="1:9" ht="28.5" customHeight="1" x14ac:dyDescent="0.25">
      <c r="A27" s="91" t="s">
        <v>51</v>
      </c>
      <c r="B27" s="190">
        <f>'Podrobný rozpočet projektu'!F19</f>
        <v>0</v>
      </c>
      <c r="C27" s="191"/>
      <c r="D27" s="191"/>
      <c r="E27" s="192"/>
    </row>
    <row r="28" spans="1:9" ht="32.25" customHeight="1" thickBot="1" x14ac:dyDescent="0.3">
      <c r="A28" s="103" t="s">
        <v>80</v>
      </c>
      <c r="B28" s="193"/>
      <c r="C28" s="193"/>
      <c r="D28" s="193"/>
      <c r="E28" s="194"/>
    </row>
    <row r="29" spans="1:9" ht="50.25" customHeight="1" thickBot="1" x14ac:dyDescent="0.3">
      <c r="A29" s="56" t="s">
        <v>88</v>
      </c>
      <c r="B29" s="195" t="e">
        <f>B27/B28</f>
        <v>#DIV/0!</v>
      </c>
      <c r="C29" s="196"/>
      <c r="D29" s="196"/>
      <c r="E29" s="197"/>
    </row>
    <row r="30" spans="1:9" ht="21" customHeight="1" thickBot="1" x14ac:dyDescent="0.35">
      <c r="A30" s="198" t="e">
        <f>IF(B29&gt;B26,"Je potrebné zdôvodniť prekročenie benchmarku !","OK")</f>
        <v>#DIV/0!</v>
      </c>
      <c r="B30" s="199"/>
      <c r="C30" s="199"/>
      <c r="D30" s="199"/>
      <c r="E30" s="200"/>
    </row>
    <row r="31" spans="1:9" ht="9" customHeight="1" thickBot="1" x14ac:dyDescent="0.3">
      <c r="B31" s="68"/>
      <c r="C31" s="68"/>
      <c r="D31" s="68"/>
      <c r="E31" s="68"/>
    </row>
    <row r="32" spans="1:9" ht="118.5" customHeight="1" x14ac:dyDescent="0.25">
      <c r="A32" s="201" t="s">
        <v>171</v>
      </c>
      <c r="B32" s="202"/>
      <c r="C32" s="202"/>
      <c r="D32" s="202"/>
      <c r="E32" s="203"/>
    </row>
    <row r="33" spans="1:5" ht="11.25" customHeight="1" x14ac:dyDescent="0.25">
      <c r="A33" s="231"/>
      <c r="B33" s="232"/>
      <c r="C33" s="232"/>
      <c r="D33" s="232"/>
      <c r="E33" s="233"/>
    </row>
    <row r="34" spans="1:5" ht="13.5" customHeight="1" thickBot="1" x14ac:dyDescent="0.3">
      <c r="A34" s="185"/>
      <c r="B34" s="186"/>
      <c r="C34" s="186"/>
      <c r="D34" s="186"/>
      <c r="E34" s="187"/>
    </row>
    <row r="35" spans="1:5" ht="63" customHeight="1" x14ac:dyDescent="0.25">
      <c r="A35" s="225" t="s">
        <v>89</v>
      </c>
      <c r="B35" s="226"/>
      <c r="C35" s="226"/>
      <c r="D35" s="226"/>
      <c r="E35" s="227"/>
    </row>
    <row r="36" spans="1:5" ht="27" customHeight="1" x14ac:dyDescent="0.25">
      <c r="A36" s="54" t="s">
        <v>34</v>
      </c>
      <c r="B36" s="228" t="str">
        <f>A19</f>
        <v xml:space="preserve">Zníženie energetickej náročnosti verejných budov – Zateplenie strešného plášťa </v>
      </c>
      <c r="C36" s="229"/>
      <c r="D36" s="229"/>
      <c r="E36" s="230"/>
    </row>
    <row r="37" spans="1:5" ht="15" customHeight="1" x14ac:dyDescent="0.25">
      <c r="A37" s="90" t="s">
        <v>73</v>
      </c>
      <c r="B37" s="228" t="str">
        <f>E19</f>
        <v xml:space="preserve">Zateplenie plochy strešného plášťa </v>
      </c>
      <c r="C37" s="229"/>
      <c r="D37" s="229"/>
      <c r="E37" s="230"/>
    </row>
    <row r="38" spans="1:5" ht="35.25" customHeight="1" x14ac:dyDescent="0.25">
      <c r="A38" s="55" t="s">
        <v>87</v>
      </c>
      <c r="B38" s="188">
        <v>70</v>
      </c>
      <c r="C38" s="188"/>
      <c r="D38" s="188"/>
      <c r="E38" s="189"/>
    </row>
    <row r="39" spans="1:5" ht="28.5" customHeight="1" x14ac:dyDescent="0.25">
      <c r="A39" s="91" t="s">
        <v>51</v>
      </c>
      <c r="B39" s="190">
        <f>'Podrobný rozpočet projektu'!F26</f>
        <v>0</v>
      </c>
      <c r="C39" s="191"/>
      <c r="D39" s="191"/>
      <c r="E39" s="192"/>
    </row>
    <row r="40" spans="1:5" ht="33.75" customHeight="1" thickBot="1" x14ac:dyDescent="0.3">
      <c r="A40" s="103" t="s">
        <v>83</v>
      </c>
      <c r="B40" s="193"/>
      <c r="C40" s="193"/>
      <c r="D40" s="193"/>
      <c r="E40" s="194"/>
    </row>
    <row r="41" spans="1:5" ht="52.5" customHeight="1" thickBot="1" x14ac:dyDescent="0.3">
      <c r="A41" s="56" t="s">
        <v>88</v>
      </c>
      <c r="B41" s="195" t="e">
        <f>B39/B40</f>
        <v>#DIV/0!</v>
      </c>
      <c r="C41" s="196"/>
      <c r="D41" s="196"/>
      <c r="E41" s="197"/>
    </row>
    <row r="42" spans="1:5" ht="21" customHeight="1" thickBot="1" x14ac:dyDescent="0.35">
      <c r="A42" s="198" t="e">
        <f>IF(B41&gt;B38,"Je potrebné zdôvodniť prekročenie benchmarku !","OK")</f>
        <v>#DIV/0!</v>
      </c>
      <c r="B42" s="199"/>
      <c r="C42" s="199"/>
      <c r="D42" s="199"/>
      <c r="E42" s="200"/>
    </row>
    <row r="43" spans="1:5" ht="9" customHeight="1" thickBot="1" x14ac:dyDescent="0.3">
      <c r="A43" s="68"/>
      <c r="B43" s="68"/>
      <c r="C43" s="68"/>
      <c r="D43" s="68"/>
      <c r="E43" s="68"/>
    </row>
    <row r="44" spans="1:5" ht="123" customHeight="1" x14ac:dyDescent="0.25">
      <c r="A44" s="201" t="s">
        <v>171</v>
      </c>
      <c r="B44" s="202"/>
      <c r="C44" s="202"/>
      <c r="D44" s="202"/>
      <c r="E44" s="203"/>
    </row>
    <row r="45" spans="1:5" ht="18" customHeight="1" thickBot="1" x14ac:dyDescent="0.3">
      <c r="A45" s="185"/>
      <c r="B45" s="186"/>
      <c r="C45" s="186"/>
      <c r="D45" s="186"/>
      <c r="E45" s="187"/>
    </row>
    <row r="46" spans="1:5" ht="18" customHeight="1" thickBot="1" x14ac:dyDescent="0.3">
      <c r="A46" s="234"/>
      <c r="B46" s="234"/>
      <c r="C46" s="234"/>
      <c r="D46" s="234"/>
      <c r="E46" s="234"/>
    </row>
    <row r="47" spans="1:5" ht="63" customHeight="1" x14ac:dyDescent="0.25">
      <c r="A47" s="225" t="s">
        <v>90</v>
      </c>
      <c r="B47" s="226"/>
      <c r="C47" s="226"/>
      <c r="D47" s="226"/>
      <c r="E47" s="227"/>
    </row>
    <row r="48" spans="1:5" ht="19.5" customHeight="1" x14ac:dyDescent="0.25">
      <c r="A48" s="54" t="s">
        <v>34</v>
      </c>
      <c r="B48" s="183" t="str">
        <f>A20</f>
        <v>Zníženie energetickej náročnosti verejných budov – Výmena otvorových konštrukcií</v>
      </c>
      <c r="C48" s="183"/>
      <c r="D48" s="183"/>
      <c r="E48" s="184"/>
    </row>
    <row r="49" spans="1:9" ht="18.75" customHeight="1" x14ac:dyDescent="0.25">
      <c r="A49" s="90" t="s">
        <v>73</v>
      </c>
      <c r="B49" s="183" t="str">
        <f>E20</f>
        <v>Výmena vonkajšej otvorovej konštrukcie</v>
      </c>
      <c r="C49" s="183"/>
      <c r="D49" s="183"/>
      <c r="E49" s="184"/>
    </row>
    <row r="50" spans="1:9" ht="39" customHeight="1" x14ac:dyDescent="0.25">
      <c r="A50" s="55" t="s">
        <v>87</v>
      </c>
      <c r="B50" s="188">
        <v>350</v>
      </c>
      <c r="C50" s="188"/>
      <c r="D50" s="188"/>
      <c r="E50" s="189"/>
    </row>
    <row r="51" spans="1:9" ht="31.5" customHeight="1" x14ac:dyDescent="0.25">
      <c r="A51" s="91" t="s">
        <v>51</v>
      </c>
      <c r="B51" s="190">
        <f>'Podrobný rozpočet projektu'!F33</f>
        <v>0</v>
      </c>
      <c r="C51" s="191"/>
      <c r="D51" s="191"/>
      <c r="E51" s="192"/>
    </row>
    <row r="52" spans="1:9" ht="31.5" customHeight="1" thickBot="1" x14ac:dyDescent="0.3">
      <c r="A52" s="103" t="s">
        <v>84</v>
      </c>
      <c r="B52" s="193"/>
      <c r="C52" s="193"/>
      <c r="D52" s="193"/>
      <c r="E52" s="194"/>
    </row>
    <row r="53" spans="1:9" ht="51" thickBot="1" x14ac:dyDescent="0.3">
      <c r="A53" s="56" t="s">
        <v>88</v>
      </c>
      <c r="B53" s="195" t="e">
        <f>B51/B52</f>
        <v>#DIV/0!</v>
      </c>
      <c r="C53" s="196"/>
      <c r="D53" s="196"/>
      <c r="E53" s="197"/>
    </row>
    <row r="54" spans="1:9" ht="21" thickBot="1" x14ac:dyDescent="0.35">
      <c r="A54" s="198" t="e">
        <f>IF(B53&gt;B50,"Je potrebné zdôvodniť prekročenie benchmarku !","OK")</f>
        <v>#DIV/0!</v>
      </c>
      <c r="B54" s="199"/>
      <c r="C54" s="199"/>
      <c r="D54" s="199"/>
      <c r="E54" s="200"/>
    </row>
    <row r="55" spans="1:9" ht="9" customHeight="1" thickBot="1" x14ac:dyDescent="0.3">
      <c r="A55" s="68"/>
      <c r="B55" s="68"/>
      <c r="C55" s="68"/>
      <c r="D55" s="68"/>
      <c r="E55" s="68"/>
    </row>
    <row r="56" spans="1:9" ht="120" customHeight="1" x14ac:dyDescent="0.25">
      <c r="A56" s="201" t="s">
        <v>171</v>
      </c>
      <c r="B56" s="202"/>
      <c r="C56" s="202"/>
      <c r="D56" s="202"/>
      <c r="E56" s="203"/>
    </row>
    <row r="57" spans="1:9" ht="200.25" customHeight="1" thickBot="1" x14ac:dyDescent="0.3">
      <c r="A57" s="185"/>
      <c r="B57" s="186"/>
      <c r="C57" s="186"/>
      <c r="D57" s="186"/>
      <c r="E57" s="187"/>
    </row>
    <row r="62" spans="1:9" x14ac:dyDescent="0.25">
      <c r="C62" s="69"/>
      <c r="D62" s="182"/>
      <c r="E62" s="182"/>
    </row>
    <row r="63" spans="1:9" x14ac:dyDescent="0.25">
      <c r="A63" s="83" t="s">
        <v>52</v>
      </c>
      <c r="B63" s="83"/>
      <c r="C63" s="83"/>
      <c r="D63" s="181" t="s">
        <v>53</v>
      </c>
      <c r="E63" s="181"/>
      <c r="F63" s="83"/>
      <c r="G63" s="83"/>
      <c r="H63" s="83"/>
      <c r="I63" s="83"/>
    </row>
  </sheetData>
  <mergeCells count="49">
    <mergeCell ref="A47:E47"/>
    <mergeCell ref="A46:E46"/>
    <mergeCell ref="A44:E44"/>
    <mergeCell ref="A45:E45"/>
    <mergeCell ref="B38:E38"/>
    <mergeCell ref="B39:E39"/>
    <mergeCell ref="B40:E40"/>
    <mergeCell ref="B41:E41"/>
    <mergeCell ref="A42:E42"/>
    <mergeCell ref="A34:E34"/>
    <mergeCell ref="A23:E23"/>
    <mergeCell ref="A35:E35"/>
    <mergeCell ref="B36:E36"/>
    <mergeCell ref="B37:E37"/>
    <mergeCell ref="B29:E29"/>
    <mergeCell ref="A30:E30"/>
    <mergeCell ref="A32:E32"/>
    <mergeCell ref="B24:E24"/>
    <mergeCell ref="B27:E27"/>
    <mergeCell ref="B28:E28"/>
    <mergeCell ref="B25:E25"/>
    <mergeCell ref="B26:E26"/>
    <mergeCell ref="A33:E33"/>
    <mergeCell ref="A2:E2"/>
    <mergeCell ref="A9:E9"/>
    <mergeCell ref="A11:E11"/>
    <mergeCell ref="B12:E12"/>
    <mergeCell ref="B13:E13"/>
    <mergeCell ref="A10:E10"/>
    <mergeCell ref="A15:E15"/>
    <mergeCell ref="A16:A17"/>
    <mergeCell ref="E16:E17"/>
    <mergeCell ref="A22:E22"/>
    <mergeCell ref="A21:E21"/>
    <mergeCell ref="B16:D17"/>
    <mergeCell ref="B20:D20"/>
    <mergeCell ref="B19:D19"/>
    <mergeCell ref="B18:D18"/>
    <mergeCell ref="D63:E63"/>
    <mergeCell ref="D62:E62"/>
    <mergeCell ref="B48:E48"/>
    <mergeCell ref="A57:E57"/>
    <mergeCell ref="B50:E50"/>
    <mergeCell ref="B51:E51"/>
    <mergeCell ref="B52:E52"/>
    <mergeCell ref="B53:E53"/>
    <mergeCell ref="A54:E54"/>
    <mergeCell ref="A56:E56"/>
    <mergeCell ref="B49:E49"/>
  </mergeCells>
  <conditionalFormatting sqref="A54:E54">
    <cfRule type="containsText" dxfId="3" priority="3" operator="containsText" text="benchmark">
      <formula>NOT(ISERROR(SEARCH("benchmark",A54)))</formula>
    </cfRule>
  </conditionalFormatting>
  <conditionalFormatting sqref="A30:E30">
    <cfRule type="containsText" dxfId="2" priority="2" operator="containsText" text="benchmark">
      <formula>NOT(ISERROR(SEARCH("benchmark",A30)))</formula>
    </cfRule>
  </conditionalFormatting>
  <conditionalFormatting sqref="A42:E42">
    <cfRule type="containsText" dxfId="1" priority="1" operator="containsText" text="benchmark">
      <formula>NOT(ISERROR(SEARCH("benchmark",A42)))</formula>
    </cfRule>
  </conditionalFormatting>
  <dataValidations xWindow="725" yWindow="504" count="2">
    <dataValidation allowBlank="1" showErrorMessage="1" sqref="B52:E52"/>
    <dataValidation allowBlank="1" showErrorMessage="1" sqref="B40:E40 B28:E28"/>
  </dataValidations>
  <pageMargins left="0.7" right="0.7" top="0.75" bottom="0.75" header="0.3" footer="0.3"/>
  <pageSetup paperSize="9" scale="56" fitToHeight="0" orientation="portrait" r:id="rId1"/>
  <rowBreaks count="1" manualBreakCount="1">
    <brk id="45" max="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0"/>
  <sheetViews>
    <sheetView view="pageBreakPreview" zoomScaleNormal="90" zoomScaleSheetLayoutView="100" workbookViewId="0">
      <selection activeCell="H12" sqref="H12"/>
    </sheetView>
  </sheetViews>
  <sheetFormatPr defaultColWidth="9.140625" defaultRowHeight="15" x14ac:dyDescent="0.25"/>
  <cols>
    <col min="1" max="1" width="9.140625" style="111" customWidth="1"/>
    <col min="2" max="2" width="18.28515625" style="111" customWidth="1"/>
    <col min="3" max="3" width="7.7109375" style="111" customWidth="1"/>
    <col min="4" max="4" width="5.140625" style="111" customWidth="1"/>
    <col min="5" max="5" width="4.7109375" style="111" customWidth="1"/>
    <col min="6" max="6" width="14.140625" style="111" customWidth="1"/>
    <col min="7" max="7" width="13.85546875" style="111" customWidth="1"/>
    <col min="8" max="8" width="25.5703125" style="111" customWidth="1"/>
    <col min="9" max="9" width="34.140625" style="111" customWidth="1"/>
    <col min="10" max="14" width="9.140625" style="111" hidden="1" customWidth="1"/>
    <col min="15" max="16384" width="9.140625" style="111"/>
  </cols>
  <sheetData>
    <row r="2" spans="1:10" x14ac:dyDescent="0.25">
      <c r="A2" s="259" t="s">
        <v>54</v>
      </c>
      <c r="B2" s="259"/>
      <c r="C2" s="259"/>
      <c r="D2" s="259"/>
      <c r="E2" s="259"/>
      <c r="F2" s="259"/>
      <c r="G2" s="259"/>
      <c r="H2" s="259"/>
      <c r="I2" s="259"/>
      <c r="J2" s="259"/>
    </row>
    <row r="3" spans="1:10" x14ac:dyDescent="0.25">
      <c r="A3" s="127"/>
      <c r="B3" s="127"/>
      <c r="C3" s="127"/>
      <c r="D3" s="127"/>
      <c r="E3" s="127"/>
      <c r="F3" s="127"/>
      <c r="G3" s="127"/>
      <c r="H3" s="127"/>
      <c r="I3" s="127"/>
      <c r="J3" s="127"/>
    </row>
    <row r="4" spans="1:10" x14ac:dyDescent="0.25">
      <c r="A4" s="127"/>
      <c r="B4" s="127"/>
      <c r="C4" s="127"/>
      <c r="D4" s="127"/>
      <c r="E4" s="127"/>
      <c r="F4" s="127"/>
      <c r="G4" s="127"/>
      <c r="H4" s="127"/>
      <c r="I4" s="127"/>
      <c r="J4" s="127"/>
    </row>
    <row r="9" spans="1:10" x14ac:dyDescent="0.25">
      <c r="A9" s="124"/>
      <c r="B9" s="124"/>
      <c r="C9" s="123"/>
      <c r="D9" s="123"/>
      <c r="E9" s="123"/>
      <c r="F9" s="123"/>
      <c r="G9" s="123"/>
      <c r="H9" s="123"/>
      <c r="I9" s="123"/>
      <c r="J9" s="123"/>
    </row>
    <row r="10" spans="1:10" x14ac:dyDescent="0.25">
      <c r="A10" s="124"/>
      <c r="B10" s="124"/>
      <c r="C10" s="123"/>
      <c r="D10" s="123"/>
      <c r="E10" s="123"/>
      <c r="F10" s="123"/>
      <c r="G10" s="123"/>
      <c r="H10" s="123"/>
      <c r="I10" s="123"/>
      <c r="J10" s="123"/>
    </row>
    <row r="11" spans="1:10" ht="20.25" x14ac:dyDescent="0.3">
      <c r="A11" s="246" t="s">
        <v>43</v>
      </c>
      <c r="B11" s="246"/>
      <c r="C11" s="246"/>
      <c r="D11" s="246"/>
      <c r="E11" s="246"/>
      <c r="F11" s="246"/>
      <c r="G11" s="246"/>
      <c r="H11" s="246"/>
      <c r="I11" s="246"/>
      <c r="J11" s="246"/>
    </row>
    <row r="12" spans="1:10" x14ac:dyDescent="0.25">
      <c r="A12" s="124"/>
      <c r="B12" s="124"/>
      <c r="C12" s="123"/>
      <c r="D12" s="123"/>
      <c r="E12" s="123"/>
      <c r="F12" s="123"/>
      <c r="G12" s="123"/>
      <c r="H12" s="123"/>
      <c r="I12" s="123"/>
      <c r="J12" s="123"/>
    </row>
    <row r="13" spans="1:10" x14ac:dyDescent="0.25">
      <c r="A13" s="124"/>
      <c r="B13" s="124"/>
      <c r="C13" s="123"/>
      <c r="D13" s="123"/>
      <c r="E13" s="123"/>
      <c r="F13" s="123"/>
      <c r="G13" s="123"/>
      <c r="H13" s="123"/>
      <c r="I13" s="123"/>
      <c r="J13" s="123"/>
    </row>
    <row r="14" spans="1:10" ht="20.25" customHeight="1" x14ac:dyDescent="0.25">
      <c r="A14" s="247" t="s">
        <v>0</v>
      </c>
      <c r="B14" s="247"/>
      <c r="C14" s="239">
        <v>0</v>
      </c>
      <c r="D14" s="239"/>
      <c r="E14" s="239"/>
      <c r="F14" s="239"/>
      <c r="G14" s="239"/>
      <c r="H14" s="239"/>
      <c r="I14" s="239"/>
      <c r="J14" s="239"/>
    </row>
    <row r="15" spans="1:10" ht="20.25" customHeight="1" x14ac:dyDescent="0.25">
      <c r="A15" s="247" t="s">
        <v>1</v>
      </c>
      <c r="B15" s="247"/>
      <c r="C15" s="239">
        <v>0</v>
      </c>
      <c r="D15" s="239"/>
      <c r="E15" s="239"/>
      <c r="F15" s="239"/>
      <c r="G15" s="239"/>
      <c r="H15" s="239"/>
      <c r="I15" s="239"/>
      <c r="J15" s="239"/>
    </row>
    <row r="17" spans="1:10" ht="15.75" x14ac:dyDescent="0.25">
      <c r="A17" s="253" t="s">
        <v>3</v>
      </c>
      <c r="B17" s="253"/>
      <c r="C17" s="253"/>
      <c r="D17" s="253"/>
      <c r="E17" s="239"/>
      <c r="F17" s="239"/>
      <c r="G17" s="239"/>
      <c r="H17" s="239"/>
      <c r="I17" s="239"/>
      <c r="J17" s="239"/>
    </row>
    <row r="18" spans="1:10" ht="15.75" x14ac:dyDescent="0.25">
      <c r="A18" s="253" t="s">
        <v>149</v>
      </c>
      <c r="B18" s="253"/>
      <c r="C18" s="253"/>
      <c r="D18" s="253"/>
      <c r="E18" s="239"/>
      <c r="F18" s="239"/>
      <c r="G18" s="239"/>
      <c r="H18" s="239"/>
      <c r="I18" s="239"/>
      <c r="J18" s="239"/>
    </row>
    <row r="21" spans="1:10" ht="15.75" x14ac:dyDescent="0.25">
      <c r="A21" s="240" t="s">
        <v>111</v>
      </c>
      <c r="B21" s="240"/>
      <c r="C21" s="240"/>
      <c r="D21" s="240"/>
      <c r="E21" s="240"/>
      <c r="F21" s="240"/>
      <c r="G21" s="240"/>
      <c r="H21" s="240"/>
      <c r="I21" s="240"/>
      <c r="J21" s="240"/>
    </row>
    <row r="23" spans="1:10" x14ac:dyDescent="0.25">
      <c r="A23" s="254" t="s">
        <v>110</v>
      </c>
      <c r="B23" s="254" t="s">
        <v>15</v>
      </c>
      <c r="C23" s="254"/>
      <c r="D23" s="254"/>
      <c r="E23" s="254"/>
      <c r="F23" s="254" t="s">
        <v>8</v>
      </c>
      <c r="G23" s="254"/>
      <c r="H23" s="254" t="s">
        <v>109</v>
      </c>
      <c r="I23" s="255" t="s">
        <v>41</v>
      </c>
      <c r="J23" s="256"/>
    </row>
    <row r="24" spans="1:10" ht="15.75" x14ac:dyDescent="0.25">
      <c r="A24" s="254"/>
      <c r="B24" s="254"/>
      <c r="C24" s="254"/>
      <c r="D24" s="254"/>
      <c r="E24" s="254"/>
      <c r="F24" s="122" t="s">
        <v>9</v>
      </c>
      <c r="G24" s="122" t="s">
        <v>10</v>
      </c>
      <c r="H24" s="254"/>
      <c r="I24" s="257"/>
      <c r="J24" s="258"/>
    </row>
    <row r="25" spans="1:10" ht="15.75" customHeight="1" x14ac:dyDescent="0.25">
      <c r="A25" s="121" t="s">
        <v>11</v>
      </c>
      <c r="B25" s="235"/>
      <c r="C25" s="235"/>
      <c r="D25" s="235"/>
      <c r="E25" s="235"/>
      <c r="F25" s="120"/>
      <c r="G25" s="120"/>
      <c r="H25" s="120"/>
      <c r="I25" s="248"/>
      <c r="J25" s="249"/>
    </row>
    <row r="26" spans="1:10" ht="15.75" customHeight="1" x14ac:dyDescent="0.25">
      <c r="A26" s="121" t="s">
        <v>12</v>
      </c>
      <c r="B26" s="235"/>
      <c r="C26" s="235"/>
      <c r="D26" s="235"/>
      <c r="E26" s="235"/>
      <c r="F26" s="120"/>
      <c r="G26" s="120"/>
      <c r="H26" s="120"/>
      <c r="I26" s="248"/>
      <c r="J26" s="249"/>
    </row>
    <row r="27" spans="1:10" ht="15.75" x14ac:dyDescent="0.25">
      <c r="A27" s="121" t="s">
        <v>13</v>
      </c>
      <c r="B27" s="235"/>
      <c r="C27" s="235"/>
      <c r="D27" s="235"/>
      <c r="E27" s="235"/>
      <c r="F27" s="120"/>
      <c r="G27" s="120"/>
      <c r="H27" s="120"/>
      <c r="I27" s="248"/>
      <c r="J27" s="249"/>
    </row>
    <row r="28" spans="1:10" ht="15.75" x14ac:dyDescent="0.25">
      <c r="A28" s="236" t="s">
        <v>108</v>
      </c>
      <c r="B28" s="237"/>
      <c r="C28" s="237"/>
      <c r="D28" s="237"/>
      <c r="E28" s="238"/>
      <c r="F28" s="119">
        <f>(F25+F26+F27)/3</f>
        <v>0</v>
      </c>
      <c r="G28" s="119">
        <f>(G25+G26+G27)/3</f>
        <v>0</v>
      </c>
      <c r="H28" s="118"/>
      <c r="I28" s="117"/>
      <c r="J28" s="116"/>
    </row>
    <row r="29" spans="1:10" x14ac:dyDescent="0.25">
      <c r="A29" s="115"/>
    </row>
    <row r="30" spans="1:10" x14ac:dyDescent="0.25">
      <c r="A30" s="115"/>
    </row>
    <row r="31" spans="1:10" ht="15.75" x14ac:dyDescent="0.25">
      <c r="A31" s="240" t="s">
        <v>14</v>
      </c>
      <c r="B31" s="240"/>
      <c r="C31" s="240"/>
      <c r="D31" s="240"/>
      <c r="E31" s="240"/>
      <c r="F31" s="240"/>
      <c r="G31" s="240"/>
      <c r="H31" s="240"/>
      <c r="I31" s="240"/>
      <c r="J31" s="240"/>
    </row>
    <row r="32" spans="1:10" ht="15.75" x14ac:dyDescent="0.25">
      <c r="A32" s="114"/>
      <c r="B32" s="114"/>
      <c r="C32" s="114"/>
      <c r="D32" s="114"/>
      <c r="E32" s="114"/>
      <c r="F32" s="114"/>
      <c r="G32" s="114"/>
      <c r="H32" s="114"/>
      <c r="I32" s="114"/>
      <c r="J32" s="114"/>
    </row>
    <row r="33" spans="1:12" ht="54" customHeight="1" x14ac:dyDescent="0.25">
      <c r="A33" s="241" t="s">
        <v>107</v>
      </c>
      <c r="B33" s="242"/>
      <c r="C33" s="243"/>
      <c r="D33" s="244"/>
      <c r="E33" s="244"/>
      <c r="F33" s="244"/>
      <c r="G33" s="244"/>
      <c r="H33" s="244"/>
      <c r="I33" s="244"/>
      <c r="J33" s="245"/>
      <c r="L33" s="126"/>
    </row>
    <row r="34" spans="1:12" x14ac:dyDescent="0.25">
      <c r="L34" s="126"/>
    </row>
    <row r="35" spans="1:12" ht="22.5" customHeight="1" x14ac:dyDescent="0.25"/>
    <row r="36" spans="1:12" ht="19.5" customHeight="1" x14ac:dyDescent="0.25">
      <c r="F36" s="261"/>
      <c r="G36" s="261"/>
      <c r="H36" s="261"/>
      <c r="I36" s="261"/>
      <c r="J36" s="113"/>
    </row>
    <row r="37" spans="1:12" x14ac:dyDescent="0.25">
      <c r="A37" s="112" t="s">
        <v>55</v>
      </c>
      <c r="B37" s="112"/>
      <c r="C37" s="112"/>
      <c r="D37" s="112"/>
      <c r="E37" s="112"/>
      <c r="F37" s="260" t="s">
        <v>53</v>
      </c>
      <c r="G37" s="260"/>
      <c r="H37" s="260"/>
      <c r="I37" s="260"/>
      <c r="J37" s="260"/>
    </row>
    <row r="38" spans="1:12" x14ac:dyDescent="0.25">
      <c r="A38" s="125"/>
      <c r="B38" s="125"/>
      <c r="C38" s="125"/>
      <c r="D38" s="125"/>
      <c r="E38" s="125"/>
      <c r="F38" s="125"/>
      <c r="G38" s="125"/>
      <c r="H38" s="125"/>
      <c r="I38" s="125"/>
      <c r="J38" s="125"/>
    </row>
    <row r="39" spans="1:12" x14ac:dyDescent="0.25">
      <c r="A39" s="264" t="s">
        <v>70</v>
      </c>
      <c r="B39" s="264"/>
      <c r="C39" s="264"/>
      <c r="D39" s="264"/>
      <c r="E39" s="264"/>
      <c r="F39" s="264"/>
      <c r="G39" s="264"/>
      <c r="H39" s="264"/>
      <c r="I39" s="264"/>
      <c r="J39" s="264"/>
    </row>
    <row r="40" spans="1:12" ht="74.25" customHeight="1" x14ac:dyDescent="0.25">
      <c r="A40" s="265" t="s">
        <v>151</v>
      </c>
      <c r="B40" s="266"/>
      <c r="C40" s="266"/>
      <c r="D40" s="266"/>
      <c r="E40" s="266"/>
      <c r="F40" s="266"/>
      <c r="G40" s="266"/>
      <c r="H40" s="266"/>
      <c r="I40" s="266"/>
      <c r="J40" s="267"/>
    </row>
    <row r="41" spans="1:12" ht="60" customHeight="1" x14ac:dyDescent="0.25">
      <c r="A41" s="265" t="s">
        <v>116</v>
      </c>
      <c r="B41" s="266"/>
      <c r="C41" s="266"/>
      <c r="D41" s="266"/>
      <c r="E41" s="266"/>
      <c r="F41" s="266"/>
      <c r="G41" s="266"/>
      <c r="H41" s="266"/>
      <c r="I41" s="266"/>
      <c r="J41" s="267"/>
    </row>
    <row r="42" spans="1:12" ht="48" customHeight="1" x14ac:dyDescent="0.25">
      <c r="A42" s="250" t="s">
        <v>166</v>
      </c>
      <c r="B42" s="251"/>
      <c r="C42" s="251"/>
      <c r="D42" s="251"/>
      <c r="E42" s="251"/>
      <c r="F42" s="251"/>
      <c r="G42" s="251"/>
      <c r="H42" s="251"/>
      <c r="I42" s="251"/>
      <c r="J42" s="252"/>
    </row>
    <row r="43" spans="1:12" ht="62.25" customHeight="1" x14ac:dyDescent="0.25">
      <c r="A43" s="250" t="s">
        <v>135</v>
      </c>
      <c r="B43" s="251"/>
      <c r="C43" s="251"/>
      <c r="D43" s="251"/>
      <c r="E43" s="251"/>
      <c r="F43" s="251"/>
      <c r="G43" s="251"/>
      <c r="H43" s="251"/>
      <c r="I43" s="251"/>
      <c r="J43" s="252"/>
    </row>
    <row r="44" spans="1:12" ht="33.75" customHeight="1" x14ac:dyDescent="0.25">
      <c r="A44" s="250" t="s">
        <v>71</v>
      </c>
      <c r="B44" s="251"/>
      <c r="C44" s="251"/>
      <c r="D44" s="251"/>
      <c r="E44" s="251"/>
      <c r="F44" s="251"/>
      <c r="G44" s="251"/>
      <c r="H44" s="251"/>
      <c r="I44" s="251"/>
      <c r="J44" s="252"/>
    </row>
    <row r="45" spans="1:12" ht="20.25" x14ac:dyDescent="0.3">
      <c r="A45" s="246" t="s">
        <v>44</v>
      </c>
      <c r="B45" s="246"/>
      <c r="C45" s="246"/>
      <c r="D45" s="246"/>
      <c r="E45" s="246"/>
      <c r="F45" s="246"/>
      <c r="G45" s="246"/>
      <c r="H45" s="246"/>
      <c r="I45" s="246"/>
      <c r="J45" s="246"/>
    </row>
    <row r="46" spans="1:12" x14ac:dyDescent="0.25">
      <c r="A46" s="124"/>
      <c r="B46" s="124"/>
      <c r="C46" s="123"/>
      <c r="D46" s="123"/>
      <c r="E46" s="123"/>
      <c r="F46" s="123"/>
      <c r="G46" s="123"/>
      <c r="H46" s="123"/>
      <c r="I46" s="123"/>
      <c r="J46" s="123"/>
    </row>
    <row r="47" spans="1:12" ht="15.75" x14ac:dyDescent="0.25">
      <c r="A47" s="247" t="s">
        <v>0</v>
      </c>
      <c r="B47" s="247"/>
      <c r="C47" s="239">
        <v>0</v>
      </c>
      <c r="D47" s="239"/>
      <c r="E47" s="239"/>
      <c r="F47" s="239"/>
      <c r="G47" s="239"/>
      <c r="H47" s="239"/>
      <c r="I47" s="239"/>
      <c r="J47" s="239"/>
    </row>
    <row r="48" spans="1:12" ht="15.75" x14ac:dyDescent="0.25">
      <c r="A48" s="247" t="s">
        <v>1</v>
      </c>
      <c r="B48" s="247"/>
      <c r="C48" s="239" t="s">
        <v>113</v>
      </c>
      <c r="D48" s="239"/>
      <c r="E48" s="239"/>
      <c r="F48" s="239"/>
      <c r="G48" s="239"/>
      <c r="H48" s="239"/>
      <c r="I48" s="239"/>
      <c r="J48" s="239"/>
    </row>
    <row r="50" spans="1:10" ht="15.75" x14ac:dyDescent="0.25">
      <c r="A50" s="253" t="s">
        <v>3</v>
      </c>
      <c r="B50" s="253"/>
      <c r="C50" s="253"/>
      <c r="D50" s="253"/>
      <c r="E50" s="239"/>
      <c r="F50" s="239"/>
      <c r="G50" s="239"/>
      <c r="H50" s="239"/>
      <c r="I50" s="239"/>
      <c r="J50" s="239"/>
    </row>
    <row r="51" spans="1:10" ht="15.75" x14ac:dyDescent="0.25">
      <c r="A51" s="253" t="s">
        <v>112</v>
      </c>
      <c r="B51" s="253"/>
      <c r="C51" s="253"/>
      <c r="D51" s="253"/>
      <c r="E51" s="239"/>
      <c r="F51" s="239"/>
      <c r="G51" s="239"/>
      <c r="H51" s="239"/>
      <c r="I51" s="239"/>
      <c r="J51" s="239"/>
    </row>
    <row r="54" spans="1:10" ht="15.75" x14ac:dyDescent="0.25">
      <c r="A54" s="240" t="s">
        <v>111</v>
      </c>
      <c r="B54" s="240"/>
      <c r="C54" s="240"/>
      <c r="D54" s="240"/>
      <c r="E54" s="240"/>
      <c r="F54" s="240"/>
      <c r="G54" s="240"/>
      <c r="H54" s="240"/>
      <c r="I54" s="240"/>
      <c r="J54" s="240"/>
    </row>
    <row r="55" spans="1:10" ht="15" customHeight="1" x14ac:dyDescent="0.25"/>
    <row r="56" spans="1:10" x14ac:dyDescent="0.25">
      <c r="A56" s="254" t="s">
        <v>110</v>
      </c>
      <c r="B56" s="254" t="s">
        <v>15</v>
      </c>
      <c r="C56" s="254"/>
      <c r="D56" s="254"/>
      <c r="E56" s="254"/>
      <c r="F56" s="254" t="s">
        <v>8</v>
      </c>
      <c r="G56" s="254"/>
      <c r="H56" s="254" t="s">
        <v>109</v>
      </c>
      <c r="I56" s="255" t="s">
        <v>41</v>
      </c>
      <c r="J56" s="256"/>
    </row>
    <row r="57" spans="1:10" ht="15.75" x14ac:dyDescent="0.25">
      <c r="A57" s="254"/>
      <c r="B57" s="254"/>
      <c r="C57" s="254"/>
      <c r="D57" s="254"/>
      <c r="E57" s="254"/>
      <c r="F57" s="122" t="s">
        <v>9</v>
      </c>
      <c r="G57" s="122" t="s">
        <v>10</v>
      </c>
      <c r="H57" s="254"/>
      <c r="I57" s="257"/>
      <c r="J57" s="258"/>
    </row>
    <row r="58" spans="1:10" ht="15.75" x14ac:dyDescent="0.25">
      <c r="A58" s="121" t="s">
        <v>11</v>
      </c>
      <c r="B58" s="235"/>
      <c r="C58" s="235"/>
      <c r="D58" s="235"/>
      <c r="E58" s="235"/>
      <c r="F58" s="120"/>
      <c r="G58" s="120"/>
      <c r="H58" s="120"/>
      <c r="I58" s="262"/>
      <c r="J58" s="263"/>
    </row>
    <row r="59" spans="1:10" ht="15.75" x14ac:dyDescent="0.25">
      <c r="A59" s="121" t="s">
        <v>12</v>
      </c>
      <c r="B59" s="235"/>
      <c r="C59" s="235"/>
      <c r="D59" s="235"/>
      <c r="E59" s="235"/>
      <c r="F59" s="120"/>
      <c r="G59" s="120"/>
      <c r="H59" s="120"/>
      <c r="I59" s="262"/>
      <c r="J59" s="263"/>
    </row>
    <row r="60" spans="1:10" ht="15.75" x14ac:dyDescent="0.25">
      <c r="A60" s="121" t="s">
        <v>13</v>
      </c>
      <c r="B60" s="235"/>
      <c r="C60" s="235"/>
      <c r="D60" s="235"/>
      <c r="E60" s="235"/>
      <c r="F60" s="120"/>
      <c r="G60" s="120"/>
      <c r="H60" s="120"/>
      <c r="I60" s="262"/>
      <c r="J60" s="263"/>
    </row>
    <row r="61" spans="1:10" ht="15.75" x14ac:dyDescent="0.25">
      <c r="A61" s="236" t="s">
        <v>108</v>
      </c>
      <c r="B61" s="237"/>
      <c r="C61" s="237"/>
      <c r="D61" s="237"/>
      <c r="E61" s="238"/>
      <c r="F61" s="119">
        <f>(F58+F59+F60)/3</f>
        <v>0</v>
      </c>
      <c r="G61" s="119">
        <f>(G58+G59+G60)/3</f>
        <v>0</v>
      </c>
      <c r="H61" s="118"/>
      <c r="I61" s="117"/>
      <c r="J61" s="116"/>
    </row>
    <row r="62" spans="1:10" x14ac:dyDescent="0.25">
      <c r="A62" s="115"/>
    </row>
    <row r="63" spans="1:10" ht="15" customHeight="1" x14ac:dyDescent="0.25">
      <c r="A63" s="115"/>
    </row>
    <row r="64" spans="1:10" ht="69.75" customHeight="1" x14ac:dyDescent="0.25">
      <c r="A64" s="240" t="s">
        <v>14</v>
      </c>
      <c r="B64" s="240"/>
      <c r="C64" s="240"/>
      <c r="D64" s="240"/>
      <c r="E64" s="240"/>
      <c r="F64" s="240"/>
      <c r="G64" s="240"/>
      <c r="H64" s="240"/>
      <c r="I64" s="240"/>
      <c r="J64" s="240"/>
    </row>
    <row r="65" spans="1:10" ht="15.75" x14ac:dyDescent="0.25">
      <c r="A65" s="114"/>
      <c r="B65" s="114"/>
      <c r="C65" s="114"/>
      <c r="D65" s="114"/>
      <c r="E65" s="114"/>
      <c r="F65" s="114"/>
      <c r="G65" s="114"/>
      <c r="H65" s="114"/>
      <c r="I65" s="114"/>
      <c r="J65" s="114"/>
    </row>
    <row r="66" spans="1:10" ht="32.25" customHeight="1" x14ac:dyDescent="0.25">
      <c r="A66" s="241" t="s">
        <v>107</v>
      </c>
      <c r="B66" s="242"/>
      <c r="C66" s="243"/>
      <c r="D66" s="244"/>
      <c r="E66" s="244"/>
      <c r="F66" s="244"/>
      <c r="G66" s="244"/>
      <c r="H66" s="244"/>
      <c r="I66" s="244"/>
      <c r="J66" s="245"/>
    </row>
    <row r="69" spans="1:10" x14ac:dyDescent="0.25">
      <c r="F69" s="261"/>
      <c r="G69" s="261"/>
      <c r="H69" s="261"/>
      <c r="I69" s="261"/>
      <c r="J69" s="113"/>
    </row>
    <row r="70" spans="1:10" x14ac:dyDescent="0.25">
      <c r="A70" s="112" t="s">
        <v>55</v>
      </c>
      <c r="B70" s="112"/>
      <c r="C70" s="112"/>
      <c r="D70" s="112"/>
      <c r="E70" s="112"/>
      <c r="F70" s="260" t="s">
        <v>53</v>
      </c>
      <c r="G70" s="260"/>
      <c r="H70" s="260"/>
      <c r="I70" s="260"/>
      <c r="J70" s="260"/>
    </row>
  </sheetData>
  <mergeCells count="61">
    <mergeCell ref="B60:E60"/>
    <mergeCell ref="A61:E61"/>
    <mergeCell ref="F36:I36"/>
    <mergeCell ref="F37:J37"/>
    <mergeCell ref="A39:J39"/>
    <mergeCell ref="I60:J60"/>
    <mergeCell ref="A42:J42"/>
    <mergeCell ref="A40:J40"/>
    <mergeCell ref="A41:J41"/>
    <mergeCell ref="E50:J50"/>
    <mergeCell ref="I56:J57"/>
    <mergeCell ref="A47:B47"/>
    <mergeCell ref="B59:E59"/>
    <mergeCell ref="F70:J70"/>
    <mergeCell ref="A66:B66"/>
    <mergeCell ref="C66:J66"/>
    <mergeCell ref="C48:J48"/>
    <mergeCell ref="A64:J64"/>
    <mergeCell ref="A54:J54"/>
    <mergeCell ref="A56:A57"/>
    <mergeCell ref="B56:E57"/>
    <mergeCell ref="F56:G56"/>
    <mergeCell ref="H56:H57"/>
    <mergeCell ref="F69:I69"/>
    <mergeCell ref="B58:E58"/>
    <mergeCell ref="I58:J58"/>
    <mergeCell ref="I59:J59"/>
    <mergeCell ref="A50:D50"/>
    <mergeCell ref="A51:D51"/>
    <mergeCell ref="A2:J2"/>
    <mergeCell ref="A11:J11"/>
    <mergeCell ref="C14:J14"/>
    <mergeCell ref="C15:J15"/>
    <mergeCell ref="E17:J17"/>
    <mergeCell ref="A14:B14"/>
    <mergeCell ref="A15:B15"/>
    <mergeCell ref="A17:D17"/>
    <mergeCell ref="A18:D18"/>
    <mergeCell ref="E18:J18"/>
    <mergeCell ref="A21:J21"/>
    <mergeCell ref="A23:A24"/>
    <mergeCell ref="B23:E24"/>
    <mergeCell ref="F23:G23"/>
    <mergeCell ref="H23:H24"/>
    <mergeCell ref="I23:J24"/>
    <mergeCell ref="B27:E27"/>
    <mergeCell ref="B25:E25"/>
    <mergeCell ref="B26:E26"/>
    <mergeCell ref="A28:E28"/>
    <mergeCell ref="E51:J51"/>
    <mergeCell ref="A31:J31"/>
    <mergeCell ref="A33:B33"/>
    <mergeCell ref="C33:J33"/>
    <mergeCell ref="A45:J45"/>
    <mergeCell ref="C47:J47"/>
    <mergeCell ref="A48:B48"/>
    <mergeCell ref="I25:J25"/>
    <mergeCell ref="I26:J26"/>
    <mergeCell ref="I27:J27"/>
    <mergeCell ref="A43:J43"/>
    <mergeCell ref="A44:J44"/>
  </mergeCells>
  <pageMargins left="0.70866141732283472" right="0.70866141732283472" top="0.74803149606299213" bottom="0.35433070866141736" header="0.31496062992125984" footer="0.31496062992125984"/>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view="pageBreakPreview" zoomScaleNormal="90" zoomScaleSheetLayoutView="100" workbookViewId="0">
      <selection activeCell="D10" sqref="D10"/>
    </sheetView>
  </sheetViews>
  <sheetFormatPr defaultRowHeight="15" x14ac:dyDescent="0.25"/>
  <cols>
    <col min="1" max="1" width="39.42578125" customWidth="1"/>
    <col min="2" max="2" width="26" customWidth="1"/>
    <col min="3" max="3" width="20.42578125" customWidth="1"/>
    <col min="4" max="4" width="21.28515625" customWidth="1"/>
    <col min="5" max="5" width="45" customWidth="1"/>
    <col min="18" max="18" width="12.42578125" customWidth="1"/>
    <col min="21" max="21" width="73.7109375" hidden="1" customWidth="1"/>
  </cols>
  <sheetData>
    <row r="2" spans="1:22" x14ac:dyDescent="0.25">
      <c r="A2" s="268" t="s">
        <v>54</v>
      </c>
      <c r="B2" s="268"/>
      <c r="C2" s="268"/>
      <c r="D2" s="268"/>
      <c r="E2" s="268"/>
    </row>
    <row r="11" spans="1:22" ht="26.25" x14ac:dyDescent="0.4">
      <c r="A11" s="279" t="s">
        <v>35</v>
      </c>
      <c r="B11" s="279"/>
      <c r="C11" s="279"/>
      <c r="D11" s="279"/>
      <c r="E11" s="279"/>
      <c r="F11" s="27"/>
      <c r="G11" s="27"/>
      <c r="H11" s="27"/>
      <c r="I11" s="27"/>
      <c r="J11" s="27"/>
      <c r="K11" s="27"/>
      <c r="L11" s="27"/>
      <c r="M11" s="27"/>
      <c r="N11" s="27"/>
      <c r="O11" s="27"/>
      <c r="P11" s="27"/>
      <c r="Q11" s="27"/>
      <c r="R11" s="27"/>
      <c r="S11" s="18"/>
      <c r="T11" s="18"/>
      <c r="U11" s="18"/>
      <c r="V11" s="18"/>
    </row>
    <row r="12" spans="1:22" ht="14.25" customHeight="1" x14ac:dyDescent="0.4">
      <c r="A12" s="65"/>
      <c r="B12" s="65"/>
      <c r="C12" s="65"/>
      <c r="D12" s="65"/>
      <c r="E12" s="65"/>
      <c r="F12" s="27"/>
      <c r="G12" s="27"/>
      <c r="H12" s="27"/>
      <c r="I12" s="27"/>
      <c r="J12" s="27"/>
      <c r="K12" s="27"/>
      <c r="L12" s="27"/>
      <c r="M12" s="27"/>
      <c r="N12" s="27"/>
      <c r="O12" s="27"/>
      <c r="P12" s="27"/>
      <c r="Q12" s="27"/>
      <c r="R12" s="27"/>
      <c r="S12" s="18"/>
      <c r="T12" s="18"/>
      <c r="U12" s="18"/>
      <c r="V12" s="18"/>
    </row>
    <row r="13" spans="1:22" ht="14.25" customHeight="1" x14ac:dyDescent="0.4">
      <c r="A13" s="59"/>
      <c r="B13" s="59"/>
      <c r="C13" s="59"/>
      <c r="D13" s="59"/>
      <c r="E13" s="59"/>
      <c r="F13" s="27"/>
      <c r="G13" s="27"/>
      <c r="H13" s="27"/>
      <c r="I13" s="27"/>
      <c r="J13" s="27"/>
      <c r="K13" s="27"/>
      <c r="L13" s="27"/>
      <c r="M13" s="27"/>
      <c r="N13" s="27"/>
      <c r="O13" s="27"/>
      <c r="P13" s="27"/>
      <c r="Q13" s="27"/>
      <c r="R13" s="27"/>
      <c r="S13" s="18"/>
      <c r="T13" s="18"/>
      <c r="U13" s="18"/>
      <c r="V13" s="18"/>
    </row>
    <row r="14" spans="1:22" ht="20.25" customHeight="1" x14ac:dyDescent="0.4">
      <c r="A14" s="60" t="s">
        <v>0</v>
      </c>
      <c r="B14" s="278">
        <f>'Podrobný rozpočet projektu'!B8:J8</f>
        <v>0</v>
      </c>
      <c r="C14" s="278"/>
      <c r="D14" s="278"/>
      <c r="E14" s="278"/>
      <c r="F14" s="27"/>
      <c r="G14" s="27"/>
      <c r="H14" s="27"/>
      <c r="I14" s="27"/>
      <c r="J14" s="27"/>
      <c r="K14" s="27"/>
      <c r="L14" s="27"/>
      <c r="M14" s="27"/>
      <c r="N14" s="27"/>
      <c r="O14" s="27"/>
      <c r="P14" s="27"/>
      <c r="Q14" s="27"/>
      <c r="R14" s="27"/>
      <c r="S14" s="18"/>
      <c r="T14" s="18"/>
      <c r="U14" s="18"/>
      <c r="V14" s="18"/>
    </row>
    <row r="15" spans="1:22" ht="20.25" customHeight="1" x14ac:dyDescent="0.4">
      <c r="A15" s="60" t="s">
        <v>1</v>
      </c>
      <c r="B15" s="278">
        <f>'Podrobný rozpočet projektu'!B9:J9</f>
        <v>0</v>
      </c>
      <c r="C15" s="278"/>
      <c r="D15" s="278"/>
      <c r="E15" s="278"/>
      <c r="F15" s="27"/>
      <c r="G15" s="27"/>
      <c r="H15" s="27"/>
      <c r="I15" s="27"/>
      <c r="J15" s="27"/>
      <c r="K15" s="27"/>
      <c r="L15" s="27"/>
      <c r="M15" s="27"/>
      <c r="N15" s="27"/>
      <c r="O15" s="27"/>
      <c r="P15" s="27"/>
      <c r="Q15" s="27"/>
      <c r="R15" s="27"/>
      <c r="S15" s="18"/>
      <c r="T15" s="18"/>
      <c r="U15" s="18"/>
      <c r="V15" s="18"/>
    </row>
    <row r="17" spans="1:21" ht="58.15" customHeight="1" x14ac:dyDescent="0.25">
      <c r="A17" s="285" t="s">
        <v>115</v>
      </c>
      <c r="B17" s="285"/>
      <c r="C17" s="285"/>
      <c r="D17" s="285"/>
      <c r="E17" s="285"/>
      <c r="F17" s="20"/>
      <c r="G17" s="20"/>
      <c r="H17" s="20"/>
      <c r="I17" s="20"/>
      <c r="J17" s="20"/>
      <c r="K17" s="20"/>
      <c r="L17" s="20"/>
      <c r="M17" s="20"/>
      <c r="N17" s="20"/>
      <c r="O17" s="20"/>
      <c r="P17" s="20"/>
      <c r="Q17" s="20"/>
      <c r="R17" s="20"/>
      <c r="S17" s="20"/>
      <c r="T17" s="20"/>
    </row>
    <row r="18" spans="1:21" ht="15.75" thickBot="1" x14ac:dyDescent="0.3">
      <c r="B18" s="19"/>
      <c r="C18" s="19"/>
      <c r="D18" s="19"/>
      <c r="E18" s="19"/>
      <c r="F18" s="19"/>
      <c r="G18" s="19"/>
      <c r="H18" s="19"/>
      <c r="I18" s="19"/>
      <c r="J18" s="19"/>
      <c r="K18" s="19"/>
      <c r="L18" s="19"/>
      <c r="M18" s="19"/>
      <c r="N18" s="19"/>
      <c r="O18" s="19"/>
      <c r="P18" s="19"/>
      <c r="Q18" s="19"/>
      <c r="R18" s="19"/>
      <c r="S18" s="20"/>
      <c r="T18" s="20"/>
    </row>
    <row r="19" spans="1:21" ht="63" customHeight="1" x14ac:dyDescent="0.25">
      <c r="A19" s="72" t="s">
        <v>34</v>
      </c>
      <c r="B19" s="70" t="s">
        <v>23</v>
      </c>
      <c r="C19" s="70" t="s">
        <v>74</v>
      </c>
      <c r="D19" s="70" t="s">
        <v>27</v>
      </c>
      <c r="E19" s="71" t="s">
        <v>29</v>
      </c>
      <c r="F19" s="19"/>
      <c r="G19" s="19"/>
      <c r="H19" s="19"/>
      <c r="I19" s="19"/>
      <c r="J19" s="19"/>
      <c r="K19" s="19"/>
      <c r="L19" s="19"/>
      <c r="M19" s="19"/>
      <c r="N19" s="19"/>
      <c r="O19" s="19"/>
      <c r="P19" s="19"/>
      <c r="Q19" s="19"/>
      <c r="R19" s="19"/>
      <c r="S19" s="20"/>
      <c r="T19" s="20"/>
    </row>
    <row r="20" spans="1:21" x14ac:dyDescent="0.25">
      <c r="A20" s="280" t="s">
        <v>72</v>
      </c>
      <c r="B20" s="73" t="s">
        <v>24</v>
      </c>
      <c r="C20" s="73" t="s">
        <v>91</v>
      </c>
      <c r="D20" s="73">
        <v>5</v>
      </c>
      <c r="E20" s="281" t="s">
        <v>77</v>
      </c>
      <c r="F20" s="19"/>
      <c r="G20" s="19"/>
      <c r="H20" s="19"/>
      <c r="I20" s="19"/>
      <c r="J20" s="19"/>
      <c r="K20" s="19"/>
      <c r="L20" s="19"/>
      <c r="M20" s="19"/>
      <c r="N20" s="19"/>
      <c r="O20" s="19"/>
      <c r="P20" s="19"/>
      <c r="Q20" s="19"/>
      <c r="R20" s="19"/>
      <c r="S20" s="20"/>
      <c r="T20" s="20"/>
    </row>
    <row r="21" spans="1:21" x14ac:dyDescent="0.25">
      <c r="A21" s="280"/>
      <c r="B21" s="73" t="s">
        <v>25</v>
      </c>
      <c r="C21" s="102" t="s">
        <v>136</v>
      </c>
      <c r="D21" s="73">
        <v>10</v>
      </c>
      <c r="E21" s="281"/>
      <c r="F21" s="19"/>
      <c r="G21" s="19"/>
      <c r="H21" s="19"/>
      <c r="I21" s="19"/>
      <c r="J21" s="19"/>
      <c r="K21" s="19"/>
      <c r="L21" s="19"/>
      <c r="M21" s="19"/>
      <c r="N21" s="19"/>
      <c r="O21" s="19"/>
      <c r="P21" s="19"/>
      <c r="Q21" s="19"/>
      <c r="R21" s="19"/>
      <c r="S21" s="20"/>
      <c r="T21" s="20"/>
    </row>
    <row r="22" spans="1:21" x14ac:dyDescent="0.25">
      <c r="A22" s="280"/>
      <c r="B22" s="73" t="s">
        <v>26</v>
      </c>
      <c r="C22" s="73" t="s">
        <v>92</v>
      </c>
      <c r="D22" s="73">
        <v>15</v>
      </c>
      <c r="E22" s="281"/>
      <c r="F22" s="19"/>
      <c r="G22" s="19"/>
      <c r="H22" s="19"/>
      <c r="I22" s="19"/>
      <c r="J22" s="19"/>
      <c r="K22" s="19"/>
      <c r="L22" s="19"/>
      <c r="M22" s="19"/>
      <c r="N22" s="19"/>
      <c r="O22" s="19"/>
      <c r="P22" s="19"/>
      <c r="Q22" s="19"/>
      <c r="R22" s="19"/>
      <c r="S22" s="20"/>
      <c r="T22" s="20"/>
    </row>
    <row r="23" spans="1:21" x14ac:dyDescent="0.25">
      <c r="B23" s="19"/>
      <c r="C23" s="19"/>
      <c r="D23" s="19"/>
      <c r="E23" s="19"/>
      <c r="F23" s="19"/>
      <c r="G23" s="19"/>
      <c r="H23" s="19"/>
      <c r="I23" s="19"/>
      <c r="J23" s="19"/>
      <c r="K23" s="19"/>
      <c r="L23" s="19"/>
      <c r="M23" s="19"/>
      <c r="N23" s="19"/>
      <c r="O23" s="19"/>
      <c r="P23" s="19"/>
      <c r="Q23" s="19"/>
      <c r="R23" s="19"/>
      <c r="S23" s="20"/>
      <c r="T23" s="20"/>
    </row>
    <row r="24" spans="1:21" x14ac:dyDescent="0.25">
      <c r="B24" s="64"/>
      <c r="C24" s="64"/>
      <c r="D24" s="64"/>
      <c r="E24" s="64"/>
      <c r="F24" s="64"/>
      <c r="G24" s="64"/>
      <c r="H24" s="64"/>
      <c r="I24" s="64"/>
      <c r="J24" s="64"/>
      <c r="K24" s="64"/>
      <c r="L24" s="64"/>
      <c r="M24" s="64"/>
      <c r="N24" s="64"/>
      <c r="O24" s="64"/>
      <c r="P24" s="64"/>
      <c r="Q24" s="64"/>
      <c r="R24" s="64"/>
      <c r="S24" s="20"/>
      <c r="T24" s="20"/>
    </row>
    <row r="25" spans="1:21" ht="134.44999999999999" customHeight="1" x14ac:dyDescent="0.25">
      <c r="A25" s="286" t="s">
        <v>137</v>
      </c>
      <c r="B25" s="286"/>
      <c r="C25" s="286"/>
      <c r="D25" s="286"/>
      <c r="E25" s="286"/>
      <c r="F25" s="19"/>
      <c r="G25" s="19"/>
      <c r="H25" s="19"/>
      <c r="I25" s="19"/>
      <c r="J25" s="19"/>
      <c r="K25" s="19"/>
      <c r="L25" s="19"/>
      <c r="M25" s="19"/>
      <c r="N25" s="19"/>
      <c r="O25" s="19"/>
      <c r="P25" s="19"/>
      <c r="Q25" s="19"/>
      <c r="R25" s="19"/>
      <c r="S25" s="20"/>
      <c r="T25" s="20"/>
    </row>
    <row r="26" spans="1:21" ht="15" customHeight="1" x14ac:dyDescent="0.25">
      <c r="A26" s="66"/>
      <c r="B26" s="66"/>
      <c r="C26" s="66"/>
      <c r="D26" s="66"/>
      <c r="E26" s="66"/>
      <c r="F26" s="64"/>
      <c r="G26" s="64"/>
      <c r="H26" s="64"/>
      <c r="I26" s="64"/>
      <c r="J26" s="64"/>
      <c r="K26" s="64"/>
      <c r="L26" s="64"/>
      <c r="M26" s="64"/>
      <c r="N26" s="64"/>
      <c r="O26" s="64"/>
      <c r="P26" s="64"/>
      <c r="Q26" s="64"/>
      <c r="R26" s="64"/>
      <c r="S26" s="20"/>
      <c r="T26" s="20"/>
    </row>
    <row r="27" spans="1:21" ht="15" customHeight="1" thickBot="1" x14ac:dyDescent="0.3">
      <c r="F27" s="17"/>
      <c r="T27" s="21"/>
      <c r="U27" s="24" t="s">
        <v>28</v>
      </c>
    </row>
    <row r="28" spans="1:21" ht="39.75" customHeight="1" thickBot="1" x14ac:dyDescent="0.3">
      <c r="A28" s="293" t="s">
        <v>75</v>
      </c>
      <c r="B28" s="294"/>
      <c r="C28" s="294"/>
      <c r="D28" s="294"/>
      <c r="E28" s="295"/>
      <c r="F28" s="17"/>
      <c r="T28" s="21"/>
      <c r="U28" s="24"/>
    </row>
    <row r="29" spans="1:21" ht="21" customHeight="1" x14ac:dyDescent="0.25">
      <c r="A29" s="287" t="s">
        <v>45</v>
      </c>
      <c r="B29" s="288"/>
      <c r="C29" s="269">
        <f>'Podrobný rozpočet projektu'!F49</f>
        <v>300</v>
      </c>
      <c r="D29" s="270"/>
      <c r="E29" s="271"/>
      <c r="F29" s="22"/>
      <c r="G29" s="283"/>
      <c r="H29" s="283"/>
      <c r="I29" s="283"/>
      <c r="J29" s="283"/>
      <c r="K29" s="283"/>
      <c r="L29" s="21"/>
      <c r="U29" s="25"/>
    </row>
    <row r="30" spans="1:21" ht="21" customHeight="1" x14ac:dyDescent="0.25">
      <c r="A30" s="289" t="s">
        <v>76</v>
      </c>
      <c r="B30" s="290"/>
      <c r="C30" s="272"/>
      <c r="D30" s="273"/>
      <c r="E30" s="274"/>
      <c r="F30" s="21"/>
      <c r="G30" s="21"/>
      <c r="H30" s="284"/>
      <c r="I30" s="284"/>
      <c r="J30" s="284"/>
      <c r="K30" s="284"/>
      <c r="L30" s="21"/>
      <c r="U30" s="25"/>
    </row>
    <row r="31" spans="1:21" ht="21" customHeight="1" thickBot="1" x14ac:dyDescent="0.3">
      <c r="A31" s="291" t="s">
        <v>30</v>
      </c>
      <c r="B31" s="292"/>
      <c r="C31" s="275" t="e">
        <f>C29/C30</f>
        <v>#DIV/0!</v>
      </c>
      <c r="D31" s="276"/>
      <c r="E31" s="277"/>
      <c r="F31" s="21"/>
      <c r="G31" s="23"/>
      <c r="H31" s="284"/>
      <c r="I31" s="284"/>
      <c r="J31" s="284"/>
      <c r="K31" s="284"/>
      <c r="L31" s="21"/>
      <c r="U31" s="26"/>
    </row>
    <row r="35" spans="1:9" x14ac:dyDescent="0.25">
      <c r="D35" s="282"/>
      <c r="E35" s="282"/>
    </row>
    <row r="36" spans="1:9" x14ac:dyDescent="0.25">
      <c r="A36" s="83" t="s">
        <v>55</v>
      </c>
      <c r="B36" s="83"/>
      <c r="C36" s="83"/>
      <c r="D36" s="181" t="s">
        <v>53</v>
      </c>
      <c r="E36" s="181"/>
      <c r="F36" s="83"/>
      <c r="G36" s="83"/>
      <c r="H36" s="83"/>
      <c r="I36" s="83"/>
    </row>
  </sheetData>
  <mergeCells count="20">
    <mergeCell ref="D35:E35"/>
    <mergeCell ref="G29:K29"/>
    <mergeCell ref="H30:K30"/>
    <mergeCell ref="D36:E36"/>
    <mergeCell ref="A17:E17"/>
    <mergeCell ref="H31:K31"/>
    <mergeCell ref="A25:E25"/>
    <mergeCell ref="A29:B29"/>
    <mergeCell ref="A30:B30"/>
    <mergeCell ref="A31:B31"/>
    <mergeCell ref="A28:E28"/>
    <mergeCell ref="A2:E2"/>
    <mergeCell ref="C29:E29"/>
    <mergeCell ref="C30:E30"/>
    <mergeCell ref="C31:E31"/>
    <mergeCell ref="B14:E14"/>
    <mergeCell ref="B15:E15"/>
    <mergeCell ref="A11:E11"/>
    <mergeCell ref="A20:A22"/>
    <mergeCell ref="E20:E22"/>
  </mergeCells>
  <pageMargins left="0.7" right="0.7" top="0.75" bottom="0.75" header="0.3" footer="0.3"/>
  <pageSetup paperSize="9" scale="5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115" zoomScaleNormal="85" zoomScaleSheetLayoutView="115" workbookViewId="0">
      <selection activeCell="D9" sqref="D9"/>
    </sheetView>
  </sheetViews>
  <sheetFormatPr defaultColWidth="9.140625" defaultRowHeight="14.25" x14ac:dyDescent="0.2"/>
  <cols>
    <col min="1" max="1" width="38.140625" style="2" customWidth="1"/>
    <col min="2" max="2" width="14" style="2" customWidth="1"/>
    <col min="3" max="3" width="18.42578125" style="2" customWidth="1"/>
    <col min="4" max="4" width="23.85546875" style="31" customWidth="1"/>
    <col min="5" max="5" width="25.85546875" style="8" customWidth="1"/>
    <col min="6" max="6" width="17.42578125" style="8" customWidth="1"/>
    <col min="7" max="7" width="15.42578125" style="8" customWidth="1"/>
    <col min="8" max="8" width="6" style="2" customWidth="1"/>
    <col min="9" max="9" width="9.140625" style="2" customWidth="1"/>
    <col min="10" max="10" width="5" style="2" customWidth="1"/>
    <col min="11" max="11" width="9.140625" style="2"/>
    <col min="12" max="12" width="6.42578125" style="2" hidden="1" customWidth="1"/>
    <col min="13" max="13" width="5.85546875" style="2" hidden="1" customWidth="1"/>
    <col min="14" max="14" width="9.140625" style="2" hidden="1" customWidth="1"/>
    <col min="15" max="16" width="9.140625" style="2" customWidth="1"/>
    <col min="17" max="16384" width="9.140625" style="2"/>
  </cols>
  <sheetData>
    <row r="1" spans="1:10" x14ac:dyDescent="0.2">
      <c r="A1" s="104"/>
      <c r="B1" s="150" t="s">
        <v>54</v>
      </c>
      <c r="C1" s="150"/>
      <c r="D1" s="150"/>
      <c r="E1" s="150"/>
      <c r="F1" s="150"/>
      <c r="G1" s="150"/>
    </row>
    <row r="8" spans="1:10" ht="20.25" x14ac:dyDescent="0.3">
      <c r="A8" s="325" t="s">
        <v>114</v>
      </c>
      <c r="B8" s="325"/>
      <c r="C8" s="325"/>
      <c r="D8" s="325"/>
      <c r="E8" s="325"/>
      <c r="F8" s="325"/>
      <c r="G8" s="325"/>
      <c r="H8" s="107"/>
      <c r="I8" s="107"/>
      <c r="J8" s="107"/>
    </row>
    <row r="10" spans="1:10" ht="15" customHeight="1" x14ac:dyDescent="0.2">
      <c r="A10" s="326" t="s">
        <v>0</v>
      </c>
      <c r="B10" s="327"/>
      <c r="C10" s="328"/>
      <c r="D10" s="299">
        <v>0</v>
      </c>
      <c r="E10" s="299"/>
      <c r="F10" s="299"/>
      <c r="G10" s="299"/>
    </row>
    <row r="11" spans="1:10" ht="15" customHeight="1" x14ac:dyDescent="0.2">
      <c r="A11" s="326" t="s">
        <v>1</v>
      </c>
      <c r="B11" s="327"/>
      <c r="C11" s="328"/>
      <c r="D11" s="299">
        <v>0</v>
      </c>
      <c r="E11" s="299"/>
      <c r="F11" s="299"/>
      <c r="G11" s="299"/>
    </row>
    <row r="12" spans="1:10" ht="15" customHeight="1" x14ac:dyDescent="0.2">
      <c r="A12" s="326" t="s">
        <v>120</v>
      </c>
      <c r="B12" s="327"/>
      <c r="C12" s="328"/>
      <c r="D12" s="338"/>
      <c r="E12" s="339"/>
      <c r="F12" s="339"/>
      <c r="G12" s="339"/>
    </row>
    <row r="13" spans="1:10" ht="15" thickBot="1" x14ac:dyDescent="0.25"/>
    <row r="14" spans="1:10" ht="18" customHeight="1" thickBot="1" x14ac:dyDescent="0.25">
      <c r="A14" s="309" t="s">
        <v>105</v>
      </c>
      <c r="B14" s="310"/>
      <c r="C14" s="311"/>
      <c r="D14" s="303" t="s">
        <v>106</v>
      </c>
      <c r="E14" s="315"/>
      <c r="F14" s="315"/>
      <c r="G14" s="304"/>
    </row>
    <row r="15" spans="1:10" ht="17.25" customHeight="1" x14ac:dyDescent="0.2">
      <c r="A15" s="312" t="s">
        <v>99</v>
      </c>
      <c r="B15" s="313"/>
      <c r="C15" s="314"/>
      <c r="D15" s="329">
        <v>2.5</v>
      </c>
      <c r="E15" s="330"/>
      <c r="F15" s="330"/>
      <c r="G15" s="331"/>
    </row>
    <row r="16" spans="1:10" ht="18.75" customHeight="1" thickBot="1" x14ac:dyDescent="0.25">
      <c r="A16" s="335" t="s">
        <v>98</v>
      </c>
      <c r="B16" s="336"/>
      <c r="C16" s="337"/>
      <c r="D16" s="332">
        <v>1.5</v>
      </c>
      <c r="E16" s="333"/>
      <c r="F16" s="333"/>
      <c r="G16" s="334"/>
    </row>
    <row r="17" spans="1:16" ht="18.75" customHeight="1" thickBot="1" x14ac:dyDescent="0.3">
      <c r="A17" s="300" t="s">
        <v>97</v>
      </c>
      <c r="B17" s="301"/>
      <c r="C17" s="301"/>
      <c r="D17" s="301"/>
      <c r="E17" s="301"/>
      <c r="F17" s="301"/>
      <c r="G17" s="302"/>
    </row>
    <row r="18" spans="1:16" ht="27" customHeight="1" thickBot="1" x14ac:dyDescent="0.25">
      <c r="A18" s="318" t="s">
        <v>94</v>
      </c>
      <c r="B18" s="319"/>
      <c r="C18" s="320"/>
      <c r="D18" s="321">
        <f>100*((D15-D16)/D15)</f>
        <v>40</v>
      </c>
      <c r="E18" s="322"/>
      <c r="F18" s="322"/>
      <c r="G18" s="323"/>
      <c r="L18" s="2" t="str">
        <f>IF(D18&gt;50,"1",IF(D18&gt;=40,"2",IF(D18&gt;=30,"3","0")))</f>
        <v>2</v>
      </c>
      <c r="M18" s="2">
        <v>0</v>
      </c>
      <c r="N18" s="2" t="s">
        <v>104</v>
      </c>
      <c r="P18" s="106"/>
    </row>
    <row r="19" spans="1:16" ht="16.5" thickBot="1" x14ac:dyDescent="0.3">
      <c r="A19" s="300" t="s">
        <v>93</v>
      </c>
      <c r="B19" s="301"/>
      <c r="C19" s="301"/>
      <c r="D19" s="301"/>
      <c r="E19" s="301"/>
      <c r="F19" s="301"/>
      <c r="G19" s="302"/>
      <c r="M19" s="2">
        <v>5</v>
      </c>
      <c r="N19" s="2" t="s">
        <v>103</v>
      </c>
    </row>
    <row r="20" spans="1:16" ht="16.5" customHeight="1" thickBot="1" x14ac:dyDescent="0.25">
      <c r="A20" s="316" t="s">
        <v>100</v>
      </c>
      <c r="B20" s="317"/>
      <c r="C20" s="317"/>
      <c r="D20" s="317"/>
      <c r="E20" s="317"/>
      <c r="F20" s="303" t="s">
        <v>101</v>
      </c>
      <c r="G20" s="304"/>
      <c r="M20" s="2">
        <v>10</v>
      </c>
      <c r="N20" s="2" t="s">
        <v>102</v>
      </c>
    </row>
    <row r="21" spans="1:16" ht="44.25" customHeight="1" x14ac:dyDescent="0.2">
      <c r="A21" s="306" t="str">
        <f>IF(D18&gt;50,N18,IF(D18&gt;=40,N19,IF(D18&gt;=30,N20,N21)))</f>
        <v>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v>
      </c>
      <c r="B21" s="307"/>
      <c r="C21" s="307"/>
      <c r="D21" s="307"/>
      <c r="E21" s="308"/>
      <c r="F21" s="305" t="str">
        <f>IF(D18&gt;50,"0%",IF(D18&gt;=40,"5%",IF(D18&gt;=30,"10%","projekt je neoprávnený")))</f>
        <v>5%</v>
      </c>
      <c r="G21" s="305"/>
      <c r="M21" s="2">
        <v>100</v>
      </c>
      <c r="N21" s="2" t="s">
        <v>128</v>
      </c>
    </row>
    <row r="23" spans="1:16" ht="15" x14ac:dyDescent="0.25">
      <c r="A23" s="108" t="s">
        <v>47</v>
      </c>
      <c r="B23" s="109"/>
      <c r="C23" s="109"/>
      <c r="D23" s="109"/>
      <c r="E23" s="109"/>
      <c r="F23" s="109"/>
      <c r="G23" s="109"/>
    </row>
    <row r="24" spans="1:16" ht="30" customHeight="1" x14ac:dyDescent="0.25">
      <c r="A24" s="340" t="s">
        <v>123</v>
      </c>
      <c r="B24" s="341"/>
      <c r="C24" s="341"/>
      <c r="D24" s="341"/>
      <c r="E24" s="341"/>
      <c r="F24" s="341"/>
      <c r="G24" s="342"/>
    </row>
    <row r="25" spans="1:16" x14ac:dyDescent="0.2">
      <c r="A25" s="296" t="s">
        <v>95</v>
      </c>
      <c r="B25" s="297"/>
      <c r="C25" s="297"/>
      <c r="D25" s="297"/>
      <c r="E25" s="297"/>
      <c r="F25" s="297"/>
      <c r="G25" s="298"/>
    </row>
    <row r="26" spans="1:16" x14ac:dyDescent="0.2">
      <c r="A26" s="324" t="s">
        <v>96</v>
      </c>
      <c r="B26" s="324"/>
      <c r="C26" s="324"/>
      <c r="D26" s="324"/>
      <c r="E26" s="324"/>
      <c r="F26" s="324"/>
      <c r="G26" s="324"/>
    </row>
    <row r="27" spans="1:16" ht="42" customHeight="1" x14ac:dyDescent="0.2">
      <c r="A27" s="324" t="s">
        <v>138</v>
      </c>
      <c r="B27" s="324"/>
      <c r="C27" s="324"/>
      <c r="D27" s="324"/>
      <c r="E27" s="324"/>
      <c r="F27" s="324"/>
      <c r="G27" s="324"/>
    </row>
    <row r="28" spans="1:16" ht="60" customHeight="1" x14ac:dyDescent="0.2">
      <c r="A28" s="324" t="s">
        <v>129</v>
      </c>
      <c r="B28" s="324"/>
      <c r="C28" s="324"/>
      <c r="D28" s="324"/>
      <c r="E28" s="324"/>
      <c r="F28" s="324"/>
      <c r="G28" s="324"/>
    </row>
    <row r="29" spans="1:16" x14ac:dyDescent="0.2">
      <c r="F29" s="110"/>
    </row>
    <row r="30" spans="1:16" x14ac:dyDescent="0.2">
      <c r="H30" s="109"/>
      <c r="I30" s="109"/>
    </row>
    <row r="32" spans="1:16" ht="46.5" customHeight="1" x14ac:dyDescent="0.2"/>
  </sheetData>
  <mergeCells count="27">
    <mergeCell ref="A26:G26"/>
    <mergeCell ref="A27:G27"/>
    <mergeCell ref="A28:G28"/>
    <mergeCell ref="A8:G8"/>
    <mergeCell ref="A10:C10"/>
    <mergeCell ref="A11:C11"/>
    <mergeCell ref="D15:G15"/>
    <mergeCell ref="D16:G16"/>
    <mergeCell ref="A16:C16"/>
    <mergeCell ref="A12:C12"/>
    <mergeCell ref="D12:G12"/>
    <mergeCell ref="A24:G24"/>
    <mergeCell ref="B1:G1"/>
    <mergeCell ref="A25:G25"/>
    <mergeCell ref="D10:G10"/>
    <mergeCell ref="D11:G11"/>
    <mergeCell ref="A19:G19"/>
    <mergeCell ref="F20:G20"/>
    <mergeCell ref="F21:G21"/>
    <mergeCell ref="A21:E21"/>
    <mergeCell ref="A14:C14"/>
    <mergeCell ref="A15:C15"/>
    <mergeCell ref="D14:G14"/>
    <mergeCell ref="A17:G17"/>
    <mergeCell ref="A20:E20"/>
    <mergeCell ref="A18:C18"/>
    <mergeCell ref="D18:G18"/>
  </mergeCells>
  <conditionalFormatting sqref="F21:G21">
    <cfRule type="cellIs" dxfId="0" priority="1" operator="equal">
      <formula>"projekt je neoprávnený"</formula>
    </cfRule>
  </conditionalFormatting>
  <pageMargins left="0.59055118110236227" right="0.59055118110236227" top="0.98425196850393704" bottom="0.59055118110236227" header="0.51181102362204722" footer="0.51181102362204722"/>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Referenčné hodnoty</vt:lpstr>
      <vt:lpstr>Prieskum trhu</vt:lpstr>
      <vt:lpstr>Value for Money</vt:lpstr>
      <vt:lpstr>Úspora-vykurovanie</vt:lpstr>
      <vt:lpstr>'Value for Money'!_ftn2</vt:lpstr>
      <vt:lpstr>'Podrobný rozpočet projektu'!Oblasť_tlače</vt:lpstr>
      <vt:lpstr>'Prieskum trhu'!Oblasť_tlače</vt:lpstr>
      <vt:lpstr>'Referenčné hodnoty'!Oblasť_tlače</vt:lpstr>
      <vt:lpstr>'Úspora-vykurovanie'!Oblasť_tlače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Dzuganova Gabriela</cp:lastModifiedBy>
  <cp:lastPrinted>2015-09-10T11:50:33Z</cp:lastPrinted>
  <dcterms:created xsi:type="dcterms:W3CDTF">2015-05-13T12:53:37Z</dcterms:created>
  <dcterms:modified xsi:type="dcterms:W3CDTF">2017-01-13T13:03:44Z</dcterms:modified>
</cp:coreProperties>
</file>