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240" windowWidth="19440" windowHeight="12000" activeTab="1"/>
  </bookViews>
  <sheets>
    <sheet name="Verejný sektor+NÚJ+združenia" sheetId="7" r:id="rId1"/>
    <sheet name="Ostatní žiadatelia" sheetId="3" r:id="rId2"/>
    <sheet name="Sheet1" sheetId="4" state="hidden" r:id="rId3"/>
  </sheets>
  <definedNames>
    <definedName name="_xlnm.Print_Area" localSheetId="1">'Ostatní žiadatelia'!$A$1:$E$77</definedName>
  </definedNames>
  <calcPr calcId="145621"/>
</workbook>
</file>

<file path=xl/calcChain.xml><?xml version="1.0" encoding="utf-8"?>
<calcChain xmlns="http://schemas.openxmlformats.org/spreadsheetml/2006/main">
  <c r="I24" i="7" l="1"/>
  <c r="H24" i="7"/>
  <c r="D13" i="7" s="1"/>
  <c r="I23" i="7"/>
  <c r="H23" i="7"/>
  <c r="I22" i="7"/>
  <c r="H22" i="7"/>
  <c r="D11" i="7" s="1"/>
  <c r="I21" i="7"/>
  <c r="H21" i="7"/>
  <c r="D10" i="7" s="1"/>
  <c r="I20" i="7"/>
  <c r="H20" i="7"/>
  <c r="D9" i="7" s="1"/>
  <c r="I19" i="7"/>
  <c r="H19" i="7"/>
  <c r="D8" i="7" s="1"/>
  <c r="D12" i="7"/>
  <c r="H12" i="3" l="1"/>
  <c r="I12" i="3"/>
  <c r="J12" i="3" l="1"/>
  <c r="E27" i="3" l="1"/>
  <c r="F27" i="3" s="1"/>
  <c r="E28" i="3"/>
  <c r="F28" i="3" s="1"/>
  <c r="D31" i="3" l="1"/>
  <c r="J11" i="3"/>
  <c r="J10" i="3"/>
  <c r="E10" i="3" s="1"/>
  <c r="J9" i="3"/>
  <c r="E9" i="3" s="1"/>
  <c r="J7" i="3"/>
  <c r="E7" i="3" s="1"/>
  <c r="J8" i="3"/>
  <c r="E8" i="3" s="1"/>
  <c r="H11" i="3"/>
  <c r="E11" i="3" l="1"/>
  <c r="I11" i="3"/>
  <c r="I10" i="3"/>
  <c r="I9" i="3"/>
  <c r="I8" i="3"/>
  <c r="I7" i="3"/>
  <c r="H10" i="3"/>
  <c r="H9" i="3"/>
  <c r="H8" i="3"/>
  <c r="H7" i="3"/>
  <c r="E12" i="3" l="1"/>
  <c r="E13" i="3" s="1"/>
  <c r="E16" i="3" l="1"/>
  <c r="E17" i="3" s="1"/>
  <c r="E14" i="3"/>
  <c r="E15" i="3" s="1"/>
</calcChain>
</file>

<file path=xl/comments1.xml><?xml version="1.0" encoding="utf-8"?>
<comments xmlns="http://schemas.openxmlformats.org/spreadsheetml/2006/main">
  <authors>
    <author>Macko Marek</author>
  </authors>
  <commentList>
    <comment ref="A33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Ak relevantné: </t>
        </r>
        <r>
          <rPr>
            <sz val="9"/>
            <color indexed="81"/>
            <rFont val="Segoe UI"/>
            <family val="2"/>
            <charset val="238"/>
          </rPr>
          <t xml:space="preserve">
Vyberte Úč POD a vložte vstupné údaje zo Súvahy, resp. z Výkazu ziskov a strát do stĺpca „Riadok výkazu (S=Súvaha, V=Výkaz ziskov a strát) roku n“.</t>
        </r>
      </text>
    </comment>
    <comment ref="A45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Ak relevantné: </t>
        </r>
        <r>
          <rPr>
            <sz val="9"/>
            <color indexed="81"/>
            <rFont val="Segoe UI"/>
            <family val="2"/>
            <charset val="238"/>
          </rPr>
          <t xml:space="preserve">
Vyberte Úč MÚJ a vložte vstupné údaje zo Súvahy, resp. z Výkazu ziskov a strát do stĺpca „Riadok výkazu (S=Súvaha, V=Výkaz ziskov a strát) roku n“.</t>
        </r>
      </text>
    </comment>
    <comment ref="A58" authorId="0">
      <text>
        <r>
          <rPr>
            <b/>
            <sz val="9"/>
            <color indexed="81"/>
            <rFont val="Segoe UI"/>
            <family val="2"/>
            <charset val="238"/>
          </rPr>
          <t xml:space="preserve">Ak relevantné: </t>
        </r>
        <r>
          <rPr>
            <sz val="9"/>
            <color indexed="81"/>
            <rFont val="Segoe UI"/>
            <family val="2"/>
            <charset val="238"/>
          </rPr>
          <t xml:space="preserve">
Vyberte Jednoduché účtovníctvo a vložte vstupné údaje z Výkazu príjmov a výdavkov, resp. z Výkazu majetku a záväzkov do stĺpca „Riadok výkazu (MaZ=Výkaz majetku a záväzkov, PaV=Výkaz príjmov a výdavkov) roku n“.</t>
        </r>
      </text>
    </comment>
  </commentList>
</comments>
</file>

<file path=xl/sharedStrings.xml><?xml version="1.0" encoding="utf-8"?>
<sst xmlns="http://schemas.openxmlformats.org/spreadsheetml/2006/main" count="235" uniqueCount="163">
  <si>
    <t>_AKT</t>
  </si>
  <si>
    <t>_CK</t>
  </si>
  <si>
    <t>_VK</t>
  </si>
  <si>
    <t>Použitý vzorec</t>
  </si>
  <si>
    <t>Skratka</t>
  </si>
  <si>
    <t>Cudzie zdroje (cudzí kapitál)</t>
  </si>
  <si>
    <t>Aktíva celkom (spolu majetok)</t>
  </si>
  <si>
    <t>Pomer pracovného kapitálu k celkovým aktívam</t>
  </si>
  <si>
    <t>Pomer zisku po zdanení k celkovým aktívam</t>
  </si>
  <si>
    <t>Pomer zisku pred zdanením a úrokov k celk. aktívam</t>
  </si>
  <si>
    <t>Pomer tržieb k celkovým aktívam</t>
  </si>
  <si>
    <t>Altmanov index pre firmy obchodované na burze</t>
  </si>
  <si>
    <t>Hodnotenie</t>
  </si>
  <si>
    <t>Altmanov index pre firmy neemitujúce akcie verejne na trhu</t>
  </si>
  <si>
    <t>Altmanov index pre nevýrobné a začínajúce podniky</t>
  </si>
  <si>
    <t>Firma je s dobrou finančno-ekonomickou situáciou</t>
  </si>
  <si>
    <t>&gt;2,99</t>
  </si>
  <si>
    <t>&gt;2,9</t>
  </si>
  <si>
    <t>&gt;2,60</t>
  </si>
  <si>
    <t>Firma s neurčitou finančnou situáciou</t>
  </si>
  <si>
    <t>1,81-2,99</t>
  </si>
  <si>
    <t>1,2-2,9</t>
  </si>
  <si>
    <t>1,10-2,60</t>
  </si>
  <si>
    <t>Firma s veľmi silnými finančnými problémami</t>
  </si>
  <si>
    <t>&lt;1,81</t>
  </si>
  <si>
    <t>&lt;1,2</t>
  </si>
  <si>
    <t>&lt;1,10</t>
  </si>
  <si>
    <t xml:space="preserve">Použité termíny </t>
  </si>
  <si>
    <t>_HV</t>
  </si>
  <si>
    <t>HV za účtovné obdobie (po zdanení)</t>
  </si>
  <si>
    <t>_PRK</t>
  </si>
  <si>
    <t>Pracovný kapitál</t>
  </si>
  <si>
    <t>_T</t>
  </si>
  <si>
    <t xml:space="preserve">Tržby </t>
  </si>
  <si>
    <t>_URN</t>
  </si>
  <si>
    <t>Úroky nákladové</t>
  </si>
  <si>
    <t xml:space="preserve">Vlastný kapitál </t>
  </si>
  <si>
    <t>_ZPZ</t>
  </si>
  <si>
    <t>Zisk pred zdanením</t>
  </si>
  <si>
    <t>V_61</t>
  </si>
  <si>
    <t>Firmy nevýrobné a začínajúce</t>
  </si>
  <si>
    <t>Firmy neemitujúce akcie na trhu</t>
  </si>
  <si>
    <t>Firmy obchodované na burze</t>
  </si>
  <si>
    <r>
      <t>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=_PRK/_AKT</t>
    </r>
  </si>
  <si>
    <r>
      <t>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=_HV/_AKT</t>
    </r>
  </si>
  <si>
    <r>
      <t>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=(_ZPZ+_URN)/_AKT</t>
    </r>
  </si>
  <si>
    <r>
      <t>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=_VK/_CK</t>
    </r>
  </si>
  <si>
    <r>
      <t>X</t>
    </r>
    <r>
      <rPr>
        <vertAlign val="sub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>=_T/_AKT</t>
    </r>
  </si>
  <si>
    <r>
      <t>1,2x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+1,4x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+3,3x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+0,6x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+1,0x</t>
    </r>
    <r>
      <rPr>
        <vertAlign val="subscript"/>
        <sz val="10"/>
        <rFont val="Arial"/>
        <family val="2"/>
        <charset val="238"/>
      </rPr>
      <t>5</t>
    </r>
  </si>
  <si>
    <r>
      <t>0,717x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+0,847x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+3,107x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+0,420x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+0,998x</t>
    </r>
    <r>
      <rPr>
        <vertAlign val="subscript"/>
        <sz val="10"/>
        <rFont val="Arial"/>
        <family val="2"/>
        <charset val="238"/>
      </rPr>
      <t>5</t>
    </r>
  </si>
  <si>
    <r>
      <t>6,56x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+3,26x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+6,72x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+1,05x</t>
    </r>
    <r>
      <rPr>
        <vertAlign val="subscript"/>
        <sz val="10"/>
        <rFont val="Arial"/>
        <family val="2"/>
        <charset val="238"/>
      </rPr>
      <t>4</t>
    </r>
  </si>
  <si>
    <t>Pomer trhovej hodnoty vlastného kapitálu k účtovnej hodnote cudzieho kap.</t>
  </si>
  <si>
    <t>V..................................     dňa...................................</t>
  </si>
  <si>
    <t xml:space="preserve">Údaje z Účtovnej závierky Úč POD </t>
  </si>
  <si>
    <t>S_101</t>
  </si>
  <si>
    <t>V_03+V_04+V_05+V_08+V_30</t>
  </si>
  <si>
    <t>V_49</t>
  </si>
  <si>
    <t>V_27+V_55</t>
  </si>
  <si>
    <t xml:space="preserve">Údaje z Účtovnej závierky Úč MÚJ </t>
  </si>
  <si>
    <t>V_31</t>
  </si>
  <si>
    <t>V_18+V_34</t>
  </si>
  <si>
    <r>
      <t xml:space="preserve">Upozornenie: 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záväzkoch/ výkazu o príjmoch a výdavkoch.</t>
    </r>
  </si>
  <si>
    <t>Podpis a pečiatka štatutárneho orgánu žiadateľa</t>
  </si>
  <si>
    <t>S_01</t>
  </si>
  <si>
    <t>S_33-S_122-S_140-S_139</t>
  </si>
  <si>
    <t>S_80</t>
  </si>
  <si>
    <t>V_38</t>
  </si>
  <si>
    <t>S_14-S_38-S_44-S_45</t>
  </si>
  <si>
    <t>S_34</t>
  </si>
  <si>
    <t>S_25</t>
  </si>
  <si>
    <t>V_02+V_03+V_06+V_21</t>
  </si>
  <si>
    <t>Hodnoty z výkazov roku n</t>
  </si>
  <si>
    <r>
      <t xml:space="preserve">Upozornenie: 
</t>
    </r>
    <r>
      <rPr>
        <i/>
        <sz val="10"/>
        <rFont val="Arial"/>
        <family val="2"/>
        <charset val="238"/>
      </rPr>
      <t>Podklad pre výpočet ukazovateľov hodnotenia finančnej situácie žiadateľa tvorí účtovná závierka (súvaha, výkaz ziskov a strát) žiadateľa za posledné ukončené účtovné obdobie (rok n) predchádzajúce dátumu predloženia Žiadosti o poskytnutie nenávratného finančného príspevku.</t>
    </r>
    <r>
      <rPr>
        <b/>
        <sz val="10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 xml:space="preserve">Značenie riadkov súvahy vychádza zo vzorov účtovných závierok platných od roku 2014. Ak dôjde k vydaniu nových vzorov účtovných závierok po roku 2014, žiadateľ vyplní údaje, ktoré vecne zodpovedajú značeniu uvedenému v tomto formulári.  </t>
    </r>
    <r>
      <rPr>
        <i/>
        <sz val="10"/>
        <color indexed="10"/>
        <rFont val="Arial"/>
        <family val="2"/>
        <charset val="238"/>
      </rPr>
      <t xml:space="preserve">
</t>
    </r>
  </si>
  <si>
    <t>Riadok výkazu (S=Súvaha, V=Výkaz ziskov a strát) roku n</t>
  </si>
  <si>
    <t>kód</t>
  </si>
  <si>
    <t>Ukazovateľ splnenia podmienky, že podnik žiadateľa je aktívny</t>
  </si>
  <si>
    <t>Výška celkových oprávnených výdavkov žiadateľa</t>
  </si>
  <si>
    <r>
      <rPr>
        <sz val="10"/>
        <rFont val="Arial"/>
        <family val="2"/>
        <charset val="238"/>
      </rPr>
      <t>X</t>
    </r>
    <r>
      <rPr>
        <vertAlign val="subscript"/>
        <sz val="10"/>
        <rFont val="Arial"/>
        <family val="2"/>
        <charset val="238"/>
      </rPr>
      <t>6</t>
    </r>
  </si>
  <si>
    <r>
      <t>X</t>
    </r>
    <r>
      <rPr>
        <vertAlign val="sub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>=_AKT/_X</t>
    </r>
    <r>
      <rPr>
        <vertAlign val="subscript"/>
        <sz val="10"/>
        <rFont val="Arial"/>
        <family val="2"/>
        <charset val="238"/>
      </rPr>
      <t>6</t>
    </r>
  </si>
  <si>
    <t>Ukazovateľ hodnotenia finančnej situácie firmy</t>
  </si>
  <si>
    <t>Hodnotenie finančnej situácie firmy</t>
  </si>
  <si>
    <t>Splnenie podmienky, že podnik žiadateľa je aktívny</t>
  </si>
  <si>
    <t>Pomer celkových aktív k výške celkových oprávnených výdavkov žiadateľa</t>
  </si>
  <si>
    <t>nad 1 000 000 EUR</t>
  </si>
  <si>
    <t>COV</t>
  </si>
  <si>
    <t>(krátkodobé pohľadávky + zásoby + kr. finančný majetok) - (krátkodobé záväzky + bežné bankové úvery)</t>
  </si>
  <si>
    <t xml:space="preserve">Údaje z Účtovnej závierky Jednoduché účtovníctvo </t>
  </si>
  <si>
    <t>MaZ_15</t>
  </si>
  <si>
    <t>Majetok celkom</t>
  </si>
  <si>
    <t>MaZ_20</t>
  </si>
  <si>
    <t>MaZ_21</t>
  </si>
  <si>
    <t>Rozdiel majektu a záväzkov</t>
  </si>
  <si>
    <t>PaV_12</t>
  </si>
  <si>
    <t>PaV_4</t>
  </si>
  <si>
    <t>Príjmy</t>
  </si>
  <si>
    <t>MaZ_4 +MaZ_8 + MaZ_9 - MaZ_17 - MaZ_18</t>
  </si>
  <si>
    <t>PaV_12 - daň z príjmov</t>
  </si>
  <si>
    <t>Riadok výkazu (MaZ=Výkaz majetku a záväzkov, PaV=Výkaz príjmov a výdavkov) roku n</t>
  </si>
  <si>
    <t>Slovné zhodnotenie podmienky, že podnik žiadateľa je aktívny</t>
  </si>
  <si>
    <t>T/CA</t>
  </si>
  <si>
    <t>CA/COV</t>
  </si>
  <si>
    <r>
      <t>x</t>
    </r>
    <r>
      <rPr>
        <b/>
        <vertAlign val="superscript"/>
        <sz val="10"/>
        <rFont val="Arial"/>
        <family val="2"/>
        <charset val="238"/>
      </rPr>
      <t>1</t>
    </r>
  </si>
  <si>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žiadateľ vyplní údaj "úroky nákladové" v súlade s údajmi z peňažného denníka, resp. knihy záväzkov</t>
    </r>
  </si>
  <si>
    <t>Príloha č. 7 ŽoNFP - Ukazovateľe finančnej situácie žiadateľa</t>
  </si>
  <si>
    <t>Ukazovateľ hodnotenia subjektu verejného sektora</t>
  </si>
  <si>
    <t>Hodnoty z výkazov                                                             roku n</t>
  </si>
  <si>
    <t>Likvidita I. stupňa - pohotová likvidita</t>
  </si>
  <si>
    <t>X1=_FM/_KZAV</t>
  </si>
  <si>
    <t>Likvidita II. stupňa - bežná likvidita</t>
  </si>
  <si>
    <t>X2=(_FM+_KRPOH)/_KZAV</t>
  </si>
  <si>
    <t>Likvidita III. stupňa - celková likvidita</t>
  </si>
  <si>
    <t>X3=(_OAKT-_DLPOH)/_KZAV</t>
  </si>
  <si>
    <t>Ukazovateľ veriteľského rizika (celková zadĺženosť)</t>
  </si>
  <si>
    <t>X4=((_CK+_OPAS)/_AKT)*100</t>
  </si>
  <si>
    <t>Miera zadĺženosti</t>
  </si>
  <si>
    <t>X5=_CK/_VK*100</t>
  </si>
  <si>
    <t>Celková úverová zadĺženosť</t>
  </si>
  <si>
    <t>X6=_BUV/_VK*100</t>
  </si>
  <si>
    <t xml:space="preserve">Údaje zo súvahy Úč ROPO SFOV 1 - 01 </t>
  </si>
  <si>
    <t>Kód typu subjektu</t>
  </si>
  <si>
    <t>Použité termíny v modeli</t>
  </si>
  <si>
    <t>Riadok výkazu 
(S=Súvaha) roku n</t>
  </si>
  <si>
    <t>S_001</t>
  </si>
  <si>
    <t>_BUV</t>
  </si>
  <si>
    <t>Bankové úvery a ostatné prijaté výpomoci</t>
  </si>
  <si>
    <t>S_173</t>
  </si>
  <si>
    <t>S_126</t>
  </si>
  <si>
    <t>_DLPOH</t>
  </si>
  <si>
    <t>Dlhodobé pohľadávky</t>
  </si>
  <si>
    <t>S_048</t>
  </si>
  <si>
    <t>_FM</t>
  </si>
  <si>
    <t>Finančný majetok</t>
  </si>
  <si>
    <t>S_085</t>
  </si>
  <si>
    <t>_KRPOH</t>
  </si>
  <si>
    <t>Krátkodobé pohľadávky</t>
  </si>
  <si>
    <t>S_060</t>
  </si>
  <si>
    <t>_KZAV</t>
  </si>
  <si>
    <t>Krátkodobé záväzky</t>
  </si>
  <si>
    <t>S_151+S_175-S_176+S_177+S_179+S_181</t>
  </si>
  <si>
    <t>_OAKT</t>
  </si>
  <si>
    <t>Obežné aktíva (obežný majetok)</t>
  </si>
  <si>
    <t>S_033</t>
  </si>
  <si>
    <t>_OPAS</t>
  </si>
  <si>
    <t>Ostatné pasíva</t>
  </si>
  <si>
    <t>S_181</t>
  </si>
  <si>
    <t>Vlastné zdroje krytia majetku a záväzky spolu</t>
  </si>
  <si>
    <t>S_115</t>
  </si>
  <si>
    <t>Údaje zo súvahy Úč NUJ 1 - 01</t>
  </si>
  <si>
    <t>S_097</t>
  </si>
  <si>
    <t>S_074</t>
  </si>
  <si>
    <t>S_037</t>
  </si>
  <si>
    <t>S_051</t>
  </si>
  <si>
    <t>S_042</t>
  </si>
  <si>
    <t>S_087+S_099+S_100+S_102</t>
  </si>
  <si>
    <t>S_029</t>
  </si>
  <si>
    <t>S_102</t>
  </si>
  <si>
    <t>S_104</t>
  </si>
  <si>
    <r>
      <t xml:space="preserve">Upozornenie: 
</t>
    </r>
    <r>
      <rPr>
        <i/>
        <sz val="10"/>
        <rFont val="Arial"/>
        <family val="2"/>
        <charset val="238"/>
      </rPr>
      <t>Podklad pre výpočet ukazovateľov hodnotenia finančnej situácie žiadateľa tvorí účtovná závierka (súvaha) žiadateľa za posledné ukončené účtovné obdobie (rok n) predchádzajúce dátumu predloženia Žiadosti o poskytnutie nenávratného finančného príspevku.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Značenie riadkov súvahy vychádza zo vzorov účtovných závierok platných od roku 2014. A</t>
    </r>
    <r>
      <rPr>
        <i/>
        <sz val="10"/>
        <rFont val="Arial"/>
        <family val="2"/>
        <charset val="238"/>
      </rPr>
      <t xml:space="preserve">k dôjde k vydaniu nových vzorov účtovných závierok po roku 2014, žiadateľ vyplní údaje, ktoré vecne zodpovedajú značeniu uvedenému v tomto formulári.  </t>
    </r>
  </si>
  <si>
    <r>
      <t xml:space="preserve">Upozornenie: 
</t>
    </r>
    <r>
      <rPr>
        <i/>
        <sz val="1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záväzkoch.</t>
    </r>
  </si>
  <si>
    <r>
      <t xml:space="preserve">Upozornenie: 
</t>
    </r>
    <r>
      <rPr>
        <i/>
        <sz val="10"/>
        <rFont val="Arial"/>
        <family val="2"/>
        <charset val="238"/>
      </rPr>
      <t>Povinnosť predložiť prílohu sa vzťahuje na všetkých žiadateľov.</t>
    </r>
    <r>
      <rPr>
        <i/>
        <sz val="10"/>
        <rFont val="Arial"/>
        <family val="2"/>
        <charset val="238"/>
      </rPr>
      <t>Žiadateľ, ktorý je na trhu menej ako jeden rok a nedisponuje schválenou účtovnou závierkou, uvedie do stĺpca „Riadok výkazu (S=Súvaha) roku n“ nulové hodnoty.</t>
    </r>
  </si>
  <si>
    <t>V..............................     dňa..............................</t>
  </si>
  <si>
    <t xml:space="preserve">Ukazovatele finančnej situácie žiadateľa                                                                                                                (Ostatní žiadatelia)
</t>
  </si>
  <si>
    <t>Ukazovatele hodnotenia finančnej situácie
 (verejný sektor, neziskové účtovné jednotky, združenia fyzických alebo právnických osôb)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</si>
</sst>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[Red]\-#,##0.00\ "/>
  </numFmts>
  <fonts count="26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0000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Verdana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0" tint="-0.249977111117893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/>
      <top style="thin">
        <color theme="1"/>
      </top>
      <bottom style="thin">
        <color theme="1"/>
      </bottom>
      <diagonal/>
    </border>
    <border>
      <left/>
      <right style="thin">
        <color theme="0" tint="-0.249977111117893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43" fontId="16" fillId="0" borderId="0" applyFont="0" applyFill="0" applyBorder="0" applyAlignment="0" applyProtection="0"/>
    <xf numFmtId="0" fontId="5" fillId="0" borderId="0"/>
  </cellStyleXfs>
  <cellXfs count="126">
    <xf numFmtId="0" fontId="0" fillId="0" borderId="0" xfId="0"/>
    <xf numFmtId="0" fontId="5" fillId="0" borderId="0" xfId="0" applyFont="1" applyProtection="1">
      <protection hidden="1"/>
    </xf>
    <xf numFmtId="0" fontId="5" fillId="0" borderId="0" xfId="0" applyFont="1" applyProtection="1">
      <protection locked="0"/>
    </xf>
    <xf numFmtId="0" fontId="5" fillId="0" borderId="0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5" fillId="0" borderId="0" xfId="0" applyFont="1" applyAlignment="1" applyProtection="1">
      <protection locked="0"/>
    </xf>
    <xf numFmtId="0" fontId="7" fillId="0" borderId="0" xfId="1" applyFont="1" applyBorder="1" applyAlignment="1" applyProtection="1"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3" xfId="1" applyNumberFormat="1" applyFont="1" applyFill="1" applyBorder="1" applyAlignment="1" applyProtection="1">
      <alignment horizontal="left"/>
      <protection locked="0"/>
    </xf>
    <xf numFmtId="164" fontId="5" fillId="0" borderId="3" xfId="1" applyNumberFormat="1" applyFont="1" applyBorder="1" applyAlignment="1" applyProtection="1">
      <alignment horizontal="center"/>
      <protection locked="0"/>
    </xf>
    <xf numFmtId="164" fontId="5" fillId="0" borderId="3" xfId="1" applyNumberFormat="1" applyFont="1" applyBorder="1" applyAlignment="1" applyProtection="1">
      <alignment horizontal="left"/>
      <protection locked="0"/>
    </xf>
    <xf numFmtId="1" fontId="5" fillId="0" borderId="3" xfId="1" applyNumberFormat="1" applyFont="1" applyBorder="1" applyAlignment="1" applyProtection="1">
      <alignment horizontal="center"/>
      <protection locked="0"/>
    </xf>
    <xf numFmtId="164" fontId="6" fillId="2" borderId="3" xfId="1" applyNumberFormat="1" applyFont="1" applyFill="1" applyBorder="1" applyAlignment="1" applyProtection="1">
      <alignment horizontal="left"/>
      <protection locked="0"/>
    </xf>
    <xf numFmtId="0" fontId="5" fillId="0" borderId="0" xfId="1" applyFont="1" applyBorder="1" applyProtection="1">
      <protection locked="0"/>
    </xf>
    <xf numFmtId="0" fontId="11" fillId="3" borderId="3" xfId="1" applyFont="1" applyFill="1" applyBorder="1" applyAlignment="1" applyProtection="1">
      <alignment horizontal="center" vertical="center"/>
      <protection locked="0"/>
    </xf>
    <xf numFmtId="0" fontId="5" fillId="0" borderId="0" xfId="1" applyFont="1" applyProtection="1"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0" fontId="15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10" fillId="3" borderId="3" xfId="1" applyFont="1" applyFill="1" applyBorder="1" applyAlignment="1" applyProtection="1">
      <alignment horizontal="left" vertical="center"/>
      <protection locked="0"/>
    </xf>
    <xf numFmtId="0" fontId="5" fillId="2" borderId="3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8" fillId="0" borderId="2" xfId="0" applyFont="1" applyFill="1" applyBorder="1" applyAlignment="1" applyProtection="1">
      <alignment horizontal="center" vertical="center"/>
      <protection hidden="1"/>
    </xf>
    <xf numFmtId="43" fontId="19" fillId="0" borderId="2" xfId="3" applyFont="1" applyFill="1" applyBorder="1" applyAlignment="1" applyProtection="1">
      <alignment vertical="center"/>
      <protection hidden="1"/>
    </xf>
    <xf numFmtId="0" fontId="19" fillId="0" borderId="2" xfId="0" applyFont="1" applyFill="1" applyBorder="1" applyAlignment="1" applyProtection="1">
      <alignment vertical="center"/>
      <protection hidden="1"/>
    </xf>
    <xf numFmtId="0" fontId="19" fillId="0" borderId="2" xfId="0" applyFont="1" applyFill="1" applyBorder="1" applyAlignment="1" applyProtection="1">
      <alignment horizontal="right" vertical="center"/>
      <protection hidden="1"/>
    </xf>
    <xf numFmtId="0" fontId="10" fillId="3" borderId="3" xfId="1" applyFont="1" applyFill="1" applyBorder="1" applyAlignment="1" applyProtection="1">
      <alignment horizontal="left" vertical="center"/>
      <protection locked="0"/>
    </xf>
    <xf numFmtId="0" fontId="20" fillId="0" borderId="0" xfId="0" applyFont="1"/>
    <xf numFmtId="0" fontId="5" fillId="2" borderId="0" xfId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 applyProtection="1">
      <alignment horizontal="right"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8" fillId="0" borderId="0" xfId="1" applyFont="1" applyBorder="1" applyAlignment="1" applyProtection="1">
      <alignment vertical="center"/>
      <protection hidden="1"/>
    </xf>
    <xf numFmtId="164" fontId="5" fillId="0" borderId="2" xfId="1" applyNumberFormat="1" applyFont="1" applyBorder="1" applyAlignment="1" applyProtection="1">
      <alignment horizontal="center" vertical="center"/>
      <protection hidden="1"/>
    </xf>
    <xf numFmtId="10" fontId="5" fillId="0" borderId="2" xfId="1" applyNumberFormat="1" applyFont="1" applyBorder="1" applyAlignment="1" applyProtection="1">
      <alignment horizontal="center" vertical="center"/>
      <protection hidden="1"/>
    </xf>
    <xf numFmtId="164" fontId="5" fillId="2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164" fontId="5" fillId="0" borderId="0" xfId="1" applyNumberFormat="1" applyFont="1" applyBorder="1" applyAlignment="1" applyProtection="1">
      <alignment horizontal="center" vertical="center"/>
      <protection locked="0" hidden="1"/>
    </xf>
    <xf numFmtId="0" fontId="5" fillId="0" borderId="0" xfId="1" applyFont="1" applyBorder="1" applyAlignment="1" applyProtection="1">
      <alignment vertical="center"/>
      <protection hidden="1"/>
    </xf>
    <xf numFmtId="0" fontId="5" fillId="0" borderId="0" xfId="1" applyFont="1" applyBorder="1" applyAlignment="1" applyProtection="1">
      <alignment vertical="center"/>
      <protection locked="0" hidden="1"/>
    </xf>
    <xf numFmtId="0" fontId="10" fillId="3" borderId="8" xfId="1" applyFont="1" applyFill="1" applyBorder="1" applyAlignment="1" applyProtection="1">
      <alignment vertical="center"/>
      <protection hidden="1"/>
    </xf>
    <xf numFmtId="0" fontId="10" fillId="3" borderId="9" xfId="1" applyFont="1" applyFill="1" applyBorder="1" applyAlignment="1" applyProtection="1">
      <alignment horizontal="center" vertical="center" wrapText="1"/>
      <protection hidden="1"/>
    </xf>
    <xf numFmtId="0" fontId="5" fillId="2" borderId="2" xfId="1" applyFont="1" applyFill="1" applyBorder="1" applyAlignment="1" applyProtection="1">
      <alignment vertical="center"/>
      <protection hidden="1"/>
    </xf>
    <xf numFmtId="2" fontId="3" fillId="0" borderId="3" xfId="1" applyNumberFormat="1" applyFont="1" applyBorder="1" applyAlignment="1" applyProtection="1">
      <alignment horizontal="center" vertical="center"/>
      <protection locked="0"/>
    </xf>
    <xf numFmtId="2" fontId="3" fillId="0" borderId="3" xfId="1" applyNumberFormat="1" applyFont="1" applyFill="1" applyBorder="1" applyAlignment="1" applyProtection="1">
      <alignment horizontal="center" vertical="center"/>
      <protection locked="0"/>
    </xf>
    <xf numFmtId="2" fontId="3" fillId="0" borderId="3" xfId="1" applyNumberFormat="1" applyFont="1" applyBorder="1" applyAlignment="1" applyProtection="1">
      <alignment horizontal="center" vertical="center" wrapText="1"/>
      <protection locked="0"/>
    </xf>
    <xf numFmtId="2" fontId="23" fillId="0" borderId="3" xfId="1" applyNumberFormat="1" applyFont="1" applyBorder="1" applyAlignment="1" applyProtection="1">
      <alignment horizontal="center" vertical="center"/>
      <protection locked="0"/>
    </xf>
    <xf numFmtId="0" fontId="10" fillId="3" borderId="20" xfId="1" applyFont="1" applyFill="1" applyBorder="1" applyAlignment="1" applyProtection="1">
      <alignment vertical="center"/>
      <protection hidden="1"/>
    </xf>
    <xf numFmtId="0" fontId="10" fillId="3" borderId="23" xfId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vertical="center"/>
      <protection hidden="1"/>
    </xf>
    <xf numFmtId="2" fontId="3" fillId="0" borderId="0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  <protection hidden="1"/>
    </xf>
    <xf numFmtId="0" fontId="10" fillId="3" borderId="10" xfId="0" applyFont="1" applyFill="1" applyBorder="1" applyAlignment="1" applyProtection="1">
      <alignment horizontal="left" vertical="center"/>
      <protection hidden="1"/>
    </xf>
    <xf numFmtId="0" fontId="10" fillId="3" borderId="11" xfId="0" applyFont="1" applyFill="1" applyBorder="1" applyAlignment="1" applyProtection="1">
      <alignment horizontal="center" vertical="center" wrapText="1"/>
      <protection hidden="1"/>
    </xf>
    <xf numFmtId="164" fontId="5" fillId="2" borderId="2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164" fontId="5" fillId="0" borderId="0" xfId="0" applyNumberFormat="1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locked="0" hidden="1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protection hidden="1"/>
    </xf>
    <xf numFmtId="0" fontId="24" fillId="0" borderId="0" xfId="0" applyFont="1" applyBorder="1" applyAlignment="1" applyProtection="1">
      <alignment vertical="center"/>
      <protection locked="0" hidden="1"/>
    </xf>
    <xf numFmtId="0" fontId="5" fillId="0" borderId="0" xfId="0" applyFont="1" applyBorder="1" applyAlignment="1" applyProtection="1">
      <alignment vertical="center"/>
      <protection locked="0" hidden="1"/>
    </xf>
    <xf numFmtId="0" fontId="25" fillId="0" borderId="0" xfId="0" applyFont="1" applyBorder="1" applyAlignment="1" applyProtection="1">
      <alignment vertical="center"/>
      <protection locked="0" hidden="1"/>
    </xf>
    <xf numFmtId="0" fontId="5" fillId="0" borderId="1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vertical="top" wrapText="1"/>
    </xf>
    <xf numFmtId="0" fontId="5" fillId="4" borderId="2" xfId="0" applyFont="1" applyFill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10" fillId="3" borderId="2" xfId="0" applyFont="1" applyFill="1" applyBorder="1" applyAlignment="1" applyProtection="1">
      <alignment horizontal="left" vertical="center"/>
      <protection hidden="1"/>
    </xf>
    <xf numFmtId="0" fontId="10" fillId="3" borderId="8" xfId="0" applyFont="1" applyFill="1" applyBorder="1" applyAlignment="1" applyProtection="1">
      <alignment horizontal="left" vertical="center"/>
      <protection hidden="1"/>
    </xf>
    <xf numFmtId="0" fontId="5" fillId="0" borderId="2" xfId="1" applyFont="1" applyBorder="1" applyAlignment="1" applyProtection="1">
      <alignment horizontal="left" vertical="center"/>
      <protection hidden="1"/>
    </xf>
    <xf numFmtId="0" fontId="10" fillId="3" borderId="15" xfId="1" applyFont="1" applyFill="1" applyBorder="1" applyAlignment="1" applyProtection="1">
      <alignment horizontal="left" vertical="center"/>
      <protection hidden="1"/>
    </xf>
    <xf numFmtId="0" fontId="10" fillId="3" borderId="16" xfId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>
      <alignment horizontal="left" vertical="top" wrapText="1"/>
    </xf>
    <xf numFmtId="0" fontId="10" fillId="3" borderId="21" xfId="1" applyFont="1" applyFill="1" applyBorder="1" applyAlignment="1" applyProtection="1">
      <alignment horizontal="left" vertical="center"/>
      <protection hidden="1"/>
    </xf>
    <xf numFmtId="0" fontId="10" fillId="3" borderId="22" xfId="1" applyFont="1" applyFill="1" applyBorder="1" applyAlignment="1" applyProtection="1">
      <alignment horizontal="left" vertical="center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10" fillId="3" borderId="4" xfId="1" applyFont="1" applyFill="1" applyBorder="1" applyAlignment="1" applyProtection="1">
      <alignment horizontal="center" vertical="center" wrapText="1"/>
      <protection locked="0"/>
    </xf>
    <xf numFmtId="0" fontId="10" fillId="3" borderId="5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Border="1" applyAlignment="1" applyProtection="1">
      <alignment horizontal="center" vertical="center" wrapText="1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5" fillId="4" borderId="3" xfId="1" applyFont="1" applyFill="1" applyBorder="1" applyAlignment="1" applyProtection="1">
      <alignment horizontal="left" vertical="center" wrapText="1"/>
      <protection locked="0"/>
    </xf>
    <xf numFmtId="0" fontId="10" fillId="5" borderId="3" xfId="1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5" fillId="4" borderId="3" xfId="1" applyFont="1" applyFill="1" applyBorder="1" applyAlignment="1" applyProtection="1">
      <alignment horizontal="left" vertical="center"/>
      <protection locked="0"/>
    </xf>
    <xf numFmtId="0" fontId="5" fillId="0" borderId="3" xfId="1" applyFont="1" applyBorder="1" applyAlignment="1" applyProtection="1">
      <alignment horizontal="left" vertical="center"/>
      <protection locked="0"/>
    </xf>
    <xf numFmtId="0" fontId="10" fillId="3" borderId="4" xfId="1" applyFont="1" applyFill="1" applyBorder="1" applyAlignment="1" applyProtection="1">
      <alignment horizontal="left" vertical="center"/>
      <protection locked="0"/>
    </xf>
    <xf numFmtId="0" fontId="10" fillId="3" borderId="5" xfId="1" applyFont="1" applyFill="1" applyBorder="1" applyAlignment="1" applyProtection="1">
      <alignment horizontal="left" vertical="center"/>
      <protection locked="0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0" fillId="3" borderId="3" xfId="1" applyFont="1" applyFill="1" applyBorder="1" applyAlignment="1" applyProtection="1">
      <alignment horizontal="left" vertical="center"/>
      <protection locked="0"/>
    </xf>
    <xf numFmtId="0" fontId="5" fillId="6" borderId="3" xfId="1" applyFont="1" applyFill="1" applyBorder="1" applyAlignment="1" applyProtection="1">
      <alignment horizontal="left" vertical="center"/>
      <protection locked="0"/>
    </xf>
    <xf numFmtId="0" fontId="5" fillId="7" borderId="3" xfId="1" applyFont="1" applyFill="1" applyBorder="1" applyAlignment="1" applyProtection="1">
      <alignment horizontal="left" vertical="center"/>
      <protection locked="0"/>
    </xf>
    <xf numFmtId="0" fontId="5" fillId="8" borderId="3" xfId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18" fillId="0" borderId="2" xfId="0" applyFont="1" applyFill="1" applyBorder="1" applyAlignment="1" applyProtection="1">
      <alignment horizontal="center" vertical="center"/>
      <protection hidden="1"/>
    </xf>
    <xf numFmtId="0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9" xfId="1" applyFont="1" applyFill="1" applyBorder="1" applyAlignment="1" applyProtection="1">
      <alignment horizontal="center" vertical="center"/>
      <protection hidden="1"/>
    </xf>
    <xf numFmtId="0" fontId="5" fillId="9" borderId="3" xfId="1" applyFont="1" applyFill="1" applyBorder="1" applyAlignment="1" applyProtection="1">
      <alignment horizontal="left" vertical="center"/>
      <protection locked="0"/>
    </xf>
    <xf numFmtId="0" fontId="3" fillId="9" borderId="3" xfId="1" applyFont="1" applyFill="1" applyBorder="1" applyAlignment="1" applyProtection="1">
      <alignment horizontal="center" vertical="center" wrapText="1"/>
      <protection locked="0"/>
    </xf>
  </cellXfs>
  <cellStyles count="5">
    <cellStyle name="Čiarka" xfId="3" builtinId="3"/>
    <cellStyle name="Normálna" xfId="0" builtinId="0"/>
    <cellStyle name="Normálna 2" xfId="4"/>
    <cellStyle name="Normálne 2" xfId="2"/>
    <cellStyle name="normálne_Hárok1" xfId="1"/>
  </cellStyles>
  <dxfs count="2">
    <dxf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I$16"/>
</file>

<file path=xl/ctrlProps/ctrlProp2.xml><?xml version="1.0" encoding="utf-8"?>
<formControlPr xmlns="http://schemas.microsoft.com/office/spreadsheetml/2009/9/main" objectType="Radio"/>
</file>

<file path=xl/ctrlProps/ctrlProp3.xml><?xml version="1.0" encoding="utf-8"?>
<formControlPr xmlns="http://schemas.microsoft.com/office/spreadsheetml/2009/9/main" objectType="Radio" firstButton="1" fmlaLink="$I$5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152400</xdr:rowOff>
        </xdr:from>
        <xdr:to>
          <xdr:col>1</xdr:col>
          <xdr:colOff>1828800</xdr:colOff>
          <xdr:row>16</xdr:row>
          <xdr:rowOff>152400</xdr:rowOff>
        </xdr:to>
        <xdr:sp macro="" textlink="">
          <xdr:nvSpPr>
            <xdr:cNvPr id="7177" name="Option Button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ROPO SFOV 1-01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30</xdr:row>
          <xdr:rowOff>9525</xdr:rowOff>
        </xdr:from>
        <xdr:to>
          <xdr:col>1</xdr:col>
          <xdr:colOff>1828800</xdr:colOff>
          <xdr:row>31</xdr:row>
          <xdr:rowOff>0</xdr:rowOff>
        </xdr:to>
        <xdr:sp macro="" textlink="">
          <xdr:nvSpPr>
            <xdr:cNvPr id="7178" name="Option Button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NUJ 1-01</a:t>
              </a:r>
            </a:p>
          </xdr:txBody>
        </xdr:sp>
        <xdr:clientData fLocksWithSheet="0"/>
      </xdr:twoCellAnchor>
    </mc:Choice>
    <mc:Fallback/>
  </mc:AlternateContent>
  <xdr:twoCellAnchor>
    <xdr:from>
      <xdr:col>1</xdr:col>
      <xdr:colOff>0</xdr:colOff>
      <xdr:row>2</xdr:row>
      <xdr:rowOff>0</xdr:rowOff>
    </xdr:from>
    <xdr:to>
      <xdr:col>3</xdr:col>
      <xdr:colOff>846783</xdr:colOff>
      <xdr:row>4</xdr:row>
      <xdr:rowOff>54964</xdr:rowOff>
    </xdr:to>
    <xdr:grpSp>
      <xdr:nvGrpSpPr>
        <xdr:cNvPr id="16" name="Skupina 5"/>
        <xdr:cNvGrpSpPr>
          <a:grpSpLocks/>
        </xdr:cNvGrpSpPr>
      </xdr:nvGrpSpPr>
      <xdr:grpSpPr>
        <a:xfrm>
          <a:off x="609600" y="323850"/>
          <a:ext cx="5837883" cy="378814"/>
          <a:chOff x="0" y="0"/>
          <a:chExt cx="5834418" cy="388962"/>
        </a:xfrm>
      </xdr:grpSpPr>
      <xdr:pic>
        <xdr:nvPicPr>
          <xdr:cNvPr id="17" name="Obrázok 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8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9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0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1535206</xdr:colOff>
      <xdr:row>1</xdr:row>
      <xdr:rowOff>291353</xdr:rowOff>
    </xdr:from>
    <xdr:to>
      <xdr:col>4</xdr:col>
      <xdr:colOff>455557</xdr:colOff>
      <xdr:row>2</xdr:row>
      <xdr:rowOff>74855</xdr:rowOff>
    </xdr:to>
    <xdr:grpSp>
      <xdr:nvGrpSpPr>
        <xdr:cNvPr id="10" name="Skupina 5"/>
        <xdr:cNvGrpSpPr>
          <a:grpSpLocks/>
        </xdr:cNvGrpSpPr>
      </xdr:nvGrpSpPr>
      <xdr:grpSpPr>
        <a:xfrm>
          <a:off x="2261487" y="458041"/>
          <a:ext cx="5837883" cy="378814"/>
          <a:chOff x="0" y="0"/>
          <a:chExt cx="5834418" cy="388962"/>
        </a:xfrm>
      </xdr:grpSpPr>
      <xdr:pic>
        <xdr:nvPicPr>
          <xdr:cNvPr id="11" name="Obrázok 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85725</xdr:rowOff>
        </xdr:from>
        <xdr:to>
          <xdr:col>4</xdr:col>
          <xdr:colOff>1343025</xdr:colOff>
          <xdr:row>34</xdr:row>
          <xdr:rowOff>76200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Úč POD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152400</xdr:rowOff>
        </xdr:from>
        <xdr:to>
          <xdr:col>4</xdr:col>
          <xdr:colOff>1333500</xdr:colOff>
          <xdr:row>45</xdr:row>
          <xdr:rowOff>219075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Úč MÚJ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152400</xdr:rowOff>
        </xdr:from>
        <xdr:to>
          <xdr:col>4</xdr:col>
          <xdr:colOff>1333500</xdr:colOff>
          <xdr:row>59</xdr:row>
          <xdr:rowOff>9525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Jednoduché účtovníctvo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9"/>
  <sheetViews>
    <sheetView workbookViewId="0">
      <selection activeCell="J46" sqref="J46"/>
    </sheetView>
  </sheetViews>
  <sheetFormatPr defaultRowHeight="12.75" x14ac:dyDescent="0.2"/>
  <cols>
    <col min="1" max="1" width="9.140625" style="58" customWidth="1"/>
    <col min="2" max="2" width="47.42578125" style="58" customWidth="1"/>
    <col min="3" max="3" width="27.42578125" style="58" customWidth="1"/>
    <col min="4" max="4" width="27.140625" style="58" customWidth="1"/>
    <col min="5" max="5" width="9.140625" style="58"/>
    <col min="6" max="6" width="16.140625" style="58" bestFit="1" customWidth="1"/>
    <col min="7" max="7" width="9.140625" style="58"/>
    <col min="8" max="8" width="16.140625" style="58" hidden="1" customWidth="1"/>
    <col min="9" max="9" width="11.42578125" style="58" hidden="1" customWidth="1"/>
    <col min="10" max="10" width="11.42578125" style="58" bestFit="1" customWidth="1"/>
    <col min="11" max="16384" width="9.140625" style="58"/>
  </cols>
  <sheetData>
    <row r="1" spans="1:9" s="1" customFormat="1" ht="12.75" customHeight="1" x14ac:dyDescent="0.2">
      <c r="A1" s="91" t="s">
        <v>103</v>
      </c>
      <c r="B1" s="91"/>
      <c r="C1" s="91"/>
      <c r="D1" s="91"/>
      <c r="E1" s="2"/>
      <c r="F1" s="2"/>
      <c r="G1" s="2"/>
      <c r="H1" s="2"/>
      <c r="I1" s="2"/>
    </row>
    <row r="2" spans="1:9" ht="12.75" customHeight="1" x14ac:dyDescent="0.2">
      <c r="A2" s="80"/>
      <c r="B2" s="80"/>
      <c r="C2" s="80"/>
      <c r="D2" s="80"/>
    </row>
    <row r="4" spans="1:9" ht="12.75" customHeight="1" x14ac:dyDescent="0.2"/>
    <row r="5" spans="1:9" ht="20.25" x14ac:dyDescent="0.2">
      <c r="A5" s="38"/>
      <c r="B5" s="38"/>
      <c r="C5" s="38"/>
      <c r="D5" s="38"/>
    </row>
    <row r="6" spans="1:9" ht="69" customHeight="1" x14ac:dyDescent="0.2">
      <c r="A6" s="81" t="s">
        <v>162</v>
      </c>
      <c r="B6" s="81"/>
      <c r="C6" s="81"/>
      <c r="D6" s="81"/>
    </row>
    <row r="7" spans="1:9" ht="25.5" x14ac:dyDescent="0.2">
      <c r="A7" s="82" t="s">
        <v>104</v>
      </c>
      <c r="B7" s="83"/>
      <c r="C7" s="59" t="s">
        <v>3</v>
      </c>
      <c r="D7" s="60" t="s">
        <v>105</v>
      </c>
    </row>
    <row r="8" spans="1:9" x14ac:dyDescent="0.2">
      <c r="A8" s="79" t="s">
        <v>106</v>
      </c>
      <c r="B8" s="79"/>
      <c r="C8" s="61" t="s">
        <v>107</v>
      </c>
      <c r="D8" s="39" t="e">
        <f>HLOOKUP(I16,H18:I24,2)</f>
        <v>#VALUE!</v>
      </c>
    </row>
    <row r="9" spans="1:9" x14ac:dyDescent="0.2">
      <c r="A9" s="79" t="s">
        <v>108</v>
      </c>
      <c r="B9" s="79"/>
      <c r="C9" s="61" t="s">
        <v>109</v>
      </c>
      <c r="D9" s="39" t="e">
        <f>HLOOKUP(I16,H18:I24,3)</f>
        <v>#VALUE!</v>
      </c>
    </row>
    <row r="10" spans="1:9" x14ac:dyDescent="0.2">
      <c r="A10" s="79" t="s">
        <v>110</v>
      </c>
      <c r="B10" s="79"/>
      <c r="C10" s="61" t="s">
        <v>111</v>
      </c>
      <c r="D10" s="39" t="e">
        <f>HLOOKUP(I16,H18:I24,4)</f>
        <v>#VALUE!</v>
      </c>
    </row>
    <row r="11" spans="1:9" x14ac:dyDescent="0.2">
      <c r="A11" s="79" t="s">
        <v>112</v>
      </c>
      <c r="B11" s="79"/>
      <c r="C11" s="61" t="s">
        <v>113</v>
      </c>
      <c r="D11" s="40" t="e">
        <f>HLOOKUP(I16,H18:I24,5)</f>
        <v>#VALUE!</v>
      </c>
    </row>
    <row r="12" spans="1:9" x14ac:dyDescent="0.2">
      <c r="A12" s="79" t="s">
        <v>114</v>
      </c>
      <c r="B12" s="79"/>
      <c r="C12" s="41" t="s">
        <v>115</v>
      </c>
      <c r="D12" s="40" t="e">
        <f>HLOOKUP(I16,H18:I24,6)</f>
        <v>#VALUE!</v>
      </c>
    </row>
    <row r="13" spans="1:9" x14ac:dyDescent="0.2">
      <c r="A13" s="79" t="s">
        <v>116</v>
      </c>
      <c r="B13" s="79"/>
      <c r="C13" s="61" t="s">
        <v>117</v>
      </c>
      <c r="D13" s="40" t="e">
        <f>HLOOKUP(I16,H18:I24,7)</f>
        <v>#VALUE!</v>
      </c>
    </row>
    <row r="14" spans="1:9" x14ac:dyDescent="0.2">
      <c r="A14" s="42"/>
      <c r="B14" s="62"/>
      <c r="C14" s="63"/>
      <c r="D14" s="43"/>
    </row>
    <row r="15" spans="1:9" ht="13.5" thickBot="1" x14ac:dyDescent="0.25">
      <c r="A15" s="44"/>
      <c r="B15" s="44"/>
      <c r="C15" s="44"/>
      <c r="D15" s="45"/>
    </row>
    <row r="16" spans="1:9" ht="13.5" thickBot="1" x14ac:dyDescent="0.25">
      <c r="A16" s="64" t="s">
        <v>118</v>
      </c>
      <c r="B16" s="62"/>
      <c r="C16" s="62"/>
      <c r="D16" s="65"/>
      <c r="H16" s="66" t="s">
        <v>119</v>
      </c>
      <c r="I16" s="67">
        <v>1</v>
      </c>
    </row>
    <row r="17" spans="1:14" ht="13.5" thickBot="1" x14ac:dyDescent="0.25">
      <c r="A17" s="68"/>
      <c r="B17" s="62"/>
      <c r="C17" s="62"/>
      <c r="D17" s="65"/>
      <c r="H17" s="66"/>
      <c r="I17" s="69"/>
    </row>
    <row r="18" spans="1:14" ht="25.5" x14ac:dyDescent="0.2">
      <c r="A18" s="46" t="s">
        <v>4</v>
      </c>
      <c r="B18" s="85" t="s">
        <v>120</v>
      </c>
      <c r="C18" s="86"/>
      <c r="D18" s="47" t="s">
        <v>121</v>
      </c>
      <c r="H18" s="66">
        <v>1</v>
      </c>
      <c r="I18" s="69">
        <v>2</v>
      </c>
    </row>
    <row r="19" spans="1:14" x14ac:dyDescent="0.2">
      <c r="A19" s="48" t="s">
        <v>0</v>
      </c>
      <c r="B19" s="84" t="s">
        <v>6</v>
      </c>
      <c r="C19" s="84"/>
      <c r="D19" s="49" t="s">
        <v>122</v>
      </c>
      <c r="H19" s="70" t="e">
        <f>D23/D25</f>
        <v>#VALUE!</v>
      </c>
      <c r="I19" s="69" t="e">
        <f>D37/D39</f>
        <v>#VALUE!</v>
      </c>
    </row>
    <row r="20" spans="1:14" x14ac:dyDescent="0.2">
      <c r="A20" s="48" t="s">
        <v>123</v>
      </c>
      <c r="B20" s="84" t="s">
        <v>124</v>
      </c>
      <c r="C20" s="84"/>
      <c r="D20" s="50" t="s">
        <v>125</v>
      </c>
      <c r="H20" s="70" t="e">
        <f>(D23+D24)/D25</f>
        <v>#VALUE!</v>
      </c>
      <c r="I20" s="69" t="e">
        <f>(D37+D38)/D39</f>
        <v>#VALUE!</v>
      </c>
    </row>
    <row r="21" spans="1:14" x14ac:dyDescent="0.2">
      <c r="A21" s="48" t="s">
        <v>1</v>
      </c>
      <c r="B21" s="84" t="s">
        <v>5</v>
      </c>
      <c r="C21" s="84"/>
      <c r="D21" s="49" t="s">
        <v>126</v>
      </c>
      <c r="H21" s="70" t="e">
        <f>(D26-D22)/D25</f>
        <v>#VALUE!</v>
      </c>
      <c r="I21" s="69" t="e">
        <f>(D40-D36)/D39</f>
        <v>#VALUE!</v>
      </c>
    </row>
    <row r="22" spans="1:14" x14ac:dyDescent="0.2">
      <c r="A22" s="48" t="s">
        <v>127</v>
      </c>
      <c r="B22" s="84" t="s">
        <v>128</v>
      </c>
      <c r="C22" s="84"/>
      <c r="D22" s="49" t="s">
        <v>129</v>
      </c>
      <c r="H22" s="70" t="e">
        <f>((D21+D27)/D19)</f>
        <v>#VALUE!</v>
      </c>
      <c r="I22" s="69" t="e">
        <f>(D35+D41)/D33</f>
        <v>#VALUE!</v>
      </c>
    </row>
    <row r="23" spans="1:14" x14ac:dyDescent="0.2">
      <c r="A23" s="48" t="s">
        <v>130</v>
      </c>
      <c r="B23" s="84" t="s">
        <v>131</v>
      </c>
      <c r="C23" s="84"/>
      <c r="D23" s="49" t="s">
        <v>132</v>
      </c>
      <c r="H23" s="70" t="e">
        <f>D21/D28</f>
        <v>#VALUE!</v>
      </c>
      <c r="I23" s="69" t="e">
        <f>D35/D42</f>
        <v>#VALUE!</v>
      </c>
    </row>
    <row r="24" spans="1:14" ht="13.5" thickBot="1" x14ac:dyDescent="0.25">
      <c r="A24" s="48" t="s">
        <v>133</v>
      </c>
      <c r="B24" s="84" t="s">
        <v>134</v>
      </c>
      <c r="C24" s="84"/>
      <c r="D24" s="49" t="s">
        <v>135</v>
      </c>
      <c r="H24" s="71" t="e">
        <f>D20/D28</f>
        <v>#VALUE!</v>
      </c>
      <c r="I24" s="72" t="e">
        <f>D34/D42</f>
        <v>#VALUE!</v>
      </c>
    </row>
    <row r="25" spans="1:14" ht="25.5" x14ac:dyDescent="0.2">
      <c r="A25" s="48" t="s">
        <v>136</v>
      </c>
      <c r="B25" s="84" t="s">
        <v>137</v>
      </c>
      <c r="C25" s="84"/>
      <c r="D25" s="51" t="s">
        <v>138</v>
      </c>
      <c r="N25" s="73"/>
    </row>
    <row r="26" spans="1:14" x14ac:dyDescent="0.2">
      <c r="A26" s="48" t="s">
        <v>139</v>
      </c>
      <c r="B26" s="84" t="s">
        <v>140</v>
      </c>
      <c r="C26" s="84"/>
      <c r="D26" s="49" t="s">
        <v>141</v>
      </c>
    </row>
    <row r="27" spans="1:14" x14ac:dyDescent="0.2">
      <c r="A27" s="48" t="s">
        <v>142</v>
      </c>
      <c r="B27" s="84" t="s">
        <v>143</v>
      </c>
      <c r="C27" s="84"/>
      <c r="D27" s="52" t="s">
        <v>144</v>
      </c>
    </row>
    <row r="28" spans="1:14" x14ac:dyDescent="0.2">
      <c r="A28" s="48" t="s">
        <v>2</v>
      </c>
      <c r="B28" s="84" t="s">
        <v>145</v>
      </c>
      <c r="C28" s="84"/>
      <c r="D28" s="52" t="s">
        <v>146</v>
      </c>
    </row>
    <row r="29" spans="1:14" x14ac:dyDescent="0.2">
      <c r="A29" s="65"/>
      <c r="B29" s="65"/>
      <c r="C29" s="65"/>
      <c r="D29" s="65"/>
    </row>
    <row r="30" spans="1:14" x14ac:dyDescent="0.2">
      <c r="A30" s="74" t="s">
        <v>147</v>
      </c>
      <c r="B30" s="75"/>
      <c r="C30" s="75"/>
      <c r="D30" s="65"/>
    </row>
    <row r="31" spans="1:14" x14ac:dyDescent="0.2">
      <c r="A31" s="76"/>
      <c r="B31" s="75"/>
      <c r="C31" s="75"/>
      <c r="D31" s="65"/>
      <c r="H31" s="62"/>
    </row>
    <row r="32" spans="1:14" ht="25.5" x14ac:dyDescent="0.2">
      <c r="A32" s="53" t="s">
        <v>4</v>
      </c>
      <c r="B32" s="94" t="s">
        <v>120</v>
      </c>
      <c r="C32" s="95"/>
      <c r="D32" s="54" t="s">
        <v>121</v>
      </c>
      <c r="H32" s="55"/>
    </row>
    <row r="33" spans="1:8" x14ac:dyDescent="0.2">
      <c r="A33" s="56" t="s">
        <v>0</v>
      </c>
      <c r="B33" s="90" t="s">
        <v>6</v>
      </c>
      <c r="C33" s="90"/>
      <c r="D33" s="49" t="s">
        <v>135</v>
      </c>
      <c r="H33" s="55"/>
    </row>
    <row r="34" spans="1:8" x14ac:dyDescent="0.2">
      <c r="A34" s="56" t="s">
        <v>123</v>
      </c>
      <c r="B34" s="90" t="s">
        <v>124</v>
      </c>
      <c r="C34" s="90"/>
      <c r="D34" s="50" t="s">
        <v>148</v>
      </c>
      <c r="H34" s="55"/>
    </row>
    <row r="35" spans="1:8" x14ac:dyDescent="0.2">
      <c r="A35" s="56" t="s">
        <v>1</v>
      </c>
      <c r="B35" s="90" t="s">
        <v>5</v>
      </c>
      <c r="C35" s="90"/>
      <c r="D35" s="49" t="s">
        <v>149</v>
      </c>
      <c r="H35" s="55"/>
    </row>
    <row r="36" spans="1:8" x14ac:dyDescent="0.2">
      <c r="A36" s="56" t="s">
        <v>127</v>
      </c>
      <c r="B36" s="90" t="s">
        <v>128</v>
      </c>
      <c r="C36" s="90"/>
      <c r="D36" s="49" t="s">
        <v>150</v>
      </c>
      <c r="H36" s="55"/>
    </row>
    <row r="37" spans="1:8" x14ac:dyDescent="0.2">
      <c r="A37" s="56" t="s">
        <v>130</v>
      </c>
      <c r="B37" s="90" t="s">
        <v>131</v>
      </c>
      <c r="C37" s="90"/>
      <c r="D37" s="49" t="s">
        <v>151</v>
      </c>
      <c r="H37" s="55"/>
    </row>
    <row r="38" spans="1:8" x14ac:dyDescent="0.2">
      <c r="A38" s="56" t="s">
        <v>133</v>
      </c>
      <c r="B38" s="90" t="s">
        <v>134</v>
      </c>
      <c r="C38" s="90"/>
      <c r="D38" s="49" t="s">
        <v>152</v>
      </c>
      <c r="H38" s="57"/>
    </row>
    <row r="39" spans="1:8" x14ac:dyDescent="0.2">
      <c r="A39" s="56" t="s">
        <v>136</v>
      </c>
      <c r="B39" s="90" t="s">
        <v>137</v>
      </c>
      <c r="C39" s="90"/>
      <c r="D39" s="51" t="s">
        <v>153</v>
      </c>
      <c r="H39" s="55"/>
    </row>
    <row r="40" spans="1:8" x14ac:dyDescent="0.2">
      <c r="A40" s="56" t="s">
        <v>139</v>
      </c>
      <c r="B40" s="90" t="s">
        <v>140</v>
      </c>
      <c r="C40" s="90"/>
      <c r="D40" s="49" t="s">
        <v>154</v>
      </c>
      <c r="H40" s="55"/>
    </row>
    <row r="41" spans="1:8" x14ac:dyDescent="0.2">
      <c r="A41" s="56" t="s">
        <v>142</v>
      </c>
      <c r="B41" s="90" t="s">
        <v>143</v>
      </c>
      <c r="C41" s="90"/>
      <c r="D41" s="52" t="s">
        <v>155</v>
      </c>
      <c r="H41" s="55"/>
    </row>
    <row r="42" spans="1:8" x14ac:dyDescent="0.2">
      <c r="A42" s="56" t="s">
        <v>2</v>
      </c>
      <c r="B42" s="90" t="s">
        <v>145</v>
      </c>
      <c r="C42" s="90"/>
      <c r="D42" s="52" t="s">
        <v>156</v>
      </c>
      <c r="H42" s="62"/>
    </row>
    <row r="44" spans="1:8" ht="73.5" customHeight="1" x14ac:dyDescent="0.2">
      <c r="A44" s="92" t="s">
        <v>157</v>
      </c>
      <c r="B44" s="92"/>
      <c r="C44" s="92"/>
      <c r="D44" s="92"/>
    </row>
    <row r="45" spans="1:8" ht="45.75" customHeight="1" x14ac:dyDescent="0.2">
      <c r="A45" s="92" t="s">
        <v>158</v>
      </c>
      <c r="B45" s="92"/>
      <c r="C45" s="92"/>
      <c r="D45" s="92"/>
    </row>
    <row r="46" spans="1:8" ht="39.75" customHeight="1" x14ac:dyDescent="0.2">
      <c r="A46" s="93" t="s">
        <v>159</v>
      </c>
      <c r="B46" s="93"/>
      <c r="C46" s="93"/>
      <c r="D46" s="93"/>
    </row>
    <row r="47" spans="1:8" ht="39.75" customHeight="1" x14ac:dyDescent="0.2">
      <c r="A47" s="78"/>
      <c r="B47" s="78"/>
      <c r="C47" s="78"/>
      <c r="D47" s="78"/>
    </row>
    <row r="48" spans="1:8" ht="24.75" customHeight="1" x14ac:dyDescent="0.2">
      <c r="A48" s="87" t="s">
        <v>160</v>
      </c>
      <c r="B48" s="87"/>
      <c r="C48" s="77"/>
      <c r="D48" s="77"/>
    </row>
    <row r="49" spans="1:4" x14ac:dyDescent="0.2">
      <c r="A49" s="88"/>
      <c r="B49" s="88"/>
      <c r="C49" s="89" t="s">
        <v>62</v>
      </c>
      <c r="D49" s="89"/>
    </row>
  </sheetData>
  <mergeCells count="38">
    <mergeCell ref="A1:D1"/>
    <mergeCell ref="B42:C42"/>
    <mergeCell ref="A44:D44"/>
    <mergeCell ref="A45:D45"/>
    <mergeCell ref="A46:D46"/>
    <mergeCell ref="B27:C27"/>
    <mergeCell ref="B28:C28"/>
    <mergeCell ref="B32:C32"/>
    <mergeCell ref="B33:C33"/>
    <mergeCell ref="B34:C34"/>
    <mergeCell ref="B35:C35"/>
    <mergeCell ref="B21:C21"/>
    <mergeCell ref="B22:C22"/>
    <mergeCell ref="B23:C23"/>
    <mergeCell ref="B24:C24"/>
    <mergeCell ref="B25:C25"/>
    <mergeCell ref="A48:B48"/>
    <mergeCell ref="A49:B49"/>
    <mergeCell ref="C49:D49"/>
    <mergeCell ref="B36:C36"/>
    <mergeCell ref="B37:C37"/>
    <mergeCell ref="B38:C38"/>
    <mergeCell ref="B39:C39"/>
    <mergeCell ref="B40:C40"/>
    <mergeCell ref="B41:C41"/>
    <mergeCell ref="B26:C26"/>
    <mergeCell ref="A11:B11"/>
    <mergeCell ref="A12:B12"/>
    <mergeCell ref="A13:B13"/>
    <mergeCell ref="B18:C18"/>
    <mergeCell ref="B19:C19"/>
    <mergeCell ref="B20:C20"/>
    <mergeCell ref="A10:B10"/>
    <mergeCell ref="A2:D2"/>
    <mergeCell ref="A6:D6"/>
    <mergeCell ref="A7:B7"/>
    <mergeCell ref="A8:B8"/>
    <mergeCell ref="A9:B9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7" r:id="rId4" name="Option Button 9">
              <controlPr locked="0" defaultSize="0" autoFill="0" autoLine="0" autoPict="0" altText="ROPO SFOV 1-01">
                <anchor moveWithCells="1">
                  <from>
                    <xdr:col>0</xdr:col>
                    <xdr:colOff>0</xdr:colOff>
                    <xdr:row>15</xdr:row>
                    <xdr:rowOff>152400</xdr:rowOff>
                  </from>
                  <to>
                    <xdr:col>1</xdr:col>
                    <xdr:colOff>1828800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5" name="Option Button 10">
              <controlPr locked="0" defaultSize="0" autoFill="0" autoLine="0" autoPict="0">
                <anchor moveWithCells="1">
                  <from>
                    <xdr:col>0</xdr:col>
                    <xdr:colOff>9525</xdr:colOff>
                    <xdr:row>30</xdr:row>
                    <xdr:rowOff>9525</xdr:rowOff>
                  </from>
                  <to>
                    <xdr:col>1</xdr:col>
                    <xdr:colOff>1828800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showGridLines="0" tabSelected="1" zoomScale="80" zoomScaleNormal="80" zoomScaleSheetLayoutView="100" workbookViewId="0">
      <selection activeCell="D21" sqref="D21"/>
    </sheetView>
  </sheetViews>
  <sheetFormatPr defaultRowHeight="12.75" x14ac:dyDescent="0.2"/>
  <cols>
    <col min="1" max="1" width="10.85546875" style="2" customWidth="1"/>
    <col min="2" max="2" width="39.5703125" style="2" customWidth="1"/>
    <col min="3" max="3" width="26.85546875" style="2" customWidth="1"/>
    <col min="4" max="4" width="37.28515625" style="2" customWidth="1"/>
    <col min="5" max="5" width="38.5703125" style="2" customWidth="1"/>
    <col min="6" max="6" width="15" style="2" hidden="1" customWidth="1"/>
    <col min="7" max="7" width="9.140625" style="2" hidden="1" customWidth="1"/>
    <col min="8" max="9" width="12.140625" style="2" hidden="1" customWidth="1"/>
    <col min="10" max="10" width="16.85546875" style="2" hidden="1" customWidth="1"/>
    <col min="11" max="12" width="9.140625" style="1" hidden="1" customWidth="1"/>
    <col min="13" max="13" width="25.5703125" style="1" hidden="1" customWidth="1"/>
    <col min="14" max="26" width="9.140625" style="1" hidden="1" customWidth="1"/>
    <col min="27" max="36" width="9.140625" style="1" customWidth="1"/>
    <col min="37" max="16384" width="9.140625" style="1"/>
  </cols>
  <sheetData>
    <row r="1" spans="1:10" ht="12.75" customHeight="1" x14ac:dyDescent="0.2">
      <c r="A1" s="91" t="s">
        <v>103</v>
      </c>
      <c r="B1" s="91"/>
      <c r="C1" s="91"/>
      <c r="D1" s="91"/>
      <c r="E1" s="91"/>
    </row>
    <row r="2" spans="1:10" ht="47.25" customHeight="1" x14ac:dyDescent="0.2">
      <c r="A2" s="5"/>
      <c r="B2" s="5"/>
      <c r="C2" s="5"/>
      <c r="D2" s="5"/>
      <c r="E2" s="5"/>
    </row>
    <row r="3" spans="1:10" ht="12.75" customHeight="1" x14ac:dyDescent="0.2">
      <c r="A3" s="5"/>
      <c r="B3" s="5"/>
      <c r="C3" s="5"/>
      <c r="D3" s="5"/>
      <c r="E3" s="5"/>
    </row>
    <row r="4" spans="1:10" ht="12.75" customHeight="1" x14ac:dyDescent="0.25">
      <c r="A4" s="6"/>
      <c r="B4" s="6"/>
      <c r="C4" s="6"/>
      <c r="D4" s="6"/>
      <c r="E4" s="6"/>
    </row>
    <row r="5" spans="1:10" ht="72" customHeight="1" x14ac:dyDescent="0.2">
      <c r="A5" s="100" t="s">
        <v>161</v>
      </c>
      <c r="B5" s="101"/>
      <c r="C5" s="101"/>
      <c r="D5" s="101"/>
      <c r="E5" s="101"/>
      <c r="H5" s="4" t="s">
        <v>74</v>
      </c>
      <c r="I5" s="4">
        <v>3</v>
      </c>
    </row>
    <row r="6" spans="1:10" ht="17.25" customHeight="1" x14ac:dyDescent="0.2">
      <c r="A6" s="104" t="s">
        <v>79</v>
      </c>
      <c r="B6" s="104"/>
      <c r="C6" s="104"/>
      <c r="D6" s="7" t="s">
        <v>3</v>
      </c>
      <c r="E6" s="8" t="s">
        <v>71</v>
      </c>
      <c r="H6" s="4">
        <v>1</v>
      </c>
      <c r="I6" s="4">
        <v>2</v>
      </c>
      <c r="J6" s="2">
        <v>3</v>
      </c>
    </row>
    <row r="7" spans="1:10" ht="17.25" customHeight="1" x14ac:dyDescent="0.3">
      <c r="A7" s="105" t="s">
        <v>7</v>
      </c>
      <c r="B7" s="105"/>
      <c r="C7" s="105"/>
      <c r="D7" s="9" t="s">
        <v>43</v>
      </c>
      <c r="E7" s="10" t="e">
        <f>HLOOKUP($I$5,$H$6:$J$12,2)</f>
        <v>#VALUE!</v>
      </c>
      <c r="H7" s="4" t="e">
        <f>D39/D36</f>
        <v>#VALUE!</v>
      </c>
      <c r="I7" s="4" t="e">
        <f>D51/D48</f>
        <v>#VALUE!</v>
      </c>
      <c r="J7" s="4" t="e">
        <f>D64/D61</f>
        <v>#VALUE!</v>
      </c>
    </row>
    <row r="8" spans="1:10" ht="17.25" customHeight="1" x14ac:dyDescent="0.3">
      <c r="A8" s="105" t="s">
        <v>8</v>
      </c>
      <c r="B8" s="105"/>
      <c r="C8" s="105"/>
      <c r="D8" s="9" t="s">
        <v>44</v>
      </c>
      <c r="E8" s="10" t="e">
        <f>HLOOKUP($I$5,$H$6:$J$12,3)</f>
        <v>#VALUE!</v>
      </c>
      <c r="H8" s="4" t="e">
        <f>D38/D36</f>
        <v>#VALUE!</v>
      </c>
      <c r="I8" s="4" t="e">
        <f>D50/D48</f>
        <v>#VALUE!</v>
      </c>
      <c r="J8" s="4" t="e">
        <f>D63/D61</f>
        <v>#VALUE!</v>
      </c>
    </row>
    <row r="9" spans="1:10" ht="17.25" customHeight="1" x14ac:dyDescent="0.3">
      <c r="A9" s="105" t="s">
        <v>9</v>
      </c>
      <c r="B9" s="105"/>
      <c r="C9" s="105"/>
      <c r="D9" s="9" t="s">
        <v>45</v>
      </c>
      <c r="E9" s="10" t="e">
        <f>HLOOKUP($I$5,$H$6:$J$12,4)</f>
        <v>#VALUE!</v>
      </c>
      <c r="H9" s="4" t="e">
        <f>(D43+D41)/D36</f>
        <v>#VALUE!</v>
      </c>
      <c r="I9" s="4" t="e">
        <f>(D55+D53)/D48</f>
        <v>#VALUE!</v>
      </c>
      <c r="J9" s="4" t="e">
        <f>(D68+D66)/D61</f>
        <v>#VALUE!</v>
      </c>
    </row>
    <row r="10" spans="1:10" ht="17.25" customHeight="1" x14ac:dyDescent="0.3">
      <c r="A10" s="102" t="s">
        <v>51</v>
      </c>
      <c r="B10" s="102"/>
      <c r="C10" s="102"/>
      <c r="D10" s="9" t="s">
        <v>46</v>
      </c>
      <c r="E10" s="10" t="e">
        <f>HLOOKUP($I$5,$H$6:$J$12,5)</f>
        <v>#VALUE!</v>
      </c>
      <c r="H10" s="4" t="e">
        <f>D42/D37</f>
        <v>#VALUE!</v>
      </c>
      <c r="I10" s="4" t="e">
        <f>D54/D49</f>
        <v>#VALUE!</v>
      </c>
      <c r="J10" s="4" t="e">
        <f>D67/D62</f>
        <v>#VALUE!</v>
      </c>
    </row>
    <row r="11" spans="1:10" ht="17.25" customHeight="1" x14ac:dyDescent="0.3">
      <c r="A11" s="102" t="s">
        <v>10</v>
      </c>
      <c r="B11" s="102"/>
      <c r="C11" s="102"/>
      <c r="D11" s="9" t="s">
        <v>47</v>
      </c>
      <c r="E11" s="10" t="e">
        <f>HLOOKUP($I$5,$H$6:$J$12,6)</f>
        <v>#VALUE!</v>
      </c>
      <c r="H11" s="4" t="e">
        <f>D40/D36</f>
        <v>#VALUE!</v>
      </c>
      <c r="I11" s="4" t="e">
        <f>D52/D48</f>
        <v>#VALUE!</v>
      </c>
      <c r="J11" s="4" t="e">
        <f>D65/D61</f>
        <v>#VALUE!</v>
      </c>
    </row>
    <row r="12" spans="1:10" ht="17.25" customHeight="1" x14ac:dyDescent="0.3">
      <c r="A12" s="103" t="s">
        <v>11</v>
      </c>
      <c r="B12" s="103"/>
      <c r="C12" s="103"/>
      <c r="D12" s="9" t="s">
        <v>48</v>
      </c>
      <c r="E12" s="10" t="e">
        <f>1.2*E7+1.4*E8+3.3*E9+0.6*E10+1*E11</f>
        <v>#VALUE!</v>
      </c>
      <c r="H12" s="4" t="e">
        <f>D36/E26</f>
        <v>#VALUE!</v>
      </c>
      <c r="I12" s="4" t="e">
        <f>D48/E26</f>
        <v>#VALUE!</v>
      </c>
      <c r="J12" s="4" t="e">
        <f>D61/E26</f>
        <v>#VALUE!</v>
      </c>
    </row>
    <row r="13" spans="1:10" ht="17.25" customHeight="1" x14ac:dyDescent="0.2">
      <c r="A13" s="106" t="s">
        <v>12</v>
      </c>
      <c r="B13" s="106"/>
      <c r="C13" s="106"/>
      <c r="D13" s="11"/>
      <c r="E13" s="12" t="e">
        <f>IF(E12&gt;2.99,1,IF(E12&lt;1.81,3,2))</f>
        <v>#VALUE!</v>
      </c>
    </row>
    <row r="14" spans="1:10" ht="17.25" customHeight="1" x14ac:dyDescent="0.3">
      <c r="A14" s="103" t="s">
        <v>13</v>
      </c>
      <c r="B14" s="103"/>
      <c r="C14" s="103"/>
      <c r="D14" s="9" t="s">
        <v>49</v>
      </c>
      <c r="E14" s="10" t="e">
        <f>0.717*E7+0.847*E8+3.107*E9+0.42*E10+0.998*E11</f>
        <v>#VALUE!</v>
      </c>
    </row>
    <row r="15" spans="1:10" ht="17.25" customHeight="1" x14ac:dyDescent="0.2">
      <c r="A15" s="106" t="s">
        <v>12</v>
      </c>
      <c r="B15" s="106"/>
      <c r="C15" s="106"/>
      <c r="D15" s="11"/>
      <c r="E15" s="12" t="e">
        <f>IF(E14&gt;2.9,1,IF(E14&lt;1.2,3,2))</f>
        <v>#VALUE!</v>
      </c>
    </row>
    <row r="16" spans="1:10" ht="17.25" customHeight="1" x14ac:dyDescent="0.3">
      <c r="A16" s="103" t="s">
        <v>14</v>
      </c>
      <c r="B16" s="103"/>
      <c r="C16" s="103"/>
      <c r="D16" s="9" t="s">
        <v>50</v>
      </c>
      <c r="E16" s="10" t="e">
        <f>6.56*E7+3.26*E8+6.72*E9+1.05*E10</f>
        <v>#VALUE!</v>
      </c>
    </row>
    <row r="17" spans="1:6" ht="17.25" customHeight="1" x14ac:dyDescent="0.2">
      <c r="A17" s="106" t="s">
        <v>12</v>
      </c>
      <c r="B17" s="106"/>
      <c r="C17" s="106"/>
      <c r="D17" s="11"/>
      <c r="E17" s="12" t="e">
        <f>IF(E16&gt;2.6,1,IF(E16&lt;1.1,3,2))</f>
        <v>#VALUE!</v>
      </c>
    </row>
    <row r="18" spans="1:6" ht="17.25" customHeight="1" x14ac:dyDescent="0.2">
      <c r="A18" s="109"/>
      <c r="B18" s="110"/>
      <c r="C18" s="110"/>
      <c r="D18" s="110"/>
      <c r="E18" s="111"/>
    </row>
    <row r="19" spans="1:6" ht="17.25" customHeight="1" x14ac:dyDescent="0.2">
      <c r="A19" s="112" t="s">
        <v>80</v>
      </c>
      <c r="B19" s="112"/>
      <c r="C19" s="15" t="s">
        <v>42</v>
      </c>
      <c r="D19" s="15" t="s">
        <v>41</v>
      </c>
      <c r="E19" s="15" t="s">
        <v>40</v>
      </c>
    </row>
    <row r="20" spans="1:6" ht="17.25" customHeight="1" x14ac:dyDescent="0.2">
      <c r="A20" s="113" t="s">
        <v>15</v>
      </c>
      <c r="B20" s="113"/>
      <c r="C20" s="17" t="s">
        <v>16</v>
      </c>
      <c r="D20" s="17" t="s">
        <v>17</v>
      </c>
      <c r="E20" s="17" t="s">
        <v>18</v>
      </c>
    </row>
    <row r="21" spans="1:6" ht="17.25" customHeight="1" x14ac:dyDescent="0.2">
      <c r="A21" s="114" t="s">
        <v>19</v>
      </c>
      <c r="B21" s="114"/>
      <c r="C21" s="17" t="s">
        <v>20</v>
      </c>
      <c r="D21" s="17" t="s">
        <v>21</v>
      </c>
      <c r="E21" s="17" t="s">
        <v>22</v>
      </c>
      <c r="F21" s="27"/>
    </row>
    <row r="22" spans="1:6" ht="17.25" customHeight="1" x14ac:dyDescent="0.2">
      <c r="A22" s="115" t="s">
        <v>23</v>
      </c>
      <c r="B22" s="115"/>
      <c r="C22" s="17" t="s">
        <v>24</v>
      </c>
      <c r="D22" s="17" t="s">
        <v>25</v>
      </c>
      <c r="E22" s="17" t="s">
        <v>26</v>
      </c>
      <c r="F22" s="26"/>
    </row>
    <row r="23" spans="1:6" x14ac:dyDescent="0.2">
      <c r="A23" s="14"/>
      <c r="B23" s="14"/>
      <c r="C23" s="14"/>
      <c r="D23" s="14"/>
    </row>
    <row r="24" spans="1:6" x14ac:dyDescent="0.2">
      <c r="A24" s="14"/>
      <c r="B24" s="14"/>
      <c r="C24" s="14"/>
      <c r="D24" s="14"/>
    </row>
    <row r="25" spans="1:6" ht="19.5" customHeight="1" x14ac:dyDescent="0.2">
      <c r="A25" s="104" t="s">
        <v>75</v>
      </c>
      <c r="B25" s="104"/>
      <c r="C25" s="104"/>
      <c r="D25" s="37"/>
      <c r="E25" s="8"/>
      <c r="F25" s="16"/>
    </row>
    <row r="26" spans="1:6" ht="19.5" customHeight="1" x14ac:dyDescent="0.3">
      <c r="A26" s="105" t="s">
        <v>76</v>
      </c>
      <c r="B26" s="105"/>
      <c r="C26" s="105"/>
      <c r="D26" s="13" t="s">
        <v>77</v>
      </c>
      <c r="E26" s="10"/>
      <c r="F26" s="16"/>
    </row>
    <row r="27" spans="1:6" ht="19.5" customHeight="1" x14ac:dyDescent="0.3">
      <c r="A27" s="102" t="s">
        <v>10</v>
      </c>
      <c r="B27" s="102"/>
      <c r="C27" s="102"/>
      <c r="D27" s="9" t="s">
        <v>47</v>
      </c>
      <c r="E27" s="10" t="e">
        <f>HLOOKUP($I$5,$H$6:$J$12,6)</f>
        <v>#VALUE!</v>
      </c>
      <c r="F27" s="27" t="e">
        <f>IF($E$26&lt;=$M$52,IF($E$27&gt;=$N$52,"áno","nie"),IF($E$26&lt;=$M$53,IF($E$27&gt;=$N$53,"áno","nie"),IF($E$26&lt;=$M$54,IF($E$27&gt;=$N$54,"áno","nie"),IF($E$27&gt;=$N$55,"áno","nie"))))</f>
        <v>#VALUE!</v>
      </c>
    </row>
    <row r="28" spans="1:6" ht="19.5" customHeight="1" x14ac:dyDescent="0.3">
      <c r="A28" s="105" t="s">
        <v>82</v>
      </c>
      <c r="B28" s="105"/>
      <c r="C28" s="105"/>
      <c r="D28" s="9" t="s">
        <v>78</v>
      </c>
      <c r="E28" s="10" t="e">
        <f>HLOOKUP($I$5,$H$6:$J$12,7)</f>
        <v>#VALUE!</v>
      </c>
      <c r="F28" s="26" t="e">
        <f>IF($E$26&lt;=$M$52,IF($E$28&gt;=$N$52,"áno","nie"),IF($E$26&lt;=$M$53,IF($E$28&gt;=$N$53,"áno","nie"),IF($E$26&lt;=$M$54,IF($E$28&gt;=$N$54,"áno","nie"),IF($E$28&gt;=$N$55,"áno","nie"))))</f>
        <v>#VALUE!</v>
      </c>
    </row>
    <row r="29" spans="1:6" ht="19.5" customHeight="1" x14ac:dyDescent="0.2">
      <c r="D29" s="18"/>
      <c r="E29" s="18"/>
      <c r="F29" s="16"/>
    </row>
    <row r="30" spans="1:6" ht="19.5" customHeight="1" x14ac:dyDescent="0.2">
      <c r="A30" s="104" t="s">
        <v>81</v>
      </c>
      <c r="B30" s="104"/>
      <c r="C30" s="104"/>
      <c r="D30" s="25"/>
      <c r="E30" s="8"/>
      <c r="F30" s="16"/>
    </row>
    <row r="31" spans="1:6" ht="19.5" customHeight="1" x14ac:dyDescent="0.2">
      <c r="A31" s="105" t="s">
        <v>98</v>
      </c>
      <c r="B31" s="105"/>
      <c r="C31" s="105"/>
      <c r="D31" s="122" t="e">
        <f>IF(AND(F27="áno",F28="áno"),"podnik žiadateľa je aktívny","podnik žiadateľa nie je aktívny")</f>
        <v>#VALUE!</v>
      </c>
      <c r="E31" s="123"/>
      <c r="F31" s="16"/>
    </row>
    <row r="32" spans="1:6" x14ac:dyDescent="0.2">
      <c r="A32" s="3"/>
      <c r="B32" s="3"/>
      <c r="C32" s="3"/>
    </row>
    <row r="33" spans="1:6" x14ac:dyDescent="0.2">
      <c r="A33" s="19" t="s">
        <v>53</v>
      </c>
      <c r="B33" s="3"/>
      <c r="C33" s="3"/>
    </row>
    <row r="34" spans="1:6" ht="21" customHeight="1" x14ac:dyDescent="0.2">
      <c r="A34" s="20"/>
      <c r="B34" s="3"/>
      <c r="C34" s="3"/>
    </row>
    <row r="35" spans="1:6" ht="36.75" customHeight="1" x14ac:dyDescent="0.2">
      <c r="A35" s="21" t="s">
        <v>4</v>
      </c>
      <c r="B35" s="107" t="s">
        <v>27</v>
      </c>
      <c r="C35" s="108"/>
      <c r="D35" s="98" t="s">
        <v>73</v>
      </c>
      <c r="E35" s="99"/>
    </row>
    <row r="36" spans="1:6" x14ac:dyDescent="0.2">
      <c r="A36" s="22" t="s">
        <v>0</v>
      </c>
      <c r="B36" s="106" t="s">
        <v>6</v>
      </c>
      <c r="C36" s="106"/>
      <c r="D36" s="97" t="s">
        <v>63</v>
      </c>
      <c r="E36" s="97"/>
    </row>
    <row r="37" spans="1:6" x14ac:dyDescent="0.2">
      <c r="A37" s="22" t="s">
        <v>1</v>
      </c>
      <c r="B37" s="106" t="s">
        <v>5</v>
      </c>
      <c r="C37" s="106"/>
      <c r="D37" s="97" t="s">
        <v>54</v>
      </c>
      <c r="E37" s="97"/>
    </row>
    <row r="38" spans="1:6" x14ac:dyDescent="0.2">
      <c r="A38" s="22" t="s">
        <v>28</v>
      </c>
      <c r="B38" s="120" t="s">
        <v>29</v>
      </c>
      <c r="C38" s="120"/>
      <c r="D38" s="97" t="s">
        <v>39</v>
      </c>
      <c r="E38" s="97"/>
    </row>
    <row r="39" spans="1:6" ht="14.25" x14ac:dyDescent="0.2">
      <c r="A39" s="22" t="s">
        <v>30</v>
      </c>
      <c r="B39" s="106" t="s">
        <v>31</v>
      </c>
      <c r="C39" s="106"/>
      <c r="D39" s="96" t="s">
        <v>64</v>
      </c>
      <c r="E39" s="96"/>
      <c r="F39" s="33" t="s">
        <v>85</v>
      </c>
    </row>
    <row r="40" spans="1:6" x14ac:dyDescent="0.2">
      <c r="A40" s="22" t="s">
        <v>32</v>
      </c>
      <c r="B40" s="106" t="s">
        <v>33</v>
      </c>
      <c r="C40" s="106"/>
      <c r="D40" s="96" t="s">
        <v>55</v>
      </c>
      <c r="E40" s="96"/>
    </row>
    <row r="41" spans="1:6" x14ac:dyDescent="0.2">
      <c r="A41" s="22" t="s">
        <v>34</v>
      </c>
      <c r="B41" s="120" t="s">
        <v>35</v>
      </c>
      <c r="C41" s="120"/>
      <c r="D41" s="96" t="s">
        <v>56</v>
      </c>
      <c r="E41" s="96"/>
    </row>
    <row r="42" spans="1:6" x14ac:dyDescent="0.2">
      <c r="A42" s="22" t="s">
        <v>2</v>
      </c>
      <c r="B42" s="106" t="s">
        <v>36</v>
      </c>
      <c r="C42" s="106"/>
      <c r="D42" s="96" t="s">
        <v>65</v>
      </c>
      <c r="E42" s="96"/>
    </row>
    <row r="43" spans="1:6" x14ac:dyDescent="0.2">
      <c r="A43" s="22" t="s">
        <v>37</v>
      </c>
      <c r="B43" s="120" t="s">
        <v>38</v>
      </c>
      <c r="C43" s="120"/>
      <c r="D43" s="96" t="s">
        <v>57</v>
      </c>
      <c r="E43" s="96"/>
    </row>
    <row r="44" spans="1:6" x14ac:dyDescent="0.2">
      <c r="A44" s="23"/>
      <c r="B44" s="23"/>
      <c r="C44" s="23"/>
      <c r="D44" s="24"/>
      <c r="E44" s="24"/>
    </row>
    <row r="45" spans="1:6" x14ac:dyDescent="0.2">
      <c r="A45" s="19" t="s">
        <v>58</v>
      </c>
      <c r="B45" s="3"/>
      <c r="C45" s="3"/>
    </row>
    <row r="46" spans="1:6" ht="19.5" customHeight="1" x14ac:dyDescent="0.2">
      <c r="A46" s="20"/>
      <c r="B46" s="3"/>
      <c r="C46" s="3"/>
    </row>
    <row r="47" spans="1:6" x14ac:dyDescent="0.2">
      <c r="A47" s="21" t="s">
        <v>4</v>
      </c>
      <c r="B47" s="107" t="s">
        <v>27</v>
      </c>
      <c r="C47" s="108"/>
      <c r="D47" s="98" t="s">
        <v>73</v>
      </c>
      <c r="E47" s="99"/>
    </row>
    <row r="48" spans="1:6" ht="12.75" customHeight="1" x14ac:dyDescent="0.2">
      <c r="A48" s="22" t="s">
        <v>0</v>
      </c>
      <c r="B48" s="106" t="s">
        <v>6</v>
      </c>
      <c r="C48" s="106"/>
      <c r="D48" s="97" t="s">
        <v>63</v>
      </c>
      <c r="E48" s="97"/>
    </row>
    <row r="49" spans="1:15" ht="13.5" customHeight="1" x14ac:dyDescent="0.2">
      <c r="A49" s="22" t="s">
        <v>1</v>
      </c>
      <c r="B49" s="106" t="s">
        <v>5</v>
      </c>
      <c r="C49" s="106"/>
      <c r="D49" s="97" t="s">
        <v>68</v>
      </c>
      <c r="E49" s="97"/>
    </row>
    <row r="50" spans="1:15" x14ac:dyDescent="0.2">
      <c r="A50" s="22" t="s">
        <v>28</v>
      </c>
      <c r="B50" s="120" t="s">
        <v>29</v>
      </c>
      <c r="C50" s="120"/>
      <c r="D50" s="97" t="s">
        <v>66</v>
      </c>
      <c r="E50" s="97"/>
      <c r="M50" s="121" t="s">
        <v>84</v>
      </c>
      <c r="N50" s="121"/>
      <c r="O50" s="121"/>
    </row>
    <row r="51" spans="1:15" x14ac:dyDescent="0.2">
      <c r="A51" s="22" t="s">
        <v>30</v>
      </c>
      <c r="B51" s="106" t="s">
        <v>31</v>
      </c>
      <c r="C51" s="106"/>
      <c r="D51" s="96" t="s">
        <v>67</v>
      </c>
      <c r="E51" s="96"/>
      <c r="M51" s="121"/>
      <c r="N51" s="28" t="s">
        <v>99</v>
      </c>
      <c r="O51" s="28" t="s">
        <v>100</v>
      </c>
    </row>
    <row r="52" spans="1:15" x14ac:dyDescent="0.2">
      <c r="A52" s="22" t="s">
        <v>32</v>
      </c>
      <c r="B52" s="106" t="s">
        <v>33</v>
      </c>
      <c r="C52" s="106"/>
      <c r="D52" s="96" t="s">
        <v>70</v>
      </c>
      <c r="E52" s="96"/>
      <c r="M52" s="29">
        <v>200000</v>
      </c>
      <c r="N52" s="30">
        <v>0.03</v>
      </c>
      <c r="O52" s="30">
        <v>0.03</v>
      </c>
    </row>
    <row r="53" spans="1:15" x14ac:dyDescent="0.2">
      <c r="A53" s="22" t="s">
        <v>34</v>
      </c>
      <c r="B53" s="120" t="s">
        <v>35</v>
      </c>
      <c r="C53" s="120"/>
      <c r="D53" s="96" t="s">
        <v>59</v>
      </c>
      <c r="E53" s="96"/>
      <c r="M53" s="29">
        <v>500000</v>
      </c>
      <c r="N53" s="30">
        <v>0.06</v>
      </c>
      <c r="O53" s="30">
        <v>0.06</v>
      </c>
    </row>
    <row r="54" spans="1:15" x14ac:dyDescent="0.2">
      <c r="A54" s="22" t="s">
        <v>2</v>
      </c>
      <c r="B54" s="106" t="s">
        <v>36</v>
      </c>
      <c r="C54" s="106"/>
      <c r="D54" s="96" t="s">
        <v>69</v>
      </c>
      <c r="E54" s="96"/>
      <c r="M54" s="29">
        <v>1000000</v>
      </c>
      <c r="N54" s="30">
        <v>0.09</v>
      </c>
      <c r="O54" s="30">
        <v>0.09</v>
      </c>
    </row>
    <row r="55" spans="1:15" x14ac:dyDescent="0.2">
      <c r="A55" s="22" t="s">
        <v>37</v>
      </c>
      <c r="B55" s="120" t="s">
        <v>38</v>
      </c>
      <c r="C55" s="120"/>
      <c r="D55" s="96" t="s">
        <v>60</v>
      </c>
      <c r="E55" s="96"/>
      <c r="M55" s="31" t="s">
        <v>83</v>
      </c>
      <c r="N55" s="30">
        <v>0.1</v>
      </c>
      <c r="O55" s="30">
        <v>0.1</v>
      </c>
    </row>
    <row r="56" spans="1:15" x14ac:dyDescent="0.2">
      <c r="A56" s="34"/>
      <c r="B56" s="23"/>
      <c r="C56" s="23"/>
      <c r="D56" s="24"/>
      <c r="E56" s="24"/>
      <c r="M56" s="35"/>
      <c r="N56" s="36"/>
      <c r="O56" s="36"/>
    </row>
    <row r="57" spans="1:15" x14ac:dyDescent="0.2">
      <c r="A57" s="34"/>
      <c r="B57" s="23"/>
      <c r="C57" s="23"/>
      <c r="D57" s="24"/>
      <c r="E57" s="24"/>
      <c r="M57" s="35"/>
      <c r="N57" s="36"/>
      <c r="O57" s="36"/>
    </row>
    <row r="58" spans="1:15" x14ac:dyDescent="0.2">
      <c r="A58" s="19" t="s">
        <v>86</v>
      </c>
      <c r="B58" s="3"/>
      <c r="C58" s="3"/>
      <c r="M58" s="35"/>
      <c r="N58" s="36"/>
      <c r="O58" s="36"/>
    </row>
    <row r="59" spans="1:15" ht="16.5" customHeight="1" x14ac:dyDescent="0.2">
      <c r="A59" s="20"/>
      <c r="B59" s="3"/>
      <c r="C59" s="3"/>
      <c r="M59" s="35"/>
      <c r="N59" s="36"/>
      <c r="O59" s="36"/>
    </row>
    <row r="60" spans="1:15" ht="35.25" customHeight="1" x14ac:dyDescent="0.2">
      <c r="A60" s="32" t="s">
        <v>4</v>
      </c>
      <c r="B60" s="107" t="s">
        <v>27</v>
      </c>
      <c r="C60" s="108"/>
      <c r="D60" s="98" t="s">
        <v>97</v>
      </c>
      <c r="E60" s="99"/>
      <c r="M60" s="35"/>
      <c r="N60" s="36"/>
      <c r="O60" s="36"/>
    </row>
    <row r="61" spans="1:15" ht="13.5" customHeight="1" x14ac:dyDescent="0.2">
      <c r="A61" s="22" t="s">
        <v>0</v>
      </c>
      <c r="B61" s="120" t="s">
        <v>88</v>
      </c>
      <c r="C61" s="120"/>
      <c r="D61" s="96" t="s">
        <v>87</v>
      </c>
      <c r="E61" s="96"/>
      <c r="M61" s="35"/>
      <c r="N61" s="36"/>
      <c r="O61" s="36"/>
    </row>
    <row r="62" spans="1:15" x14ac:dyDescent="0.2">
      <c r="A62" s="22" t="s">
        <v>1</v>
      </c>
      <c r="B62" s="120" t="s">
        <v>5</v>
      </c>
      <c r="C62" s="120"/>
      <c r="D62" s="96" t="s">
        <v>89</v>
      </c>
      <c r="E62" s="96"/>
      <c r="M62" s="35"/>
      <c r="N62" s="36"/>
      <c r="O62" s="36"/>
    </row>
    <row r="63" spans="1:15" x14ac:dyDescent="0.2">
      <c r="A63" s="22" t="s">
        <v>28</v>
      </c>
      <c r="B63" s="120" t="s">
        <v>29</v>
      </c>
      <c r="C63" s="120"/>
      <c r="D63" s="96" t="s">
        <v>96</v>
      </c>
      <c r="E63" s="96"/>
      <c r="M63" s="35"/>
      <c r="N63" s="36"/>
      <c r="O63" s="36"/>
    </row>
    <row r="64" spans="1:15" x14ac:dyDescent="0.2">
      <c r="A64" s="22" t="s">
        <v>30</v>
      </c>
      <c r="B64" s="120" t="s">
        <v>31</v>
      </c>
      <c r="C64" s="120"/>
      <c r="D64" s="96" t="s">
        <v>95</v>
      </c>
      <c r="E64" s="96"/>
      <c r="M64" s="35"/>
      <c r="N64" s="36"/>
      <c r="O64" s="36"/>
    </row>
    <row r="65" spans="1:15" x14ac:dyDescent="0.2">
      <c r="A65" s="22" t="s">
        <v>32</v>
      </c>
      <c r="B65" s="120" t="s">
        <v>94</v>
      </c>
      <c r="C65" s="120"/>
      <c r="D65" s="96" t="s">
        <v>93</v>
      </c>
      <c r="E65" s="96"/>
      <c r="M65" s="35"/>
      <c r="N65" s="36"/>
      <c r="O65" s="36"/>
    </row>
    <row r="66" spans="1:15" x14ac:dyDescent="0.2">
      <c r="A66" s="22" t="s">
        <v>34</v>
      </c>
      <c r="B66" s="124" t="s">
        <v>35</v>
      </c>
      <c r="C66" s="124"/>
      <c r="D66" s="125" t="s">
        <v>101</v>
      </c>
      <c r="E66" s="125"/>
      <c r="M66" s="35"/>
      <c r="N66" s="36"/>
      <c r="O66" s="36"/>
    </row>
    <row r="67" spans="1:15" x14ac:dyDescent="0.2">
      <c r="A67" s="22" t="s">
        <v>2</v>
      </c>
      <c r="B67" s="120" t="s">
        <v>91</v>
      </c>
      <c r="C67" s="120"/>
      <c r="D67" s="96" t="s">
        <v>90</v>
      </c>
      <c r="E67" s="96"/>
      <c r="M67" s="35"/>
      <c r="N67" s="36"/>
      <c r="O67" s="36"/>
    </row>
    <row r="68" spans="1:15" x14ac:dyDescent="0.2">
      <c r="A68" s="22" t="s">
        <v>37</v>
      </c>
      <c r="B68" s="120" t="s">
        <v>38</v>
      </c>
      <c r="C68" s="120"/>
      <c r="D68" s="96" t="s">
        <v>92</v>
      </c>
      <c r="E68" s="96"/>
      <c r="M68" s="35"/>
      <c r="N68" s="36"/>
      <c r="O68" s="36"/>
    </row>
    <row r="69" spans="1:15" x14ac:dyDescent="0.2">
      <c r="A69" s="1"/>
      <c r="B69" s="1"/>
      <c r="C69" s="23"/>
      <c r="D69" s="24"/>
      <c r="E69" s="24"/>
      <c r="M69" s="35"/>
      <c r="N69" s="36"/>
      <c r="O69" s="36"/>
    </row>
    <row r="70" spans="1:15" ht="14.25" x14ac:dyDescent="0.2">
      <c r="A70" s="1" t="s">
        <v>102</v>
      </c>
      <c r="B70" s="1"/>
      <c r="C70" s="23"/>
      <c r="D70" s="24"/>
      <c r="E70" s="24"/>
    </row>
    <row r="71" spans="1:15" x14ac:dyDescent="0.2">
      <c r="A71" s="1"/>
      <c r="B71" s="1"/>
      <c r="C71" s="23"/>
      <c r="D71" s="24"/>
      <c r="E71" s="24"/>
    </row>
    <row r="72" spans="1:15" ht="69" customHeight="1" x14ac:dyDescent="0.2">
      <c r="A72" s="118" t="s">
        <v>72</v>
      </c>
      <c r="B72" s="118"/>
      <c r="C72" s="118"/>
      <c r="D72" s="118"/>
      <c r="E72" s="118"/>
    </row>
    <row r="73" spans="1:15" ht="45" customHeight="1" x14ac:dyDescent="0.2">
      <c r="A73" s="118" t="s">
        <v>61</v>
      </c>
      <c r="B73" s="118"/>
      <c r="C73" s="118"/>
      <c r="D73" s="118"/>
      <c r="E73" s="118"/>
    </row>
    <row r="74" spans="1:15" ht="37.5" customHeight="1" x14ac:dyDescent="0.2">
      <c r="A74" s="119"/>
      <c r="B74" s="119"/>
      <c r="C74" s="119"/>
      <c r="D74" s="119"/>
      <c r="E74" s="119"/>
    </row>
    <row r="75" spans="1:15" x14ac:dyDescent="0.2">
      <c r="A75" s="5"/>
      <c r="B75" s="5"/>
      <c r="C75" s="5"/>
      <c r="D75" s="5"/>
      <c r="E75" s="5"/>
    </row>
    <row r="76" spans="1:15" ht="23.25" customHeight="1" x14ac:dyDescent="0.2">
      <c r="A76" s="2" t="s">
        <v>52</v>
      </c>
      <c r="D76" s="117"/>
      <c r="E76" s="117"/>
    </row>
    <row r="77" spans="1:15" x14ac:dyDescent="0.2">
      <c r="C77" s="3"/>
      <c r="D77" s="116" t="s">
        <v>62</v>
      </c>
      <c r="E77" s="116"/>
    </row>
  </sheetData>
  <mergeCells count="87">
    <mergeCell ref="D68:E68"/>
    <mergeCell ref="B60:C60"/>
    <mergeCell ref="D60:E60"/>
    <mergeCell ref="B64:C64"/>
    <mergeCell ref="D64:E64"/>
    <mergeCell ref="B65:C65"/>
    <mergeCell ref="D65:E65"/>
    <mergeCell ref="B66:C66"/>
    <mergeCell ref="D66:E66"/>
    <mergeCell ref="B61:C61"/>
    <mergeCell ref="D61:E61"/>
    <mergeCell ref="B62:C62"/>
    <mergeCell ref="D62:E62"/>
    <mergeCell ref="D63:E63"/>
    <mergeCell ref="M50:M51"/>
    <mergeCell ref="N50:O50"/>
    <mergeCell ref="A31:C31"/>
    <mergeCell ref="D31:E31"/>
    <mergeCell ref="B39:C39"/>
    <mergeCell ref="B40:C40"/>
    <mergeCell ref="D36:E36"/>
    <mergeCell ref="D51:E51"/>
    <mergeCell ref="D40:E40"/>
    <mergeCell ref="D41:E41"/>
    <mergeCell ref="D42:E42"/>
    <mergeCell ref="D37:E37"/>
    <mergeCell ref="B37:C37"/>
    <mergeCell ref="B38:C38"/>
    <mergeCell ref="D38:E38"/>
    <mergeCell ref="D39:E39"/>
    <mergeCell ref="A27:C27"/>
    <mergeCell ref="B63:C63"/>
    <mergeCell ref="B43:C43"/>
    <mergeCell ref="B47:C47"/>
    <mergeCell ref="B36:C36"/>
    <mergeCell ref="B41:C41"/>
    <mergeCell ref="B42:C42"/>
    <mergeCell ref="B49:C49"/>
    <mergeCell ref="B50:C50"/>
    <mergeCell ref="B51:C51"/>
    <mergeCell ref="B48:C48"/>
    <mergeCell ref="D55:E55"/>
    <mergeCell ref="D53:E53"/>
    <mergeCell ref="D52:E52"/>
    <mergeCell ref="D77:E77"/>
    <mergeCell ref="D76:E76"/>
    <mergeCell ref="A72:E72"/>
    <mergeCell ref="A74:E74"/>
    <mergeCell ref="B54:C54"/>
    <mergeCell ref="B55:C55"/>
    <mergeCell ref="B52:C52"/>
    <mergeCell ref="B53:C53"/>
    <mergeCell ref="D54:E54"/>
    <mergeCell ref="A73:E73"/>
    <mergeCell ref="B67:C67"/>
    <mergeCell ref="D67:E67"/>
    <mergeCell ref="B68:C68"/>
    <mergeCell ref="A13:C13"/>
    <mergeCell ref="D35:E35"/>
    <mergeCell ref="A15:C15"/>
    <mergeCell ref="A16:C16"/>
    <mergeCell ref="A17:C17"/>
    <mergeCell ref="A14:C14"/>
    <mergeCell ref="B35:C35"/>
    <mergeCell ref="A18:E18"/>
    <mergeCell ref="A19:B19"/>
    <mergeCell ref="A20:B20"/>
    <mergeCell ref="A21:B21"/>
    <mergeCell ref="A28:C28"/>
    <mergeCell ref="A30:C30"/>
    <mergeCell ref="A22:B22"/>
    <mergeCell ref="A25:C25"/>
    <mergeCell ref="A26:C26"/>
    <mergeCell ref="A1:E1"/>
    <mergeCell ref="A5:E5"/>
    <mergeCell ref="A10:C10"/>
    <mergeCell ref="A11:C11"/>
    <mergeCell ref="A12:C12"/>
    <mergeCell ref="A6:C6"/>
    <mergeCell ref="A7:C7"/>
    <mergeCell ref="A8:C8"/>
    <mergeCell ref="A9:C9"/>
    <mergeCell ref="D43:E43"/>
    <mergeCell ref="D50:E50"/>
    <mergeCell ref="D48:E48"/>
    <mergeCell ref="D49:E49"/>
    <mergeCell ref="D47:E47"/>
  </mergeCells>
  <phoneticPr fontId="2" type="noConversion"/>
  <conditionalFormatting sqref="D31:E31">
    <cfRule type="cellIs" dxfId="1" priority="1" operator="equal">
      <formula>"podnik žiadateľa nie je aktívny"</formula>
    </cfRule>
    <cfRule type="containsText" dxfId="0" priority="2" operator="containsText" text="podnik žiadateľa je aktívny">
      <formula>NOT(ISERROR(SEARCH("podnik žiadateľa je aktívny",D31)))</formula>
    </cfRule>
  </conditionalFormatting>
  <pageMargins left="0.15748031496062992" right="0.15748031496062992" top="0.98425196850393704" bottom="0.98425196850393704" header="0.27559055118110237" footer="0.51181102362204722"/>
  <pageSetup paperSize="9" scale="66" fitToHeight="0" orientation="portrait" r:id="rId1"/>
  <headerFooter alignWithMargins="0">
    <oddHeader xml:space="preserve">&amp;C
     Formulár pre výpočet ukazovateľov hodnotenia finačnej situácie žiadateľa, verzia 1.0
                                                                                           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0</xdr:col>
                    <xdr:colOff>0</xdr:colOff>
                    <xdr:row>33</xdr:row>
                    <xdr:rowOff>85725</xdr:rowOff>
                  </from>
                  <to>
                    <xdr:col>4</xdr:col>
                    <xdr:colOff>1343025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152400</xdr:rowOff>
                  </from>
                  <to>
                    <xdr:col>4</xdr:col>
                    <xdr:colOff>1333500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Option Button 7">
              <controlPr defaultSize="0" autoFill="0" autoLine="0" autoPict="0">
                <anchor moveWithCells="1">
                  <from>
                    <xdr:col>0</xdr:col>
                    <xdr:colOff>0</xdr:colOff>
                    <xdr:row>57</xdr:row>
                    <xdr:rowOff>152400</xdr:rowOff>
                  </from>
                  <to>
                    <xdr:col>4</xdr:col>
                    <xdr:colOff>1333500</xdr:colOff>
                    <xdr:row>59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Verejný sektor+NÚJ+združenia</vt:lpstr>
      <vt:lpstr>Ostatní žiadatelia</vt:lpstr>
      <vt:lpstr>Sheet1</vt:lpstr>
      <vt:lpstr>'Ostatní žiadatelia'!Oblasť_tlače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Daniela Janegova</cp:lastModifiedBy>
  <cp:lastPrinted>2017-08-21T22:39:21Z</cp:lastPrinted>
  <dcterms:created xsi:type="dcterms:W3CDTF">2007-09-18T10:47:07Z</dcterms:created>
  <dcterms:modified xsi:type="dcterms:W3CDTF">2017-12-22T12:19:29Z</dcterms:modified>
</cp:coreProperties>
</file>