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C:\Users\jozef.nemec\Desktop\PGP\CZT - Usmernenie 1\Vzorový príklad\Analýza\"/>
    </mc:Choice>
  </mc:AlternateContent>
  <bookViews>
    <workbookView xWindow="0" yWindow="0" windowWidth="28800" windowHeight="11835" activeTab="2"/>
  </bookViews>
  <sheets>
    <sheet name="Plán investície" sheetId="18" r:id="rId1"/>
    <sheet name="Inflácia" sheetId="21" state="hidden" r:id="rId2"/>
    <sheet name="Peňažné toky" sheetId="1" r:id="rId3"/>
    <sheet name="Prevádzkové príjmy" sheetId="3" r:id="rId4"/>
    <sheet name="Prevádzkové výdavky" sheetId="13" r:id="rId5"/>
    <sheet name="Príjmy z prevádzky - úspora" sheetId="12" r:id="rId6"/>
    <sheet name="Úver" sheetId="15" r:id="rId7"/>
    <sheet name="Odpisy - daňové" sheetId="9" r:id="rId8"/>
    <sheet name="POM_Odpisy linearne" sheetId="7" r:id="rId9"/>
    <sheet name="POM_Odpisy zrychlene" sheetId="8" r:id="rId10"/>
  </sheets>
  <definedNames>
    <definedName name="AN">#REF!</definedName>
    <definedName name="diskont">'Plán investície'!$H$6</definedName>
    <definedName name="DRP">'Plán investície'!$C$7</definedName>
    <definedName name="PS">#REF!</definedName>
    <definedName name="Ref">'Plán investície'!$C$8</definedName>
    <definedName name="rok">'Plán investície'!$C$6</definedName>
    <definedName name="RZ">'Odpisy - daňové'!$A$1:$A$2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D21" i="12" l="1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C21" i="12"/>
  <c r="C48" i="1" l="1"/>
  <c r="B3" i="1"/>
  <c r="D31" i="18" l="1"/>
  <c r="D15" i="18"/>
  <c r="G33" i="18" s="1"/>
  <c r="C15" i="18"/>
  <c r="D33" i="18" l="1"/>
  <c r="B2" i="3"/>
  <c r="C3" i="1"/>
  <c r="D2" i="9"/>
  <c r="B49" i="1"/>
  <c r="B2" i="12"/>
  <c r="B22" i="18" l="1"/>
  <c r="E22" i="18" s="1"/>
  <c r="D3" i="1"/>
  <c r="E3" i="1" l="1"/>
  <c r="E14" i="18"/>
  <c r="E13" i="18"/>
  <c r="E12" i="18"/>
  <c r="G31" i="18"/>
  <c r="J2" i="9" l="1"/>
  <c r="F3" i="1"/>
  <c r="E15" i="18"/>
  <c r="B17" i="1"/>
  <c r="G3" i="1" l="1"/>
  <c r="B25" i="18"/>
  <c r="F9" i="21"/>
  <c r="G10" i="21"/>
  <c r="F10" i="21" s="1"/>
  <c r="H11" i="21"/>
  <c r="G11" i="21" s="1"/>
  <c r="F11" i="21" s="1"/>
  <c r="I12" i="21"/>
  <c r="G8" i="21"/>
  <c r="H8" i="21" s="1"/>
  <c r="I8" i="21" s="1"/>
  <c r="J8" i="21" s="1"/>
  <c r="K8" i="21" s="1"/>
  <c r="L8" i="21" s="1"/>
  <c r="M8" i="21" s="1"/>
  <c r="N8" i="21" s="1"/>
  <c r="O8" i="21" s="1"/>
  <c r="P8" i="21" s="1"/>
  <c r="H9" i="21"/>
  <c r="I9" i="21" s="1"/>
  <c r="J9" i="21" s="1"/>
  <c r="K9" i="21" s="1"/>
  <c r="L9" i="21" s="1"/>
  <c r="M9" i="21" s="1"/>
  <c r="N9" i="21" s="1"/>
  <c r="O9" i="21" s="1"/>
  <c r="P9" i="21" s="1"/>
  <c r="I10" i="21"/>
  <c r="J10" i="21" s="1"/>
  <c r="K10" i="21" s="1"/>
  <c r="L10" i="21" s="1"/>
  <c r="M10" i="21" s="1"/>
  <c r="N10" i="21" s="1"/>
  <c r="O10" i="21" s="1"/>
  <c r="P10" i="21" s="1"/>
  <c r="J11" i="21"/>
  <c r="K11" i="21" s="1"/>
  <c r="L11" i="21" s="1"/>
  <c r="M11" i="21" s="1"/>
  <c r="N11" i="21" s="1"/>
  <c r="O11" i="21" s="1"/>
  <c r="P11" i="21" s="1"/>
  <c r="J13" i="21"/>
  <c r="I13" i="21" s="1"/>
  <c r="H13" i="21" s="1"/>
  <c r="G13" i="21" s="1"/>
  <c r="F13" i="21" s="1"/>
  <c r="K14" i="21"/>
  <c r="J14" i="21" s="1"/>
  <c r="I14" i="21" s="1"/>
  <c r="H14" i="21" s="1"/>
  <c r="G14" i="21" s="1"/>
  <c r="F14" i="21" s="1"/>
  <c r="L15" i="21"/>
  <c r="K15" i="21" s="1"/>
  <c r="J15" i="21" s="1"/>
  <c r="I15" i="21" s="1"/>
  <c r="H15" i="21" s="1"/>
  <c r="G15" i="21" s="1"/>
  <c r="F15" i="21" s="1"/>
  <c r="M16" i="21"/>
  <c r="L16" i="21" s="1"/>
  <c r="K16" i="21" s="1"/>
  <c r="J16" i="21" s="1"/>
  <c r="I16" i="21" s="1"/>
  <c r="H16" i="21" s="1"/>
  <c r="G16" i="21" s="1"/>
  <c r="F16" i="21" s="1"/>
  <c r="N17" i="21"/>
  <c r="M17" i="21" s="1"/>
  <c r="L17" i="21" s="1"/>
  <c r="K17" i="21" s="1"/>
  <c r="J17" i="21" s="1"/>
  <c r="I17" i="21" s="1"/>
  <c r="H17" i="21" s="1"/>
  <c r="G17" i="21" s="1"/>
  <c r="F17" i="21" s="1"/>
  <c r="O18" i="21"/>
  <c r="N18" i="21" s="1"/>
  <c r="M18" i="21" s="1"/>
  <c r="L18" i="21" s="1"/>
  <c r="K18" i="21" s="1"/>
  <c r="J18" i="21" s="1"/>
  <c r="I18" i="21" s="1"/>
  <c r="H18" i="21" s="1"/>
  <c r="G18" i="21" s="1"/>
  <c r="F18" i="21" s="1"/>
  <c r="K12" i="21"/>
  <c r="P17" i="21"/>
  <c r="O16" i="21"/>
  <c r="P16" i="21" s="1"/>
  <c r="N15" i="21"/>
  <c r="O15" i="21" s="1"/>
  <c r="P15" i="21" s="1"/>
  <c r="M14" i="21"/>
  <c r="N14" i="21" s="1"/>
  <c r="O14" i="21" s="1"/>
  <c r="P14" i="21" s="1"/>
  <c r="L13" i="21"/>
  <c r="M13" i="21" s="1"/>
  <c r="N13" i="21" s="1"/>
  <c r="O13" i="21" s="1"/>
  <c r="P13" i="21" s="1"/>
  <c r="H3" i="1" l="1"/>
  <c r="H12" i="21"/>
  <c r="L12" i="21"/>
  <c r="I3" i="1" l="1"/>
  <c r="M12" i="21"/>
  <c r="N12" i="21" s="1"/>
  <c r="O12" i="21" s="1"/>
  <c r="P12" i="21" s="1"/>
  <c r="G12" i="21"/>
  <c r="J3" i="1" l="1"/>
  <c r="F12" i="21"/>
  <c r="K3" i="1" l="1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AQ9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AN5" i="7"/>
  <c r="AO5" i="7"/>
  <c r="AP5" i="7"/>
  <c r="AQ5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L3" i="1" l="1"/>
  <c r="K20" i="1"/>
  <c r="A75" i="13"/>
  <c r="A71" i="13"/>
  <c r="A67" i="13"/>
  <c r="A63" i="13"/>
  <c r="D14" i="7"/>
  <c r="M3" i="1" l="1"/>
  <c r="L20" i="1"/>
  <c r="AP19" i="7"/>
  <c r="AM19" i="7"/>
  <c r="AL19" i="7"/>
  <c r="AJ19" i="7"/>
  <c r="AH19" i="7"/>
  <c r="AG19" i="7"/>
  <c r="AF19" i="7"/>
  <c r="AD19" i="7"/>
  <c r="Z19" i="7"/>
  <c r="Y19" i="7"/>
  <c r="V19" i="7"/>
  <c r="U19" i="7"/>
  <c r="Q19" i="7"/>
  <c r="P19" i="7"/>
  <c r="O19" i="7"/>
  <c r="N19" i="7"/>
  <c r="J19" i="7"/>
  <c r="F19" i="7"/>
  <c r="E19" i="7"/>
  <c r="D19" i="7"/>
  <c r="AP18" i="7"/>
  <c r="AO18" i="7"/>
  <c r="AJ18" i="7"/>
  <c r="AH18" i="7"/>
  <c r="AG18" i="7"/>
  <c r="AD18" i="7"/>
  <c r="AB18" i="7"/>
  <c r="Z18" i="7"/>
  <c r="X18" i="7"/>
  <c r="V18" i="7"/>
  <c r="R18" i="7"/>
  <c r="P18" i="7"/>
  <c r="O18" i="7"/>
  <c r="N18" i="7"/>
  <c r="L18" i="7"/>
  <c r="K18" i="7"/>
  <c r="J18" i="7"/>
  <c r="H18" i="7"/>
  <c r="AP17" i="7"/>
  <c r="AM17" i="7"/>
  <c r="AL17" i="7"/>
  <c r="AJ17" i="7"/>
  <c r="AH17" i="7"/>
  <c r="AG17" i="7"/>
  <c r="AE17" i="7"/>
  <c r="AD17" i="7"/>
  <c r="AB17" i="7"/>
  <c r="Z17" i="7"/>
  <c r="Y17" i="7"/>
  <c r="V17" i="7"/>
  <c r="U17" i="7"/>
  <c r="S17" i="7"/>
  <c r="Q17" i="7"/>
  <c r="O17" i="7"/>
  <c r="N17" i="7"/>
  <c r="J17" i="7"/>
  <c r="H17" i="7"/>
  <c r="F17" i="7"/>
  <c r="D17" i="7"/>
  <c r="AO16" i="7"/>
  <c r="AM16" i="7"/>
  <c r="AL16" i="7"/>
  <c r="AJ16" i="7"/>
  <c r="AH16" i="7"/>
  <c r="AG16" i="7"/>
  <c r="AF16" i="7"/>
  <c r="AE16" i="7"/>
  <c r="AD16" i="7"/>
  <c r="Z16" i="7"/>
  <c r="Y16" i="7"/>
  <c r="V16" i="7"/>
  <c r="U16" i="7"/>
  <c r="R16" i="7"/>
  <c r="Q16" i="7"/>
  <c r="P16" i="7"/>
  <c r="N16" i="7"/>
  <c r="L16" i="7"/>
  <c r="J16" i="7"/>
  <c r="H16" i="7"/>
  <c r="F16" i="7"/>
  <c r="E16" i="7"/>
  <c r="AO15" i="7"/>
  <c r="AH15" i="7"/>
  <c r="AG15" i="7"/>
  <c r="AD15" i="7"/>
  <c r="Z15" i="7"/>
  <c r="Y15" i="7"/>
  <c r="X15" i="7"/>
  <c r="V15" i="7"/>
  <c r="U15" i="7"/>
  <c r="S15" i="7"/>
  <c r="R15" i="7"/>
  <c r="P15" i="7"/>
  <c r="O15" i="7"/>
  <c r="N15" i="7"/>
  <c r="J15" i="7"/>
  <c r="H15" i="7"/>
  <c r="F15" i="7"/>
  <c r="D15" i="7"/>
  <c r="AP14" i="7"/>
  <c r="AO14" i="7"/>
  <c r="AL14" i="7"/>
  <c r="AJ14" i="7"/>
  <c r="AH14" i="7"/>
  <c r="AG14" i="7"/>
  <c r="AF14" i="7"/>
  <c r="AE14" i="7"/>
  <c r="AD14" i="7"/>
  <c r="AB14" i="7"/>
  <c r="Z14" i="7"/>
  <c r="Y14" i="7"/>
  <c r="X14" i="7"/>
  <c r="V14" i="7"/>
  <c r="R14" i="7"/>
  <c r="Q14" i="7"/>
  <c r="P14" i="7"/>
  <c r="O14" i="7"/>
  <c r="N14" i="7"/>
  <c r="J14" i="7"/>
  <c r="F14" i="7"/>
  <c r="E14" i="7"/>
  <c r="D115" i="8"/>
  <c r="D155" i="8" s="1"/>
  <c r="D14" i="8" s="1"/>
  <c r="E116" i="8"/>
  <c r="H119" i="8"/>
  <c r="H163" i="8" s="1"/>
  <c r="J121" i="8"/>
  <c r="N125" i="8"/>
  <c r="AD141" i="8"/>
  <c r="AF143" i="8"/>
  <c r="AF187" i="8" s="1"/>
  <c r="AH145" i="8"/>
  <c r="AP153" i="8"/>
  <c r="AP197" i="8" s="1"/>
  <c r="AL238" i="8"/>
  <c r="E294" i="8"/>
  <c r="AL327" i="8"/>
  <c r="AP331" i="8"/>
  <c r="AP375" i="8" s="1"/>
  <c r="AJ58" i="8"/>
  <c r="AJ102" i="8" s="1"/>
  <c r="AH56" i="8"/>
  <c r="AF54" i="8"/>
  <c r="AF98" i="8" s="1"/>
  <c r="AD52" i="8"/>
  <c r="AD96" i="8" s="1"/>
  <c r="AE53" i="8"/>
  <c r="AN19" i="7"/>
  <c r="AB19" i="7"/>
  <c r="X19" i="7"/>
  <c r="T19" i="7"/>
  <c r="H19" i="7"/>
  <c r="AF18" i="7"/>
  <c r="T18" i="7"/>
  <c r="D18" i="7"/>
  <c r="AN17" i="7"/>
  <c r="AF17" i="7"/>
  <c r="X17" i="7"/>
  <c r="T17" i="7"/>
  <c r="AN16" i="7"/>
  <c r="X16" i="7"/>
  <c r="T16" i="7"/>
  <c r="D16" i="7"/>
  <c r="AN15" i="7"/>
  <c r="AJ15" i="7"/>
  <c r="F117" i="8"/>
  <c r="V133" i="8"/>
  <c r="V177" i="8" s="1"/>
  <c r="AL149" i="8"/>
  <c r="AL193" i="8" s="1"/>
  <c r="AC51" i="8"/>
  <c r="AL60" i="8"/>
  <c r="AL104" i="8" s="1"/>
  <c r="AB50" i="8"/>
  <c r="AB94" i="8" s="1"/>
  <c r="AA49" i="8"/>
  <c r="W45" i="8"/>
  <c r="V44" i="8"/>
  <c r="V88" i="8" s="1"/>
  <c r="S41" i="8"/>
  <c r="R40" i="8"/>
  <c r="R84" i="8" s="1"/>
  <c r="AM61" i="8"/>
  <c r="L34" i="8"/>
  <c r="L78" i="8" s="1"/>
  <c r="J32" i="8"/>
  <c r="J76" i="8" s="1"/>
  <c r="H30" i="8"/>
  <c r="H74" i="8" s="1"/>
  <c r="F28" i="8"/>
  <c r="F72" i="8" s="1"/>
  <c r="AS512" i="8"/>
  <c r="AS558" i="8" s="1"/>
  <c r="AR511" i="8"/>
  <c r="AR557" i="8" s="1"/>
  <c r="AJ147" i="8"/>
  <c r="AJ191" i="8" s="1"/>
  <c r="AB139" i="8"/>
  <c r="AB183" i="8" s="1"/>
  <c r="Z137" i="8"/>
  <c r="X135" i="8"/>
  <c r="X179" i="8" s="1"/>
  <c r="T131" i="8"/>
  <c r="T175" i="8" s="1"/>
  <c r="P127" i="8"/>
  <c r="P171" i="8" s="1"/>
  <c r="L123" i="8"/>
  <c r="L167" i="8" s="1"/>
  <c r="AN62" i="8"/>
  <c r="AN106" i="8" s="1"/>
  <c r="AI57" i="8"/>
  <c r="Z48" i="8"/>
  <c r="Z92" i="8" s="1"/>
  <c r="X46" i="8"/>
  <c r="X90" i="8" s="1"/>
  <c r="T42" i="8"/>
  <c r="T86" i="8" s="1"/>
  <c r="P38" i="8"/>
  <c r="P82" i="8" s="1"/>
  <c r="O37" i="8"/>
  <c r="N36" i="8"/>
  <c r="N80" i="8" s="1"/>
  <c r="K33" i="8"/>
  <c r="G29" i="8"/>
  <c r="D26" i="8"/>
  <c r="D66" i="8" s="1"/>
  <c r="D13" i="8" s="1"/>
  <c r="AF321" i="8"/>
  <c r="AF365" i="8" s="1"/>
  <c r="AN151" i="8"/>
  <c r="AQ19" i="7"/>
  <c r="AI19" i="7"/>
  <c r="AA19" i="7"/>
  <c r="W19" i="7"/>
  <c r="K19" i="7"/>
  <c r="G19" i="7"/>
  <c r="AQ18" i="7"/>
  <c r="AI18" i="7"/>
  <c r="AE18" i="7"/>
  <c r="AA18" i="7"/>
  <c r="M18" i="7"/>
  <c r="E18" i="7"/>
  <c r="AQ17" i="7"/>
  <c r="AI17" i="7"/>
  <c r="AA17" i="7"/>
  <c r="AP16" i="7"/>
  <c r="I16" i="7"/>
  <c r="AL15" i="7"/>
  <c r="AO19" i="7"/>
  <c r="AK19" i="7"/>
  <c r="AE19" i="7"/>
  <c r="AC19" i="7"/>
  <c r="S19" i="7"/>
  <c r="R19" i="7"/>
  <c r="M19" i="7"/>
  <c r="L19" i="7"/>
  <c r="I19" i="7"/>
  <c r="AN18" i="7"/>
  <c r="AM18" i="7"/>
  <c r="AL18" i="7"/>
  <c r="AK18" i="7"/>
  <c r="AC18" i="7"/>
  <c r="Y18" i="7"/>
  <c r="W18" i="7"/>
  <c r="U18" i="7"/>
  <c r="S18" i="7"/>
  <c r="Q18" i="7"/>
  <c r="I18" i="7"/>
  <c r="G18" i="7"/>
  <c r="F18" i="7"/>
  <c r="AO17" i="7"/>
  <c r="AK17" i="7"/>
  <c r="AC17" i="7"/>
  <c r="W17" i="7"/>
  <c r="R17" i="7"/>
  <c r="P17" i="7"/>
  <c r="M17" i="7"/>
  <c r="L17" i="7"/>
  <c r="K17" i="7"/>
  <c r="I17" i="7"/>
  <c r="G17" i="7"/>
  <c r="E17" i="7"/>
  <c r="AQ16" i="7"/>
  <c r="AK16" i="7"/>
  <c r="AI16" i="7"/>
  <c r="AC16" i="7"/>
  <c r="AB16" i="7"/>
  <c r="AA16" i="7"/>
  <c r="W16" i="7"/>
  <c r="S16" i="7"/>
  <c r="O16" i="7"/>
  <c r="M16" i="7"/>
  <c r="K16" i="7"/>
  <c r="G16" i="7"/>
  <c r="AQ15" i="7"/>
  <c r="AP15" i="7"/>
  <c r="AM15" i="7"/>
  <c r="AK15" i="7"/>
  <c r="AI15" i="7"/>
  <c r="AF15" i="7"/>
  <c r="AE15" i="7"/>
  <c r="AC15" i="7"/>
  <c r="AB15" i="7"/>
  <c r="AA15" i="7"/>
  <c r="W15" i="7"/>
  <c r="T15" i="7"/>
  <c r="Q15" i="7"/>
  <c r="M15" i="7"/>
  <c r="L15" i="7"/>
  <c r="K15" i="7"/>
  <c r="I15" i="7"/>
  <c r="G15" i="7"/>
  <c r="E15" i="7"/>
  <c r="AQ14" i="7"/>
  <c r="AN14" i="7"/>
  <c r="AM14" i="7"/>
  <c r="AK14" i="7"/>
  <c r="AI14" i="7"/>
  <c r="AC14" i="7"/>
  <c r="AA14" i="7"/>
  <c r="W14" i="7"/>
  <c r="U14" i="7"/>
  <c r="T14" i="7"/>
  <c r="S14" i="7"/>
  <c r="M14" i="7"/>
  <c r="L14" i="7"/>
  <c r="K14" i="7"/>
  <c r="I14" i="7"/>
  <c r="H14" i="7"/>
  <c r="G14" i="7"/>
  <c r="N3" i="1" l="1"/>
  <c r="M20" i="1"/>
  <c r="B21" i="18"/>
  <c r="D10" i="9"/>
  <c r="J22" i="7"/>
  <c r="Q24" i="7"/>
  <c r="L24" i="7"/>
  <c r="M24" i="7"/>
  <c r="K24" i="7"/>
  <c r="J24" i="7"/>
  <c r="I24" i="7"/>
  <c r="AI22" i="7"/>
  <c r="AI27" i="7"/>
  <c r="B2" i="15"/>
  <c r="B15" i="15" s="1"/>
  <c r="B2" i="13"/>
  <c r="B48" i="12"/>
  <c r="Z181" i="8"/>
  <c r="J23" i="7"/>
  <c r="G22" i="7"/>
  <c r="G23" i="7"/>
  <c r="H22" i="7"/>
  <c r="AH189" i="8"/>
  <c r="J165" i="8"/>
  <c r="R129" i="8"/>
  <c r="R173" i="8" s="1"/>
  <c r="AP242" i="8"/>
  <c r="AP286" i="8" s="1"/>
  <c r="AQ27" i="7"/>
  <c r="U27" i="7"/>
  <c r="AO24" i="7"/>
  <c r="AO26" i="7"/>
  <c r="E23" i="7"/>
  <c r="Y24" i="7"/>
  <c r="AD26" i="7"/>
  <c r="AG24" i="7"/>
  <c r="M22" i="7"/>
  <c r="U22" i="7"/>
  <c r="AC22" i="7"/>
  <c r="AK22" i="7"/>
  <c r="AO22" i="7"/>
  <c r="O23" i="7"/>
  <c r="S23" i="7"/>
  <c r="W23" i="7"/>
  <c r="AA23" i="7"/>
  <c r="AE23" i="7"/>
  <c r="AI23" i="7"/>
  <c r="U25" i="7"/>
  <c r="AN25" i="7"/>
  <c r="AL26" i="7"/>
  <c r="I23" i="7"/>
  <c r="AC24" i="7"/>
  <c r="AN26" i="7"/>
  <c r="I22" i="7"/>
  <c r="Q22" i="7"/>
  <c r="Y22" i="7"/>
  <c r="AG22" i="7"/>
  <c r="K23" i="7"/>
  <c r="AO25" i="7"/>
  <c r="F161" i="8"/>
  <c r="N169" i="8"/>
  <c r="AD185" i="8"/>
  <c r="AH100" i="8"/>
  <c r="AQ65" i="8"/>
  <c r="AQ109" i="8" s="1"/>
  <c r="D159" i="8"/>
  <c r="Y25" i="7"/>
  <c r="AG26" i="7"/>
  <c r="AQ23" i="7"/>
  <c r="R22" i="7"/>
  <c r="Z22" i="7"/>
  <c r="AL22" i="7"/>
  <c r="L23" i="7"/>
  <c r="T23" i="7"/>
  <c r="AB23" i="7"/>
  <c r="Q25" i="7"/>
  <c r="D22" i="7"/>
  <c r="F22" i="7"/>
  <c r="E22" i="7"/>
  <c r="K22" i="7"/>
  <c r="O22" i="7"/>
  <c r="S22" i="7"/>
  <c r="W22" i="7"/>
  <c r="AA22" i="7"/>
  <c r="AE22" i="7"/>
  <c r="AM22" i="7"/>
  <c r="AQ22" i="7"/>
  <c r="H23" i="7"/>
  <c r="D23" i="7"/>
  <c r="F23" i="7"/>
  <c r="M23" i="7"/>
  <c r="Q23" i="7"/>
  <c r="U23" i="7"/>
  <c r="Y23" i="7"/>
  <c r="AC23" i="7"/>
  <c r="AG23" i="7"/>
  <c r="AK23" i="7"/>
  <c r="AO23" i="7"/>
  <c r="AM23" i="7"/>
  <c r="H24" i="7"/>
  <c r="D24" i="7"/>
  <c r="F24" i="7"/>
  <c r="E24" i="7"/>
  <c r="G24" i="7"/>
  <c r="O24" i="7"/>
  <c r="S24" i="7"/>
  <c r="W24" i="7"/>
  <c r="AA24" i="7"/>
  <c r="AE24" i="7"/>
  <c r="AI24" i="7"/>
  <c r="AM24" i="7"/>
  <c r="AQ24" i="7"/>
  <c r="L25" i="7"/>
  <c r="H25" i="7"/>
  <c r="D25" i="7"/>
  <c r="N25" i="7"/>
  <c r="J25" i="7"/>
  <c r="F25" i="7"/>
  <c r="M25" i="7"/>
  <c r="E25" i="7"/>
  <c r="I25" i="7"/>
  <c r="O25" i="7"/>
  <c r="K25" i="7"/>
  <c r="G25" i="7"/>
  <c r="S25" i="7"/>
  <c r="W25" i="7"/>
  <c r="AA25" i="7"/>
  <c r="AE25" i="7"/>
  <c r="AI25" i="7"/>
  <c r="AM25" i="7"/>
  <c r="AQ25" i="7"/>
  <c r="T26" i="7"/>
  <c r="P26" i="7"/>
  <c r="L26" i="7"/>
  <c r="H26" i="7"/>
  <c r="D26" i="7"/>
  <c r="V26" i="7"/>
  <c r="R26" i="7"/>
  <c r="N26" i="7"/>
  <c r="J26" i="7"/>
  <c r="F26" i="7"/>
  <c r="U26" i="7"/>
  <c r="M26" i="7"/>
  <c r="E26" i="7"/>
  <c r="W26" i="7"/>
  <c r="K26" i="7"/>
  <c r="Q26" i="7"/>
  <c r="G26" i="7"/>
  <c r="S26" i="7"/>
  <c r="I26" i="7"/>
  <c r="O26" i="7"/>
  <c r="AA26" i="7"/>
  <c r="Y26" i="7"/>
  <c r="AE26" i="7"/>
  <c r="AI26" i="7"/>
  <c r="AM26" i="7"/>
  <c r="AQ26" i="7"/>
  <c r="N22" i="7"/>
  <c r="V22" i="7"/>
  <c r="AD22" i="7"/>
  <c r="AH22" i="7"/>
  <c r="AP22" i="7"/>
  <c r="P23" i="7"/>
  <c r="X23" i="7"/>
  <c r="AF23" i="7"/>
  <c r="AH25" i="7"/>
  <c r="AG25" i="7"/>
  <c r="L22" i="7"/>
  <c r="P22" i="7"/>
  <c r="T22" i="7"/>
  <c r="X22" i="7"/>
  <c r="AB22" i="7"/>
  <c r="AF22" i="7"/>
  <c r="AJ22" i="7"/>
  <c r="AN22" i="7"/>
  <c r="N23" i="7"/>
  <c r="R23" i="7"/>
  <c r="V23" i="7"/>
  <c r="Z23" i="7"/>
  <c r="AD23" i="7"/>
  <c r="AH23" i="7"/>
  <c r="AP23" i="7"/>
  <c r="T24" i="7"/>
  <c r="X24" i="7"/>
  <c r="AB24" i="7"/>
  <c r="AJ24" i="7"/>
  <c r="AN24" i="7"/>
  <c r="P25" i="7"/>
  <c r="T25" i="7"/>
  <c r="X25" i="7"/>
  <c r="AF25" i="7"/>
  <c r="AB26" i="7"/>
  <c r="AN27" i="7"/>
  <c r="AJ27" i="7"/>
  <c r="AF27" i="7"/>
  <c r="AB27" i="7"/>
  <c r="X27" i="7"/>
  <c r="T27" i="7"/>
  <c r="P27" i="7"/>
  <c r="L27" i="7"/>
  <c r="H27" i="7"/>
  <c r="D27" i="7"/>
  <c r="AP27" i="7"/>
  <c r="AL27" i="7"/>
  <c r="AH27" i="7"/>
  <c r="AD27" i="7"/>
  <c r="Z27" i="7"/>
  <c r="V27" i="7"/>
  <c r="R27" i="7"/>
  <c r="N27" i="7"/>
  <c r="J27" i="7"/>
  <c r="F27" i="7"/>
  <c r="AK27" i="7"/>
  <c r="AC27" i="7"/>
  <c r="M27" i="7"/>
  <c r="E27" i="7"/>
  <c r="AL23" i="7"/>
  <c r="U24" i="7"/>
  <c r="AK24" i="7"/>
  <c r="AF26" i="7"/>
  <c r="Q27" i="7"/>
  <c r="AM27" i="7"/>
  <c r="AO63" i="8"/>
  <c r="AO107" i="8" s="1"/>
  <c r="I120" i="8"/>
  <c r="I164" i="8" s="1"/>
  <c r="Q128" i="8"/>
  <c r="Q172" i="8" s="1"/>
  <c r="Y136" i="8"/>
  <c r="Y180" i="8" s="1"/>
  <c r="AG144" i="8"/>
  <c r="AG188" i="8" s="1"/>
  <c r="I209" i="8"/>
  <c r="I253" i="8" s="1"/>
  <c r="M213" i="8"/>
  <c r="M257" i="8" s="1"/>
  <c r="U221" i="8"/>
  <c r="U265" i="8" s="1"/>
  <c r="AC229" i="8"/>
  <c r="AC273" i="8" s="1"/>
  <c r="AK237" i="8"/>
  <c r="AK281" i="8" s="1"/>
  <c r="I298" i="8"/>
  <c r="I342" i="8" s="1"/>
  <c r="Q306" i="8"/>
  <c r="Q350" i="8" s="1"/>
  <c r="E383" i="8"/>
  <c r="E427" i="8" s="1"/>
  <c r="Q39" i="8"/>
  <c r="Q83" i="8" s="1"/>
  <c r="AC25" i="7"/>
  <c r="AK25" i="7"/>
  <c r="AC26" i="7"/>
  <c r="AK26" i="7"/>
  <c r="K27" i="7"/>
  <c r="W27" i="7"/>
  <c r="AG27" i="7"/>
  <c r="P24" i="7"/>
  <c r="AF24" i="7"/>
  <c r="AB25" i="7"/>
  <c r="X26" i="7"/>
  <c r="G27" i="7"/>
  <c r="AA27" i="7"/>
  <c r="AC95" i="8"/>
  <c r="M124" i="8"/>
  <c r="M168" i="8" s="1"/>
  <c r="U132" i="8"/>
  <c r="U176" i="8" s="1"/>
  <c r="AC140" i="8"/>
  <c r="AC184" i="8" s="1"/>
  <c r="AK148" i="8"/>
  <c r="AK192" i="8" s="1"/>
  <c r="E205" i="8"/>
  <c r="E249" i="8" s="1"/>
  <c r="Q217" i="8"/>
  <c r="Q261" i="8" s="1"/>
  <c r="Y225" i="8"/>
  <c r="Y269" i="8" s="1"/>
  <c r="AG233" i="8"/>
  <c r="AG277" i="8" s="1"/>
  <c r="M302" i="8"/>
  <c r="M346" i="8" s="1"/>
  <c r="U310" i="8"/>
  <c r="U354" i="8" s="1"/>
  <c r="Y314" i="8"/>
  <c r="Y358" i="8" s="1"/>
  <c r="AC318" i="8"/>
  <c r="AC362" i="8" s="1"/>
  <c r="AG322" i="8"/>
  <c r="AG366" i="8" s="1"/>
  <c r="AO330" i="8"/>
  <c r="AO374" i="8" s="1"/>
  <c r="I387" i="8"/>
  <c r="I431" i="8" s="1"/>
  <c r="M391" i="8"/>
  <c r="M435" i="8" s="1"/>
  <c r="Q395" i="8"/>
  <c r="Q439" i="8" s="1"/>
  <c r="U399" i="8"/>
  <c r="U443" i="8" s="1"/>
  <c r="Y403" i="8"/>
  <c r="Y447" i="8" s="1"/>
  <c r="AC407" i="8"/>
  <c r="AC451" i="8" s="1"/>
  <c r="AG411" i="8"/>
  <c r="AG455" i="8" s="1"/>
  <c r="AK415" i="8"/>
  <c r="AK459" i="8" s="1"/>
  <c r="AO419" i="8"/>
  <c r="AO463" i="8" s="1"/>
  <c r="E472" i="8"/>
  <c r="E518" i="8" s="1"/>
  <c r="I476" i="8"/>
  <c r="I522" i="8" s="1"/>
  <c r="M480" i="8"/>
  <c r="M526" i="8" s="1"/>
  <c r="Q484" i="8"/>
  <c r="Q530" i="8" s="1"/>
  <c r="U488" i="8"/>
  <c r="U534" i="8" s="1"/>
  <c r="Y492" i="8"/>
  <c r="Y538" i="8" s="1"/>
  <c r="AC496" i="8"/>
  <c r="AC542" i="8" s="1"/>
  <c r="AG500" i="8"/>
  <c r="AG546" i="8" s="1"/>
  <c r="AK504" i="8"/>
  <c r="AK550" i="8" s="1"/>
  <c r="AO508" i="8"/>
  <c r="AO554" i="8" s="1"/>
  <c r="E27" i="8"/>
  <c r="E71" i="8" s="1"/>
  <c r="I31" i="8"/>
  <c r="I75" i="8" s="1"/>
  <c r="M35" i="8"/>
  <c r="M79" i="8" s="1"/>
  <c r="U43" i="8"/>
  <c r="U87" i="8" s="1"/>
  <c r="Y47" i="8"/>
  <c r="Y91" i="8" s="1"/>
  <c r="AG55" i="8"/>
  <c r="AG99" i="8" s="1"/>
  <c r="AK59" i="8"/>
  <c r="AK103" i="8" s="1"/>
  <c r="AJ25" i="7"/>
  <c r="AJ26" i="7"/>
  <c r="AD25" i="7"/>
  <c r="AL25" i="7"/>
  <c r="AH26" i="7"/>
  <c r="I27" i="7"/>
  <c r="S27" i="7"/>
  <c r="AE27" i="7"/>
  <c r="AO27" i="7"/>
  <c r="AJ23" i="7"/>
  <c r="AN23" i="7"/>
  <c r="N24" i="7"/>
  <c r="R24" i="7"/>
  <c r="V24" i="7"/>
  <c r="Z24" i="7"/>
  <c r="AD24" i="7"/>
  <c r="AH24" i="7"/>
  <c r="AL24" i="7"/>
  <c r="AP24" i="7"/>
  <c r="R25" i="7"/>
  <c r="V25" i="7"/>
  <c r="Z25" i="7"/>
  <c r="AP25" i="7"/>
  <c r="Z26" i="7"/>
  <c r="AP26" i="7"/>
  <c r="O27" i="7"/>
  <c r="Y27" i="7"/>
  <c r="D70" i="8"/>
  <c r="AO152" i="8"/>
  <c r="AO196" i="8" s="1"/>
  <c r="AK326" i="8"/>
  <c r="AK370" i="8" s="1"/>
  <c r="E160" i="8"/>
  <c r="AO241" i="8"/>
  <c r="AO285" i="8" s="1"/>
  <c r="E338" i="8"/>
  <c r="G73" i="8"/>
  <c r="K77" i="8"/>
  <c r="O81" i="8"/>
  <c r="S85" i="8"/>
  <c r="W89" i="8"/>
  <c r="AA93" i="8"/>
  <c r="AE97" i="8"/>
  <c r="AI101" i="8"/>
  <c r="AM105" i="8"/>
  <c r="AM150" i="8"/>
  <c r="AM194" i="8" s="1"/>
  <c r="AQ154" i="8"/>
  <c r="AQ198" i="8" s="1"/>
  <c r="G207" i="8"/>
  <c r="G251" i="8" s="1"/>
  <c r="K211" i="8"/>
  <c r="K255" i="8" s="1"/>
  <c r="O215" i="8"/>
  <c r="O259" i="8" s="1"/>
  <c r="S219" i="8"/>
  <c r="S263" i="8" s="1"/>
  <c r="W223" i="8"/>
  <c r="W267" i="8" s="1"/>
  <c r="AA227" i="8"/>
  <c r="AA271" i="8" s="1"/>
  <c r="AE231" i="8"/>
  <c r="AE275" i="8" s="1"/>
  <c r="AI235" i="8"/>
  <c r="AI279" i="8" s="1"/>
  <c r="AM239" i="8"/>
  <c r="AM283" i="8" s="1"/>
  <c r="AQ243" i="8"/>
  <c r="AQ287" i="8" s="1"/>
  <c r="G296" i="8"/>
  <c r="G340" i="8" s="1"/>
  <c r="K300" i="8"/>
  <c r="K344" i="8" s="1"/>
  <c r="O304" i="8"/>
  <c r="O348" i="8" s="1"/>
  <c r="S308" i="8"/>
  <c r="S352" i="8" s="1"/>
  <c r="W312" i="8"/>
  <c r="W356" i="8" s="1"/>
  <c r="AA316" i="8"/>
  <c r="AA360" i="8" s="1"/>
  <c r="AE320" i="8"/>
  <c r="AE364" i="8" s="1"/>
  <c r="AI324" i="8"/>
  <c r="AI368" i="8" s="1"/>
  <c r="AM328" i="8"/>
  <c r="AM372" i="8" s="1"/>
  <c r="AQ332" i="8"/>
  <c r="AQ376" i="8" s="1"/>
  <c r="G385" i="8"/>
  <c r="G429" i="8" s="1"/>
  <c r="K389" i="8"/>
  <c r="K433" i="8" s="1"/>
  <c r="O393" i="8"/>
  <c r="O437" i="8" s="1"/>
  <c r="S397" i="8"/>
  <c r="S441" i="8" s="1"/>
  <c r="W401" i="8"/>
  <c r="W445" i="8" s="1"/>
  <c r="AA405" i="8"/>
  <c r="AA449" i="8" s="1"/>
  <c r="AE409" i="8"/>
  <c r="AE453" i="8" s="1"/>
  <c r="AI413" i="8"/>
  <c r="AI457" i="8" s="1"/>
  <c r="AM417" i="8"/>
  <c r="AM461" i="8" s="1"/>
  <c r="AQ421" i="8"/>
  <c r="AQ465" i="8" s="1"/>
  <c r="G474" i="8"/>
  <c r="G520" i="8" s="1"/>
  <c r="K478" i="8"/>
  <c r="K524" i="8" s="1"/>
  <c r="O482" i="8"/>
  <c r="O528" i="8" s="1"/>
  <c r="S486" i="8"/>
  <c r="S532" i="8" s="1"/>
  <c r="W490" i="8"/>
  <c r="W536" i="8" s="1"/>
  <c r="AA494" i="8"/>
  <c r="AA540" i="8" s="1"/>
  <c r="AE498" i="8"/>
  <c r="AE544" i="8" s="1"/>
  <c r="AI502" i="8"/>
  <c r="AI548" i="8" s="1"/>
  <c r="AM506" i="8"/>
  <c r="AM552" i="8" s="1"/>
  <c r="AQ510" i="8"/>
  <c r="AQ556" i="8" s="1"/>
  <c r="G118" i="8"/>
  <c r="G162" i="8" s="1"/>
  <c r="K122" i="8"/>
  <c r="K166" i="8" s="1"/>
  <c r="O126" i="8"/>
  <c r="O170" i="8" s="1"/>
  <c r="S130" i="8"/>
  <c r="S174" i="8" s="1"/>
  <c r="W134" i="8"/>
  <c r="W178" i="8" s="1"/>
  <c r="AA138" i="8"/>
  <c r="AA182" i="8" s="1"/>
  <c r="AE142" i="8"/>
  <c r="AE186" i="8" s="1"/>
  <c r="AI146" i="8"/>
  <c r="AI190" i="8" s="1"/>
  <c r="F206" i="8"/>
  <c r="F250" i="8" s="1"/>
  <c r="J210" i="8"/>
  <c r="J254" i="8" s="1"/>
  <c r="N214" i="8"/>
  <c r="N258" i="8" s="1"/>
  <c r="R218" i="8"/>
  <c r="R262" i="8" s="1"/>
  <c r="V222" i="8"/>
  <c r="V266" i="8" s="1"/>
  <c r="Z226" i="8"/>
  <c r="Z270" i="8" s="1"/>
  <c r="AD230" i="8"/>
  <c r="AD274" i="8" s="1"/>
  <c r="AH234" i="8"/>
  <c r="AH278" i="8" s="1"/>
  <c r="F295" i="8"/>
  <c r="F339" i="8" s="1"/>
  <c r="J299" i="8"/>
  <c r="J343" i="8" s="1"/>
  <c r="N303" i="8"/>
  <c r="N347" i="8" s="1"/>
  <c r="R307" i="8"/>
  <c r="R351" i="8" s="1"/>
  <c r="V311" i="8"/>
  <c r="V355" i="8" s="1"/>
  <c r="Z315" i="8"/>
  <c r="Z359" i="8" s="1"/>
  <c r="AD319" i="8"/>
  <c r="AD363" i="8" s="1"/>
  <c r="AL371" i="8"/>
  <c r="F384" i="8"/>
  <c r="F428" i="8" s="1"/>
  <c r="J388" i="8"/>
  <c r="J432" i="8" s="1"/>
  <c r="N392" i="8"/>
  <c r="N436" i="8" s="1"/>
  <c r="R396" i="8"/>
  <c r="R440" i="8" s="1"/>
  <c r="V400" i="8"/>
  <c r="V444" i="8" s="1"/>
  <c r="Z404" i="8"/>
  <c r="Z448" i="8" s="1"/>
  <c r="AD408" i="8"/>
  <c r="AD452" i="8" s="1"/>
  <c r="AH412" i="8"/>
  <c r="AH456" i="8" s="1"/>
  <c r="AL416" i="8"/>
  <c r="AL460" i="8" s="1"/>
  <c r="AP420" i="8"/>
  <c r="AP464" i="8" s="1"/>
  <c r="F473" i="8"/>
  <c r="F519" i="8" s="1"/>
  <c r="J477" i="8"/>
  <c r="J523" i="8" s="1"/>
  <c r="N481" i="8"/>
  <c r="N527" i="8" s="1"/>
  <c r="R485" i="8"/>
  <c r="R531" i="8" s="1"/>
  <c r="V489" i="8"/>
  <c r="V535" i="8" s="1"/>
  <c r="Z493" i="8"/>
  <c r="Z539" i="8" s="1"/>
  <c r="AD497" i="8"/>
  <c r="AD543" i="8" s="1"/>
  <c r="AH501" i="8"/>
  <c r="AH547" i="8" s="1"/>
  <c r="AL505" i="8"/>
  <c r="AL551" i="8" s="1"/>
  <c r="AP509" i="8"/>
  <c r="AP555" i="8" s="1"/>
  <c r="AP64" i="8"/>
  <c r="AP108" i="8" s="1"/>
  <c r="AL282" i="8"/>
  <c r="AN195" i="8"/>
  <c r="D204" i="8"/>
  <c r="D244" i="8" s="1"/>
  <c r="D15" i="8" s="1"/>
  <c r="H208" i="8"/>
  <c r="H252" i="8" s="1"/>
  <c r="L212" i="8"/>
  <c r="L256" i="8" s="1"/>
  <c r="P216" i="8"/>
  <c r="P260" i="8" s="1"/>
  <c r="T220" i="8"/>
  <c r="T264" i="8" s="1"/>
  <c r="X224" i="8"/>
  <c r="X268" i="8" s="1"/>
  <c r="AB228" i="8"/>
  <c r="AB272" i="8" s="1"/>
  <c r="AF232" i="8"/>
  <c r="AF276" i="8" s="1"/>
  <c r="AJ236" i="8"/>
  <c r="AJ280" i="8" s="1"/>
  <c r="AN240" i="8"/>
  <c r="AN284" i="8" s="1"/>
  <c r="D293" i="8"/>
  <c r="D333" i="8" s="1"/>
  <c r="D16" i="8" s="1"/>
  <c r="H297" i="8"/>
  <c r="H341" i="8" s="1"/>
  <c r="L301" i="8"/>
  <c r="L345" i="8" s="1"/>
  <c r="P305" i="8"/>
  <c r="P349" i="8" s="1"/>
  <c r="T309" i="8"/>
  <c r="T353" i="8" s="1"/>
  <c r="X313" i="8"/>
  <c r="X357" i="8" s="1"/>
  <c r="AB317" i="8"/>
  <c r="AB361" i="8" s="1"/>
  <c r="AJ325" i="8"/>
  <c r="AJ369" i="8" s="1"/>
  <c r="AN329" i="8"/>
  <c r="AN373" i="8" s="1"/>
  <c r="D382" i="8"/>
  <c r="D422" i="8" s="1"/>
  <c r="D17" i="8" s="1"/>
  <c r="H386" i="8"/>
  <c r="H430" i="8" s="1"/>
  <c r="L390" i="8"/>
  <c r="L434" i="8" s="1"/>
  <c r="P394" i="8"/>
  <c r="P438" i="8" s="1"/>
  <c r="T398" i="8"/>
  <c r="T442" i="8" s="1"/>
  <c r="X402" i="8"/>
  <c r="X446" i="8" s="1"/>
  <c r="AB406" i="8"/>
  <c r="AB450" i="8" s="1"/>
  <c r="AF410" i="8"/>
  <c r="AF454" i="8" s="1"/>
  <c r="AJ414" i="8"/>
  <c r="AJ458" i="8" s="1"/>
  <c r="AN418" i="8"/>
  <c r="AN462" i="8" s="1"/>
  <c r="D471" i="8"/>
  <c r="D513" i="8" s="1"/>
  <c r="D18" i="8" s="1"/>
  <c r="H475" i="8"/>
  <c r="H521" i="8" s="1"/>
  <c r="L479" i="8"/>
  <c r="L525" i="8" s="1"/>
  <c r="P483" i="8"/>
  <c r="P529" i="8" s="1"/>
  <c r="T487" i="8"/>
  <c r="T533" i="8" s="1"/>
  <c r="X491" i="8"/>
  <c r="X537" i="8" s="1"/>
  <c r="AB495" i="8"/>
  <c r="AB541" i="8" s="1"/>
  <c r="AF499" i="8"/>
  <c r="AF545" i="8" s="1"/>
  <c r="AJ503" i="8"/>
  <c r="AJ549" i="8" s="1"/>
  <c r="AN507" i="8"/>
  <c r="AN553" i="8" s="1"/>
  <c r="AH323" i="8"/>
  <c r="AH367" i="8" s="1"/>
  <c r="O3" i="1" l="1"/>
  <c r="N20" i="1"/>
  <c r="C17" i="1"/>
  <c r="D36" i="9"/>
  <c r="D21" i="9"/>
  <c r="D20" i="9"/>
  <c r="D19" i="9"/>
  <c r="C21" i="18"/>
  <c r="C2" i="12"/>
  <c r="C58" i="12" s="1"/>
  <c r="D34" i="9"/>
  <c r="D24" i="9"/>
  <c r="D35" i="9"/>
  <c r="D23" i="9"/>
  <c r="D37" i="9"/>
  <c r="D22" i="9"/>
  <c r="D32" i="9"/>
  <c r="D3" i="9"/>
  <c r="E3" i="9"/>
  <c r="D33" i="9"/>
  <c r="F2" i="9"/>
  <c r="F24" i="9" s="1"/>
  <c r="B33" i="12"/>
  <c r="B38" i="12"/>
  <c r="C2" i="15"/>
  <c r="C5" i="15" s="1"/>
  <c r="C33" i="1" s="1"/>
  <c r="B4" i="15"/>
  <c r="B34" i="1" s="1"/>
  <c r="B65" i="15"/>
  <c r="B55" i="15"/>
  <c r="B45" i="15"/>
  <c r="B35" i="15"/>
  <c r="B60" i="15"/>
  <c r="B40" i="15"/>
  <c r="B30" i="15"/>
  <c r="B20" i="15"/>
  <c r="B50" i="15"/>
  <c r="B3" i="15"/>
  <c r="B23" i="1" s="1"/>
  <c r="B25" i="15"/>
  <c r="B5" i="15"/>
  <c r="B33" i="1" s="1"/>
  <c r="B28" i="12"/>
  <c r="B53" i="12"/>
  <c r="B68" i="12"/>
  <c r="B63" i="13"/>
  <c r="B71" i="13"/>
  <c r="B75" i="13"/>
  <c r="B67" i="13"/>
  <c r="B23" i="12"/>
  <c r="B63" i="12"/>
  <c r="B43" i="12"/>
  <c r="C2" i="13"/>
  <c r="B18" i="12"/>
  <c r="B58" i="12"/>
  <c r="B56" i="13"/>
  <c r="B51" i="13"/>
  <c r="B46" i="13"/>
  <c r="B38" i="13"/>
  <c r="B33" i="13"/>
  <c r="B28" i="13"/>
  <c r="B18" i="13"/>
  <c r="B13" i="13"/>
  <c r="B23" i="13"/>
  <c r="D470" i="8"/>
  <c r="D292" i="8"/>
  <c r="D114" i="8"/>
  <c r="D516" i="8"/>
  <c r="D336" i="8"/>
  <c r="D158" i="8"/>
  <c r="D4" i="8"/>
  <c r="E4" i="8" s="1"/>
  <c r="F4" i="8" s="1"/>
  <c r="G4" i="8" s="1"/>
  <c r="H4" i="8" s="1"/>
  <c r="I4" i="8" s="1"/>
  <c r="J4" i="8" s="1"/>
  <c r="K4" i="8" s="1"/>
  <c r="L4" i="8" s="1"/>
  <c r="M4" i="8" s="1"/>
  <c r="N4" i="8" s="1"/>
  <c r="O4" i="8" s="1"/>
  <c r="P4" i="8" s="1"/>
  <c r="Q4" i="8" s="1"/>
  <c r="R4" i="8" s="1"/>
  <c r="S4" i="8" s="1"/>
  <c r="T4" i="8" s="1"/>
  <c r="U4" i="8" s="1"/>
  <c r="V4" i="8" s="1"/>
  <c r="W4" i="8" s="1"/>
  <c r="X4" i="8" s="1"/>
  <c r="Y4" i="8" s="1"/>
  <c r="Z4" i="8" s="1"/>
  <c r="AA4" i="8" s="1"/>
  <c r="AB4" i="8" s="1"/>
  <c r="AC4" i="8" s="1"/>
  <c r="AD4" i="8" s="1"/>
  <c r="AE4" i="8" s="1"/>
  <c r="AF4" i="8" s="1"/>
  <c r="AG4" i="8" s="1"/>
  <c r="AH4" i="8" s="1"/>
  <c r="AI4" i="8" s="1"/>
  <c r="AJ4" i="8" s="1"/>
  <c r="AK4" i="8" s="1"/>
  <c r="AL4" i="8" s="1"/>
  <c r="AM4" i="8" s="1"/>
  <c r="AN4" i="8" s="1"/>
  <c r="AO4" i="8" s="1"/>
  <c r="AP4" i="8" s="1"/>
  <c r="AQ4" i="8" s="1"/>
  <c r="D425" i="8"/>
  <c r="D247" i="8"/>
  <c r="D69" i="8"/>
  <c r="D4" i="7"/>
  <c r="E4" i="7" s="1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V4" i="7" s="1"/>
  <c r="W4" i="7" s="1"/>
  <c r="X4" i="7" s="1"/>
  <c r="Y4" i="7" s="1"/>
  <c r="Z4" i="7" s="1"/>
  <c r="AA4" i="7" s="1"/>
  <c r="AB4" i="7" s="1"/>
  <c r="AC4" i="7" s="1"/>
  <c r="AD4" i="7" s="1"/>
  <c r="AE4" i="7" s="1"/>
  <c r="AF4" i="7" s="1"/>
  <c r="AG4" i="7" s="1"/>
  <c r="AH4" i="7" s="1"/>
  <c r="AI4" i="7" s="1"/>
  <c r="AJ4" i="7" s="1"/>
  <c r="AK4" i="7" s="1"/>
  <c r="AL4" i="7" s="1"/>
  <c r="AM4" i="7" s="1"/>
  <c r="AN4" i="7" s="1"/>
  <c r="AO4" i="7" s="1"/>
  <c r="AP4" i="7" s="1"/>
  <c r="AQ4" i="7" s="1"/>
  <c r="D381" i="8"/>
  <c r="D203" i="8"/>
  <c r="D25" i="8"/>
  <c r="B48" i="3"/>
  <c r="B43" i="3"/>
  <c r="B58" i="3"/>
  <c r="B63" i="3"/>
  <c r="B28" i="3"/>
  <c r="B38" i="3"/>
  <c r="B53" i="3"/>
  <c r="B11" i="3"/>
  <c r="B18" i="3"/>
  <c r="B33" i="3"/>
  <c r="B23" i="3"/>
  <c r="C2" i="3"/>
  <c r="D337" i="8"/>
  <c r="D248" i="8"/>
  <c r="D517" i="8"/>
  <c r="D426" i="8"/>
  <c r="P3" i="1" l="1"/>
  <c r="O20" i="1"/>
  <c r="B60" i="13"/>
  <c r="D17" i="1"/>
  <c r="B23" i="18"/>
  <c r="C22" i="18"/>
  <c r="D25" i="9"/>
  <c r="D38" i="9"/>
  <c r="F22" i="9"/>
  <c r="F20" i="9"/>
  <c r="F3" i="9"/>
  <c r="F10" i="9"/>
  <c r="F21" i="9"/>
  <c r="F23" i="9"/>
  <c r="G3" i="9"/>
  <c r="F19" i="9"/>
  <c r="C43" i="12"/>
  <c r="C48" i="12"/>
  <c r="C33" i="12"/>
  <c r="C68" i="12"/>
  <c r="C23" i="12"/>
  <c r="C63" i="12"/>
  <c r="C28" i="12"/>
  <c r="C53" i="12"/>
  <c r="C15" i="15"/>
  <c r="C4" i="15"/>
  <c r="C34" i="1" s="1"/>
  <c r="B6" i="15"/>
  <c r="D2" i="15"/>
  <c r="D5" i="15" s="1"/>
  <c r="D33" i="1" s="1"/>
  <c r="C18" i="12"/>
  <c r="C38" i="12"/>
  <c r="C3" i="15"/>
  <c r="C23" i="1" s="1"/>
  <c r="C40" i="15"/>
  <c r="C35" i="15"/>
  <c r="C30" i="15"/>
  <c r="C25" i="15"/>
  <c r="C60" i="15"/>
  <c r="C45" i="15"/>
  <c r="C50" i="15"/>
  <c r="C65" i="15"/>
  <c r="C55" i="15"/>
  <c r="C20" i="15"/>
  <c r="B41" i="13"/>
  <c r="B8" i="13"/>
  <c r="C63" i="13"/>
  <c r="C71" i="13"/>
  <c r="C75" i="13"/>
  <c r="C67" i="13"/>
  <c r="D2" i="12"/>
  <c r="D58" i="12" s="1"/>
  <c r="D2" i="13"/>
  <c r="B3" i="12"/>
  <c r="B5" i="12" s="1"/>
  <c r="B27" i="1" s="1"/>
  <c r="C56" i="13"/>
  <c r="C51" i="13"/>
  <c r="C46" i="13"/>
  <c r="C38" i="13"/>
  <c r="C28" i="13"/>
  <c r="C23" i="13"/>
  <c r="C18" i="13"/>
  <c r="C13" i="13"/>
  <c r="C33" i="13"/>
  <c r="B3" i="3"/>
  <c r="B26" i="1" s="1"/>
  <c r="E25" i="8"/>
  <c r="C26" i="8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E158" i="8"/>
  <c r="F158" i="8" s="1"/>
  <c r="G158" i="8" s="1"/>
  <c r="H158" i="8" s="1"/>
  <c r="I158" i="8" s="1"/>
  <c r="J158" i="8" s="1"/>
  <c r="K158" i="8" s="1"/>
  <c r="L158" i="8" s="1"/>
  <c r="M158" i="8" s="1"/>
  <c r="N158" i="8" s="1"/>
  <c r="O158" i="8" s="1"/>
  <c r="P158" i="8" s="1"/>
  <c r="Q158" i="8" s="1"/>
  <c r="R158" i="8" s="1"/>
  <c r="S158" i="8" s="1"/>
  <c r="T158" i="8" s="1"/>
  <c r="U158" i="8" s="1"/>
  <c r="V158" i="8" s="1"/>
  <c r="W158" i="8" s="1"/>
  <c r="X158" i="8" s="1"/>
  <c r="Y158" i="8" s="1"/>
  <c r="Z158" i="8" s="1"/>
  <c r="AA158" i="8" s="1"/>
  <c r="AB158" i="8" s="1"/>
  <c r="AC158" i="8" s="1"/>
  <c r="AD158" i="8" s="1"/>
  <c r="AE158" i="8" s="1"/>
  <c r="AF158" i="8" s="1"/>
  <c r="AG158" i="8" s="1"/>
  <c r="AH158" i="8" s="1"/>
  <c r="AI158" i="8" s="1"/>
  <c r="AJ158" i="8" s="1"/>
  <c r="AK158" i="8" s="1"/>
  <c r="AL158" i="8" s="1"/>
  <c r="AM158" i="8" s="1"/>
  <c r="AN158" i="8" s="1"/>
  <c r="AO158" i="8" s="1"/>
  <c r="AP158" i="8" s="1"/>
  <c r="AQ158" i="8" s="1"/>
  <c r="C159" i="8"/>
  <c r="C160" i="8" s="1"/>
  <c r="C161" i="8" s="1"/>
  <c r="C162" i="8" s="1"/>
  <c r="C163" i="8" s="1"/>
  <c r="C164" i="8" s="1"/>
  <c r="C165" i="8" s="1"/>
  <c r="C166" i="8" s="1"/>
  <c r="C167" i="8" s="1"/>
  <c r="C168" i="8" s="1"/>
  <c r="C169" i="8" s="1"/>
  <c r="C170" i="8" s="1"/>
  <c r="C171" i="8" s="1"/>
  <c r="C172" i="8" s="1"/>
  <c r="C173" i="8" s="1"/>
  <c r="C174" i="8" s="1"/>
  <c r="C175" i="8" s="1"/>
  <c r="C176" i="8" s="1"/>
  <c r="C177" i="8" s="1"/>
  <c r="C178" i="8" s="1"/>
  <c r="C179" i="8" s="1"/>
  <c r="C180" i="8" s="1"/>
  <c r="C181" i="8" s="1"/>
  <c r="C182" i="8" s="1"/>
  <c r="C183" i="8" s="1"/>
  <c r="C184" i="8" s="1"/>
  <c r="C185" i="8" s="1"/>
  <c r="C186" i="8" s="1"/>
  <c r="C187" i="8" s="1"/>
  <c r="C188" i="8" s="1"/>
  <c r="C189" i="8" s="1"/>
  <c r="C190" i="8" s="1"/>
  <c r="C191" i="8" s="1"/>
  <c r="C192" i="8" s="1"/>
  <c r="C193" i="8" s="1"/>
  <c r="C194" i="8" s="1"/>
  <c r="C195" i="8" s="1"/>
  <c r="C196" i="8" s="1"/>
  <c r="C197" i="8" s="1"/>
  <c r="C198" i="8" s="1"/>
  <c r="C23" i="3"/>
  <c r="C38" i="3"/>
  <c r="C58" i="3"/>
  <c r="C63" i="3"/>
  <c r="C48" i="3"/>
  <c r="C43" i="3"/>
  <c r="C11" i="3"/>
  <c r="C18" i="3"/>
  <c r="C33" i="3"/>
  <c r="C53" i="3"/>
  <c r="C28" i="3"/>
  <c r="E203" i="8"/>
  <c r="F203" i="8" s="1"/>
  <c r="C204" i="8"/>
  <c r="C205" i="8" s="1"/>
  <c r="C206" i="8" s="1"/>
  <c r="C207" i="8" s="1"/>
  <c r="C208" i="8" s="1"/>
  <c r="C209" i="8" s="1"/>
  <c r="C210" i="8" s="1"/>
  <c r="C211" i="8" s="1"/>
  <c r="C212" i="8" s="1"/>
  <c r="C213" i="8" s="1"/>
  <c r="C214" i="8" s="1"/>
  <c r="C215" i="8" s="1"/>
  <c r="C216" i="8" s="1"/>
  <c r="C217" i="8" s="1"/>
  <c r="C218" i="8" s="1"/>
  <c r="C219" i="8" s="1"/>
  <c r="C220" i="8" s="1"/>
  <c r="C221" i="8" s="1"/>
  <c r="C222" i="8" s="1"/>
  <c r="C223" i="8" s="1"/>
  <c r="C224" i="8" s="1"/>
  <c r="C225" i="8" s="1"/>
  <c r="C226" i="8" s="1"/>
  <c r="C227" i="8" s="1"/>
  <c r="C228" i="8" s="1"/>
  <c r="C229" i="8" s="1"/>
  <c r="C230" i="8" s="1"/>
  <c r="C231" i="8" s="1"/>
  <c r="C232" i="8" s="1"/>
  <c r="C233" i="8" s="1"/>
  <c r="C234" i="8" s="1"/>
  <c r="C235" i="8" s="1"/>
  <c r="C236" i="8" s="1"/>
  <c r="C237" i="8" s="1"/>
  <c r="C238" i="8" s="1"/>
  <c r="C239" i="8" s="1"/>
  <c r="C240" i="8" s="1"/>
  <c r="C241" i="8" s="1"/>
  <c r="C242" i="8" s="1"/>
  <c r="C243" i="8" s="1"/>
  <c r="E247" i="8"/>
  <c r="F247" i="8" s="1"/>
  <c r="G247" i="8" s="1"/>
  <c r="H247" i="8" s="1"/>
  <c r="I247" i="8" s="1"/>
  <c r="J247" i="8" s="1"/>
  <c r="K247" i="8" s="1"/>
  <c r="L247" i="8" s="1"/>
  <c r="M247" i="8" s="1"/>
  <c r="N247" i="8" s="1"/>
  <c r="O247" i="8" s="1"/>
  <c r="P247" i="8" s="1"/>
  <c r="Q247" i="8" s="1"/>
  <c r="R247" i="8" s="1"/>
  <c r="S247" i="8" s="1"/>
  <c r="T247" i="8" s="1"/>
  <c r="U247" i="8" s="1"/>
  <c r="V247" i="8" s="1"/>
  <c r="W247" i="8" s="1"/>
  <c r="X247" i="8" s="1"/>
  <c r="Y247" i="8" s="1"/>
  <c r="Z247" i="8" s="1"/>
  <c r="AA247" i="8" s="1"/>
  <c r="AB247" i="8" s="1"/>
  <c r="AC247" i="8" s="1"/>
  <c r="AD247" i="8" s="1"/>
  <c r="AE247" i="8" s="1"/>
  <c r="AF247" i="8" s="1"/>
  <c r="AG247" i="8" s="1"/>
  <c r="AH247" i="8" s="1"/>
  <c r="AI247" i="8" s="1"/>
  <c r="AJ247" i="8" s="1"/>
  <c r="AK247" i="8" s="1"/>
  <c r="AL247" i="8" s="1"/>
  <c r="AM247" i="8" s="1"/>
  <c r="AN247" i="8" s="1"/>
  <c r="AO247" i="8" s="1"/>
  <c r="AP247" i="8" s="1"/>
  <c r="AQ247" i="8" s="1"/>
  <c r="C248" i="8"/>
  <c r="C249" i="8" s="1"/>
  <c r="C250" i="8" s="1"/>
  <c r="C251" i="8" s="1"/>
  <c r="C252" i="8" s="1"/>
  <c r="C253" i="8" s="1"/>
  <c r="C254" i="8" s="1"/>
  <c r="C255" i="8" s="1"/>
  <c r="C256" i="8" s="1"/>
  <c r="C257" i="8" s="1"/>
  <c r="C258" i="8" s="1"/>
  <c r="C259" i="8" s="1"/>
  <c r="C260" i="8" s="1"/>
  <c r="C261" i="8" s="1"/>
  <c r="C262" i="8" s="1"/>
  <c r="C263" i="8" s="1"/>
  <c r="C264" i="8" s="1"/>
  <c r="C265" i="8" s="1"/>
  <c r="C266" i="8" s="1"/>
  <c r="C267" i="8" s="1"/>
  <c r="C268" i="8" s="1"/>
  <c r="C269" i="8" s="1"/>
  <c r="C270" i="8" s="1"/>
  <c r="C271" i="8" s="1"/>
  <c r="C272" i="8" s="1"/>
  <c r="C273" i="8" s="1"/>
  <c r="C274" i="8" s="1"/>
  <c r="C275" i="8" s="1"/>
  <c r="C276" i="8" s="1"/>
  <c r="C277" i="8" s="1"/>
  <c r="C278" i="8" s="1"/>
  <c r="C279" i="8" s="1"/>
  <c r="C280" i="8" s="1"/>
  <c r="C281" i="8" s="1"/>
  <c r="C282" i="8" s="1"/>
  <c r="C283" i="8" s="1"/>
  <c r="C284" i="8" s="1"/>
  <c r="C285" i="8" s="1"/>
  <c r="C286" i="8" s="1"/>
  <c r="C287" i="8" s="1"/>
  <c r="E336" i="8"/>
  <c r="F336" i="8" s="1"/>
  <c r="G336" i="8" s="1"/>
  <c r="H336" i="8" s="1"/>
  <c r="I336" i="8" s="1"/>
  <c r="J336" i="8" s="1"/>
  <c r="K336" i="8" s="1"/>
  <c r="L336" i="8" s="1"/>
  <c r="M336" i="8" s="1"/>
  <c r="N336" i="8" s="1"/>
  <c r="O336" i="8" s="1"/>
  <c r="P336" i="8" s="1"/>
  <c r="Q336" i="8" s="1"/>
  <c r="R336" i="8" s="1"/>
  <c r="S336" i="8" s="1"/>
  <c r="T336" i="8" s="1"/>
  <c r="U336" i="8" s="1"/>
  <c r="V336" i="8" s="1"/>
  <c r="W336" i="8" s="1"/>
  <c r="X336" i="8" s="1"/>
  <c r="Y336" i="8" s="1"/>
  <c r="Z336" i="8" s="1"/>
  <c r="AA336" i="8" s="1"/>
  <c r="AB336" i="8" s="1"/>
  <c r="AC336" i="8" s="1"/>
  <c r="AD336" i="8" s="1"/>
  <c r="AE336" i="8" s="1"/>
  <c r="AF336" i="8" s="1"/>
  <c r="AG336" i="8" s="1"/>
  <c r="AH336" i="8" s="1"/>
  <c r="AI336" i="8" s="1"/>
  <c r="AJ336" i="8" s="1"/>
  <c r="AK336" i="8" s="1"/>
  <c r="AL336" i="8" s="1"/>
  <c r="AM336" i="8" s="1"/>
  <c r="AN336" i="8" s="1"/>
  <c r="AO336" i="8" s="1"/>
  <c r="AP336" i="8" s="1"/>
  <c r="AQ336" i="8" s="1"/>
  <c r="C337" i="8"/>
  <c r="C338" i="8" s="1"/>
  <c r="C339" i="8" s="1"/>
  <c r="C340" i="8" s="1"/>
  <c r="C341" i="8" s="1"/>
  <c r="C342" i="8" s="1"/>
  <c r="C343" i="8" s="1"/>
  <c r="C344" i="8" s="1"/>
  <c r="C345" i="8" s="1"/>
  <c r="C346" i="8" s="1"/>
  <c r="C347" i="8" s="1"/>
  <c r="C348" i="8" s="1"/>
  <c r="C349" i="8" s="1"/>
  <c r="C350" i="8" s="1"/>
  <c r="C351" i="8" s="1"/>
  <c r="C352" i="8" s="1"/>
  <c r="C353" i="8" s="1"/>
  <c r="C354" i="8" s="1"/>
  <c r="C355" i="8" s="1"/>
  <c r="C356" i="8" s="1"/>
  <c r="C357" i="8" s="1"/>
  <c r="C358" i="8" s="1"/>
  <c r="C359" i="8" s="1"/>
  <c r="C360" i="8" s="1"/>
  <c r="C361" i="8" s="1"/>
  <c r="C362" i="8" s="1"/>
  <c r="C363" i="8" s="1"/>
  <c r="C364" i="8" s="1"/>
  <c r="C365" i="8" s="1"/>
  <c r="C366" i="8" s="1"/>
  <c r="C367" i="8" s="1"/>
  <c r="C368" i="8" s="1"/>
  <c r="C369" i="8" s="1"/>
  <c r="C370" i="8" s="1"/>
  <c r="C371" i="8" s="1"/>
  <c r="C372" i="8" s="1"/>
  <c r="C373" i="8" s="1"/>
  <c r="C374" i="8" s="1"/>
  <c r="C375" i="8" s="1"/>
  <c r="C376" i="8" s="1"/>
  <c r="E470" i="8"/>
  <c r="F470" i="8" s="1"/>
  <c r="C471" i="8"/>
  <c r="C472" i="8" s="1"/>
  <c r="C473" i="8" s="1"/>
  <c r="C474" i="8" s="1"/>
  <c r="C475" i="8" s="1"/>
  <c r="C476" i="8" s="1"/>
  <c r="C477" i="8" s="1"/>
  <c r="C478" i="8" s="1"/>
  <c r="C479" i="8" s="1"/>
  <c r="C480" i="8" s="1"/>
  <c r="C481" i="8" s="1"/>
  <c r="C482" i="8" s="1"/>
  <c r="C483" i="8" s="1"/>
  <c r="C484" i="8" s="1"/>
  <c r="C485" i="8" s="1"/>
  <c r="C486" i="8" s="1"/>
  <c r="C487" i="8" s="1"/>
  <c r="C488" i="8" s="1"/>
  <c r="C489" i="8" s="1"/>
  <c r="C490" i="8" s="1"/>
  <c r="C491" i="8" s="1"/>
  <c r="C492" i="8" s="1"/>
  <c r="C493" i="8" s="1"/>
  <c r="C494" i="8" s="1"/>
  <c r="C495" i="8" s="1"/>
  <c r="C496" i="8" s="1"/>
  <c r="C497" i="8" s="1"/>
  <c r="C498" i="8" s="1"/>
  <c r="C499" i="8" s="1"/>
  <c r="C500" i="8" s="1"/>
  <c r="C501" i="8" s="1"/>
  <c r="C502" i="8" s="1"/>
  <c r="C503" i="8" s="1"/>
  <c r="C504" i="8" s="1"/>
  <c r="C505" i="8" s="1"/>
  <c r="C506" i="8" s="1"/>
  <c r="C507" i="8" s="1"/>
  <c r="C508" i="8" s="1"/>
  <c r="C509" i="8" s="1"/>
  <c r="C510" i="8" s="1"/>
  <c r="C70" i="8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C107" i="8" s="1"/>
  <c r="C108" i="8" s="1"/>
  <c r="C109" i="8" s="1"/>
  <c r="E69" i="8"/>
  <c r="F69" i="8" s="1"/>
  <c r="G69" i="8" s="1"/>
  <c r="H69" i="8" s="1"/>
  <c r="I69" i="8" s="1"/>
  <c r="J69" i="8" s="1"/>
  <c r="K69" i="8" s="1"/>
  <c r="L69" i="8" s="1"/>
  <c r="M69" i="8" s="1"/>
  <c r="N69" i="8" s="1"/>
  <c r="O69" i="8" s="1"/>
  <c r="P69" i="8" s="1"/>
  <c r="Q69" i="8" s="1"/>
  <c r="R69" i="8" s="1"/>
  <c r="S69" i="8" s="1"/>
  <c r="T69" i="8" s="1"/>
  <c r="U69" i="8" s="1"/>
  <c r="V69" i="8" s="1"/>
  <c r="W69" i="8" s="1"/>
  <c r="X69" i="8" s="1"/>
  <c r="Y69" i="8" s="1"/>
  <c r="Z69" i="8" s="1"/>
  <c r="AA69" i="8" s="1"/>
  <c r="AB69" i="8" s="1"/>
  <c r="AC69" i="8" s="1"/>
  <c r="AD69" i="8" s="1"/>
  <c r="AE69" i="8" s="1"/>
  <c r="AF69" i="8" s="1"/>
  <c r="AG69" i="8" s="1"/>
  <c r="AH69" i="8" s="1"/>
  <c r="AI69" i="8" s="1"/>
  <c r="AJ69" i="8" s="1"/>
  <c r="AK69" i="8" s="1"/>
  <c r="AL69" i="8" s="1"/>
  <c r="AM69" i="8" s="1"/>
  <c r="AN69" i="8" s="1"/>
  <c r="AO69" i="8" s="1"/>
  <c r="AP69" i="8" s="1"/>
  <c r="AQ69" i="8" s="1"/>
  <c r="C293" i="8"/>
  <c r="C294" i="8" s="1"/>
  <c r="C295" i="8" s="1"/>
  <c r="C296" i="8" s="1"/>
  <c r="C297" i="8" s="1"/>
  <c r="C298" i="8" s="1"/>
  <c r="C299" i="8" s="1"/>
  <c r="C300" i="8" s="1"/>
  <c r="C301" i="8" s="1"/>
  <c r="C302" i="8" s="1"/>
  <c r="C303" i="8" s="1"/>
  <c r="C304" i="8" s="1"/>
  <c r="C305" i="8" s="1"/>
  <c r="C306" i="8" s="1"/>
  <c r="C307" i="8" s="1"/>
  <c r="C308" i="8" s="1"/>
  <c r="C309" i="8" s="1"/>
  <c r="C310" i="8" s="1"/>
  <c r="C311" i="8" s="1"/>
  <c r="C312" i="8" s="1"/>
  <c r="C313" i="8" s="1"/>
  <c r="C314" i="8" s="1"/>
  <c r="C315" i="8" s="1"/>
  <c r="C316" i="8" s="1"/>
  <c r="C317" i="8" s="1"/>
  <c r="C318" i="8" s="1"/>
  <c r="C319" i="8" s="1"/>
  <c r="C320" i="8" s="1"/>
  <c r="C321" i="8" s="1"/>
  <c r="C322" i="8" s="1"/>
  <c r="C323" i="8" s="1"/>
  <c r="C324" i="8" s="1"/>
  <c r="C325" i="8" s="1"/>
  <c r="C326" i="8" s="1"/>
  <c r="C327" i="8" s="1"/>
  <c r="C328" i="8" s="1"/>
  <c r="C329" i="8" s="1"/>
  <c r="C330" i="8" s="1"/>
  <c r="C331" i="8" s="1"/>
  <c r="C332" i="8" s="1"/>
  <c r="E292" i="8"/>
  <c r="F292" i="8" s="1"/>
  <c r="D2" i="3"/>
  <c r="H2" i="9"/>
  <c r="H10" i="9" s="1"/>
  <c r="E381" i="8"/>
  <c r="F381" i="8" s="1"/>
  <c r="C382" i="8"/>
  <c r="C383" i="8" s="1"/>
  <c r="C384" i="8" s="1"/>
  <c r="C385" i="8" s="1"/>
  <c r="C386" i="8" s="1"/>
  <c r="C387" i="8" s="1"/>
  <c r="C388" i="8" s="1"/>
  <c r="C389" i="8" s="1"/>
  <c r="C390" i="8" s="1"/>
  <c r="C391" i="8" s="1"/>
  <c r="C392" i="8" s="1"/>
  <c r="C393" i="8" s="1"/>
  <c r="C394" i="8" s="1"/>
  <c r="C395" i="8" s="1"/>
  <c r="C396" i="8" s="1"/>
  <c r="C397" i="8" s="1"/>
  <c r="C398" i="8" s="1"/>
  <c r="C399" i="8" s="1"/>
  <c r="C400" i="8" s="1"/>
  <c r="C401" i="8" s="1"/>
  <c r="C402" i="8" s="1"/>
  <c r="C403" i="8" s="1"/>
  <c r="C404" i="8" s="1"/>
  <c r="C405" i="8" s="1"/>
  <c r="C406" i="8" s="1"/>
  <c r="C407" i="8" s="1"/>
  <c r="C408" i="8" s="1"/>
  <c r="C409" i="8" s="1"/>
  <c r="C410" i="8" s="1"/>
  <c r="C411" i="8" s="1"/>
  <c r="C412" i="8" s="1"/>
  <c r="C413" i="8" s="1"/>
  <c r="C414" i="8" s="1"/>
  <c r="C415" i="8" s="1"/>
  <c r="C416" i="8" s="1"/>
  <c r="C417" i="8" s="1"/>
  <c r="C418" i="8" s="1"/>
  <c r="C419" i="8" s="1"/>
  <c r="C420" i="8" s="1"/>
  <c r="C421" i="8" s="1"/>
  <c r="C426" i="8"/>
  <c r="C427" i="8" s="1"/>
  <c r="C428" i="8" s="1"/>
  <c r="C429" i="8" s="1"/>
  <c r="C430" i="8" s="1"/>
  <c r="C431" i="8" s="1"/>
  <c r="C432" i="8" s="1"/>
  <c r="C433" i="8" s="1"/>
  <c r="C434" i="8" s="1"/>
  <c r="C435" i="8" s="1"/>
  <c r="C436" i="8" s="1"/>
  <c r="C437" i="8" s="1"/>
  <c r="C438" i="8" s="1"/>
  <c r="C439" i="8" s="1"/>
  <c r="C440" i="8" s="1"/>
  <c r="C441" i="8" s="1"/>
  <c r="C442" i="8" s="1"/>
  <c r="C443" i="8" s="1"/>
  <c r="C444" i="8" s="1"/>
  <c r="C445" i="8" s="1"/>
  <c r="C446" i="8" s="1"/>
  <c r="C447" i="8" s="1"/>
  <c r="C448" i="8" s="1"/>
  <c r="C449" i="8" s="1"/>
  <c r="C450" i="8" s="1"/>
  <c r="C451" i="8" s="1"/>
  <c r="C452" i="8" s="1"/>
  <c r="C453" i="8" s="1"/>
  <c r="C454" i="8" s="1"/>
  <c r="C455" i="8" s="1"/>
  <c r="C456" i="8" s="1"/>
  <c r="C457" i="8" s="1"/>
  <c r="C458" i="8" s="1"/>
  <c r="C459" i="8" s="1"/>
  <c r="C460" i="8" s="1"/>
  <c r="C461" i="8" s="1"/>
  <c r="C462" i="8" s="1"/>
  <c r="C463" i="8" s="1"/>
  <c r="C464" i="8" s="1"/>
  <c r="C465" i="8" s="1"/>
  <c r="E425" i="8"/>
  <c r="F425" i="8" s="1"/>
  <c r="G425" i="8" s="1"/>
  <c r="H425" i="8" s="1"/>
  <c r="I425" i="8" s="1"/>
  <c r="J425" i="8" s="1"/>
  <c r="K425" i="8" s="1"/>
  <c r="L425" i="8" s="1"/>
  <c r="M425" i="8" s="1"/>
  <c r="N425" i="8" s="1"/>
  <c r="O425" i="8" s="1"/>
  <c r="P425" i="8" s="1"/>
  <c r="Q425" i="8" s="1"/>
  <c r="R425" i="8" s="1"/>
  <c r="S425" i="8" s="1"/>
  <c r="T425" i="8" s="1"/>
  <c r="U425" i="8" s="1"/>
  <c r="V425" i="8" s="1"/>
  <c r="W425" i="8" s="1"/>
  <c r="X425" i="8" s="1"/>
  <c r="Y425" i="8" s="1"/>
  <c r="Z425" i="8" s="1"/>
  <c r="AA425" i="8" s="1"/>
  <c r="AB425" i="8" s="1"/>
  <c r="AC425" i="8" s="1"/>
  <c r="AD425" i="8" s="1"/>
  <c r="AE425" i="8" s="1"/>
  <c r="AF425" i="8" s="1"/>
  <c r="AG425" i="8" s="1"/>
  <c r="AH425" i="8" s="1"/>
  <c r="AI425" i="8" s="1"/>
  <c r="AJ425" i="8" s="1"/>
  <c r="AK425" i="8" s="1"/>
  <c r="AL425" i="8" s="1"/>
  <c r="AM425" i="8" s="1"/>
  <c r="AN425" i="8" s="1"/>
  <c r="AO425" i="8" s="1"/>
  <c r="AP425" i="8" s="1"/>
  <c r="AQ425" i="8" s="1"/>
  <c r="C517" i="8"/>
  <c r="C518" i="8" s="1"/>
  <c r="C519" i="8" s="1"/>
  <c r="C520" i="8" s="1"/>
  <c r="C521" i="8" s="1"/>
  <c r="C522" i="8" s="1"/>
  <c r="C523" i="8" s="1"/>
  <c r="C524" i="8" s="1"/>
  <c r="C525" i="8" s="1"/>
  <c r="C526" i="8" s="1"/>
  <c r="C527" i="8" s="1"/>
  <c r="C528" i="8" s="1"/>
  <c r="C529" i="8" s="1"/>
  <c r="C530" i="8" s="1"/>
  <c r="C531" i="8" s="1"/>
  <c r="C532" i="8" s="1"/>
  <c r="C533" i="8" s="1"/>
  <c r="C534" i="8" s="1"/>
  <c r="C535" i="8" s="1"/>
  <c r="C536" i="8" s="1"/>
  <c r="C537" i="8" s="1"/>
  <c r="C538" i="8" s="1"/>
  <c r="C539" i="8" s="1"/>
  <c r="C540" i="8" s="1"/>
  <c r="C541" i="8" s="1"/>
  <c r="C542" i="8" s="1"/>
  <c r="C543" i="8" s="1"/>
  <c r="C544" i="8" s="1"/>
  <c r="C545" i="8" s="1"/>
  <c r="C546" i="8" s="1"/>
  <c r="C547" i="8" s="1"/>
  <c r="C548" i="8" s="1"/>
  <c r="C549" i="8" s="1"/>
  <c r="C550" i="8" s="1"/>
  <c r="C551" i="8" s="1"/>
  <c r="C552" i="8" s="1"/>
  <c r="C553" i="8" s="1"/>
  <c r="C554" i="8" s="1"/>
  <c r="C555" i="8" s="1"/>
  <c r="C556" i="8" s="1"/>
  <c r="C557" i="8" s="1"/>
  <c r="C558" i="8" s="1"/>
  <c r="E516" i="8"/>
  <c r="F516" i="8" s="1"/>
  <c r="G516" i="8" s="1"/>
  <c r="H516" i="8" s="1"/>
  <c r="I516" i="8" s="1"/>
  <c r="J516" i="8" s="1"/>
  <c r="K516" i="8" s="1"/>
  <c r="L516" i="8" s="1"/>
  <c r="M516" i="8" s="1"/>
  <c r="N516" i="8" s="1"/>
  <c r="O516" i="8" s="1"/>
  <c r="P516" i="8" s="1"/>
  <c r="Q516" i="8" s="1"/>
  <c r="R516" i="8" s="1"/>
  <c r="S516" i="8" s="1"/>
  <c r="T516" i="8" s="1"/>
  <c r="U516" i="8" s="1"/>
  <c r="V516" i="8" s="1"/>
  <c r="W516" i="8" s="1"/>
  <c r="X516" i="8" s="1"/>
  <c r="Y516" i="8" s="1"/>
  <c r="Z516" i="8" s="1"/>
  <c r="AA516" i="8" s="1"/>
  <c r="AB516" i="8" s="1"/>
  <c r="AC516" i="8" s="1"/>
  <c r="AD516" i="8" s="1"/>
  <c r="AE516" i="8" s="1"/>
  <c r="AF516" i="8" s="1"/>
  <c r="AG516" i="8" s="1"/>
  <c r="AH516" i="8" s="1"/>
  <c r="AI516" i="8" s="1"/>
  <c r="AJ516" i="8" s="1"/>
  <c r="AK516" i="8" s="1"/>
  <c r="AL516" i="8" s="1"/>
  <c r="AM516" i="8" s="1"/>
  <c r="AN516" i="8" s="1"/>
  <c r="AO516" i="8" s="1"/>
  <c r="AP516" i="8" s="1"/>
  <c r="AQ516" i="8" s="1"/>
  <c r="AR516" i="8" s="1"/>
  <c r="AS516" i="8" s="1"/>
  <c r="E114" i="8"/>
  <c r="C115" i="8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126" i="8" s="1"/>
  <c r="C127" i="8" s="1"/>
  <c r="C128" i="8" s="1"/>
  <c r="C129" i="8" s="1"/>
  <c r="C130" i="8" s="1"/>
  <c r="C131" i="8" s="1"/>
  <c r="C132" i="8" s="1"/>
  <c r="C133" i="8" s="1"/>
  <c r="C134" i="8" s="1"/>
  <c r="C135" i="8" s="1"/>
  <c r="C136" i="8" s="1"/>
  <c r="C137" i="8" s="1"/>
  <c r="C138" i="8" s="1"/>
  <c r="C139" i="8" s="1"/>
  <c r="C140" i="8" s="1"/>
  <c r="C141" i="8" s="1"/>
  <c r="C142" i="8" s="1"/>
  <c r="C143" i="8" s="1"/>
  <c r="C144" i="8" s="1"/>
  <c r="C145" i="8" s="1"/>
  <c r="C146" i="8" s="1"/>
  <c r="C147" i="8" s="1"/>
  <c r="C148" i="8" s="1"/>
  <c r="C149" i="8" s="1"/>
  <c r="C150" i="8" s="1"/>
  <c r="C151" i="8" s="1"/>
  <c r="C152" i="8" s="1"/>
  <c r="C153" i="8" s="1"/>
  <c r="C154" i="8" s="1"/>
  <c r="Q3" i="1" l="1"/>
  <c r="P20" i="1"/>
  <c r="D15" i="15"/>
  <c r="B29" i="1"/>
  <c r="C23" i="18"/>
  <c r="E17" i="1"/>
  <c r="B24" i="18"/>
  <c r="D13" i="9"/>
  <c r="F25" i="9"/>
  <c r="C3" i="12"/>
  <c r="C5" i="12" s="1"/>
  <c r="C27" i="1" s="1"/>
  <c r="D28" i="12"/>
  <c r="D4" i="15"/>
  <c r="D34" i="1" s="1"/>
  <c r="C6" i="15"/>
  <c r="E204" i="8"/>
  <c r="E244" i="8" s="1"/>
  <c r="E15" i="8" s="1"/>
  <c r="F34" i="9" s="1"/>
  <c r="H24" i="9"/>
  <c r="H20" i="9"/>
  <c r="H21" i="9"/>
  <c r="H22" i="9"/>
  <c r="H23" i="9"/>
  <c r="H19" i="9"/>
  <c r="H3" i="9"/>
  <c r="I3" i="9"/>
  <c r="D43" i="12"/>
  <c r="E2" i="15"/>
  <c r="E5" i="15" s="1"/>
  <c r="E33" i="1" s="1"/>
  <c r="D53" i="12"/>
  <c r="D18" i="12"/>
  <c r="D63" i="12"/>
  <c r="D3" i="15"/>
  <c r="D23" i="1" s="1"/>
  <c r="D60" i="15"/>
  <c r="D50" i="15"/>
  <c r="D45" i="15"/>
  <c r="D30" i="15"/>
  <c r="D40" i="15"/>
  <c r="D65" i="15"/>
  <c r="D20" i="15"/>
  <c r="D55" i="15"/>
  <c r="D35" i="15"/>
  <c r="D25" i="15"/>
  <c r="D23" i="12"/>
  <c r="D48" i="12"/>
  <c r="D68" i="12"/>
  <c r="D38" i="12"/>
  <c r="D33" i="12"/>
  <c r="B3" i="13"/>
  <c r="B32" i="1" s="1"/>
  <c r="B36" i="1" s="1"/>
  <c r="C8" i="13"/>
  <c r="C41" i="13"/>
  <c r="C60" i="13"/>
  <c r="D63" i="13"/>
  <c r="D75" i="13"/>
  <c r="D71" i="13"/>
  <c r="D67" i="13"/>
  <c r="E2" i="12"/>
  <c r="E48" i="12" s="1"/>
  <c r="E2" i="13"/>
  <c r="D56" i="13"/>
  <c r="D51" i="13"/>
  <c r="D46" i="13"/>
  <c r="D38" i="13"/>
  <c r="D28" i="13"/>
  <c r="D23" i="13"/>
  <c r="D18" i="13"/>
  <c r="D13" i="13"/>
  <c r="D33" i="13"/>
  <c r="C3" i="3"/>
  <c r="G470" i="8"/>
  <c r="F472" i="8"/>
  <c r="F518" i="8" s="1"/>
  <c r="G381" i="8"/>
  <c r="F383" i="8"/>
  <c r="F427" i="8" s="1"/>
  <c r="G292" i="8"/>
  <c r="F294" i="8"/>
  <c r="F338" i="8" s="1"/>
  <c r="D53" i="3"/>
  <c r="D33" i="3"/>
  <c r="D48" i="3"/>
  <c r="D23" i="3"/>
  <c r="D43" i="3"/>
  <c r="D18" i="3"/>
  <c r="D11" i="3"/>
  <c r="D58" i="3"/>
  <c r="D28" i="3"/>
  <c r="D63" i="3"/>
  <c r="D38" i="3"/>
  <c r="E382" i="8"/>
  <c r="E422" i="8" s="1"/>
  <c r="E17" i="8" s="1"/>
  <c r="F36" i="9" s="1"/>
  <c r="F114" i="8"/>
  <c r="E115" i="8"/>
  <c r="E471" i="8"/>
  <c r="E513" i="8" s="1"/>
  <c r="E18" i="8" s="1"/>
  <c r="F37" i="9" s="1"/>
  <c r="E293" i="8"/>
  <c r="E333" i="8" s="1"/>
  <c r="E16" i="8" s="1"/>
  <c r="F35" i="9" s="1"/>
  <c r="J10" i="9"/>
  <c r="E2" i="3"/>
  <c r="G203" i="8"/>
  <c r="F205" i="8"/>
  <c r="F249" i="8" s="1"/>
  <c r="F25" i="8"/>
  <c r="E26" i="8"/>
  <c r="R3" i="1" l="1"/>
  <c r="Q20" i="1"/>
  <c r="F17" i="1"/>
  <c r="C24" i="18"/>
  <c r="B39" i="1"/>
  <c r="C26" i="1"/>
  <c r="L2" i="9"/>
  <c r="L10" i="9" s="1"/>
  <c r="E18" i="12"/>
  <c r="E28" i="12"/>
  <c r="E63" i="12"/>
  <c r="E43" i="12"/>
  <c r="E68" i="12"/>
  <c r="E53" i="12"/>
  <c r="E58" i="12"/>
  <c r="E4" i="15"/>
  <c r="E34" i="1" s="1"/>
  <c r="E15" i="15"/>
  <c r="D6" i="15"/>
  <c r="E248" i="8"/>
  <c r="F204" i="8" s="1"/>
  <c r="F244" i="8" s="1"/>
  <c r="F15" i="8" s="1"/>
  <c r="H34" i="9" s="1"/>
  <c r="H25" i="9"/>
  <c r="J24" i="9"/>
  <c r="J20" i="9"/>
  <c r="J21" i="9"/>
  <c r="J22" i="9"/>
  <c r="J23" i="9"/>
  <c r="J19" i="9"/>
  <c r="J3" i="9"/>
  <c r="K3" i="9"/>
  <c r="G205" i="8"/>
  <c r="G249" i="8" s="1"/>
  <c r="F2" i="15"/>
  <c r="F15" i="15" s="1"/>
  <c r="D3" i="12"/>
  <c r="D5" i="12" s="1"/>
  <c r="D27" i="1" s="1"/>
  <c r="E3" i="15"/>
  <c r="E23" i="1" s="1"/>
  <c r="E65" i="15"/>
  <c r="E60" i="15"/>
  <c r="E55" i="15"/>
  <c r="E50" i="15"/>
  <c r="E45" i="15"/>
  <c r="E20" i="15"/>
  <c r="E30" i="15"/>
  <c r="E35" i="15"/>
  <c r="E25" i="15"/>
  <c r="E40" i="15"/>
  <c r="G472" i="8"/>
  <c r="G518" i="8" s="1"/>
  <c r="E23" i="12"/>
  <c r="E38" i="12"/>
  <c r="E517" i="8"/>
  <c r="F471" i="8" s="1"/>
  <c r="F513" i="8" s="1"/>
  <c r="F18" i="8" s="1"/>
  <c r="H37" i="9" s="1"/>
  <c r="G294" i="8"/>
  <c r="G338" i="8" s="1"/>
  <c r="G383" i="8"/>
  <c r="G427" i="8" s="1"/>
  <c r="E33" i="12"/>
  <c r="C3" i="13"/>
  <c r="C32" i="1" s="1"/>
  <c r="C36" i="1" s="1"/>
  <c r="D8" i="13"/>
  <c r="D41" i="13"/>
  <c r="D60" i="13"/>
  <c r="E63" i="13"/>
  <c r="E67" i="13"/>
  <c r="E75" i="13"/>
  <c r="E71" i="13"/>
  <c r="E337" i="8"/>
  <c r="F293" i="8" s="1"/>
  <c r="F333" i="8" s="1"/>
  <c r="F16" i="8" s="1"/>
  <c r="H35" i="9" s="1"/>
  <c r="F2" i="12"/>
  <c r="F53" i="12" s="1"/>
  <c r="F2" i="13"/>
  <c r="E426" i="8"/>
  <c r="F382" i="8" s="1"/>
  <c r="F422" i="8" s="1"/>
  <c r="F17" i="8" s="1"/>
  <c r="H36" i="9" s="1"/>
  <c r="E38" i="13"/>
  <c r="E56" i="13"/>
  <c r="E51" i="13"/>
  <c r="E46" i="13"/>
  <c r="E33" i="13"/>
  <c r="E28" i="13"/>
  <c r="E23" i="13"/>
  <c r="E18" i="13"/>
  <c r="E13" i="13"/>
  <c r="H203" i="8"/>
  <c r="G206" i="8"/>
  <c r="G250" i="8" s="1"/>
  <c r="D3" i="3"/>
  <c r="H292" i="8"/>
  <c r="G295" i="8"/>
  <c r="G339" i="8" s="1"/>
  <c r="H381" i="8"/>
  <c r="G384" i="8"/>
  <c r="G428" i="8" s="1"/>
  <c r="E66" i="8"/>
  <c r="E13" i="8" s="1"/>
  <c r="F32" i="9" s="1"/>
  <c r="E70" i="8"/>
  <c r="E58" i="3"/>
  <c r="E38" i="3"/>
  <c r="E18" i="3"/>
  <c r="E48" i="3"/>
  <c r="E23" i="3"/>
  <c r="E43" i="3"/>
  <c r="E11" i="3"/>
  <c r="E53" i="3"/>
  <c r="E28" i="3"/>
  <c r="E33" i="3"/>
  <c r="E63" i="3"/>
  <c r="E155" i="8"/>
  <c r="E14" i="8" s="1"/>
  <c r="F33" i="9" s="1"/>
  <c r="E159" i="8"/>
  <c r="G25" i="8"/>
  <c r="F27" i="8"/>
  <c r="F71" i="8" s="1"/>
  <c r="F2" i="3"/>
  <c r="G114" i="8"/>
  <c r="F116" i="8"/>
  <c r="F160" i="8" s="1"/>
  <c r="H470" i="8"/>
  <c r="G473" i="8"/>
  <c r="G519" i="8" s="1"/>
  <c r="S3" i="1" l="1"/>
  <c r="R20" i="1"/>
  <c r="C29" i="1"/>
  <c r="C25" i="18"/>
  <c r="G17" i="1"/>
  <c r="B26" i="18"/>
  <c r="D26" i="1"/>
  <c r="L22" i="9"/>
  <c r="L21" i="9"/>
  <c r="L24" i="9"/>
  <c r="L3" i="9"/>
  <c r="L23" i="9"/>
  <c r="M3" i="9"/>
  <c r="L19" i="9"/>
  <c r="L20" i="9"/>
  <c r="N2" i="9"/>
  <c r="N10" i="9" s="1"/>
  <c r="F4" i="15"/>
  <c r="F34" i="1" s="1"/>
  <c r="F5" i="15"/>
  <c r="F33" i="1" s="1"/>
  <c r="E6" i="15"/>
  <c r="E3" i="12"/>
  <c r="E5" i="12" s="1"/>
  <c r="E27" i="1" s="1"/>
  <c r="J25" i="9"/>
  <c r="F38" i="9"/>
  <c r="F13" i="9" s="1"/>
  <c r="C39" i="1" s="1"/>
  <c r="C40" i="1" s="1"/>
  <c r="G116" i="8"/>
  <c r="G160" i="8" s="1"/>
  <c r="F38" i="12"/>
  <c r="G2" i="15"/>
  <c r="G5" i="15" s="1"/>
  <c r="G33" i="1" s="1"/>
  <c r="G27" i="8"/>
  <c r="G71" i="8" s="1"/>
  <c r="H206" i="8"/>
  <c r="H250" i="8" s="1"/>
  <c r="F3" i="15"/>
  <c r="F23" i="1" s="1"/>
  <c r="F60" i="15"/>
  <c r="F25" i="15"/>
  <c r="F65" i="15"/>
  <c r="F50" i="15"/>
  <c r="F35" i="15"/>
  <c r="F55" i="15"/>
  <c r="F45" i="15"/>
  <c r="F40" i="15"/>
  <c r="F30" i="15"/>
  <c r="F20" i="15"/>
  <c r="F58" i="12"/>
  <c r="H384" i="8"/>
  <c r="H428" i="8" s="1"/>
  <c r="F68" i="12"/>
  <c r="F43" i="12"/>
  <c r="F48" i="12"/>
  <c r="D3" i="13"/>
  <c r="D32" i="1" s="1"/>
  <c r="D36" i="1" s="1"/>
  <c r="E8" i="13"/>
  <c r="E41" i="13"/>
  <c r="E60" i="13"/>
  <c r="F63" i="13"/>
  <c r="F67" i="13"/>
  <c r="F71" i="13"/>
  <c r="F75" i="13"/>
  <c r="G2" i="12"/>
  <c r="G63" i="12" s="1"/>
  <c r="G2" i="13"/>
  <c r="F33" i="12"/>
  <c r="F28" i="12"/>
  <c r="F56" i="13"/>
  <c r="F51" i="13"/>
  <c r="F46" i="13"/>
  <c r="F38" i="13"/>
  <c r="F33" i="13"/>
  <c r="F28" i="13"/>
  <c r="F23" i="13"/>
  <c r="F18" i="13"/>
  <c r="F13" i="13"/>
  <c r="F23" i="12"/>
  <c r="F63" i="12"/>
  <c r="F18" i="12"/>
  <c r="I470" i="8"/>
  <c r="H474" i="8"/>
  <c r="H520" i="8" s="1"/>
  <c r="H472" i="8"/>
  <c r="H518" i="8" s="1"/>
  <c r="G2" i="3"/>
  <c r="F26" i="8"/>
  <c r="F66" i="8" s="1"/>
  <c r="F13" i="8" s="1"/>
  <c r="H32" i="9" s="1"/>
  <c r="H295" i="8"/>
  <c r="H339" i="8" s="1"/>
  <c r="E3" i="3"/>
  <c r="I292" i="8"/>
  <c r="H296" i="8"/>
  <c r="H340" i="8" s="1"/>
  <c r="H114" i="8"/>
  <c r="G117" i="8"/>
  <c r="G161" i="8" s="1"/>
  <c r="H25" i="8"/>
  <c r="G28" i="8"/>
  <c r="G72" i="8" s="1"/>
  <c r="I203" i="8"/>
  <c r="H207" i="8"/>
  <c r="H251" i="8" s="1"/>
  <c r="H205" i="8"/>
  <c r="H249" i="8" s="1"/>
  <c r="H473" i="8"/>
  <c r="H519" i="8" s="1"/>
  <c r="F63" i="3"/>
  <c r="F58" i="3"/>
  <c r="F48" i="3"/>
  <c r="F38" i="3"/>
  <c r="F53" i="3"/>
  <c r="F43" i="3"/>
  <c r="F11" i="3"/>
  <c r="F33" i="3"/>
  <c r="F18" i="3"/>
  <c r="F23" i="3"/>
  <c r="F28" i="3"/>
  <c r="F115" i="8"/>
  <c r="F155" i="8" s="1"/>
  <c r="F14" i="8" s="1"/>
  <c r="H33" i="9" s="1"/>
  <c r="I381" i="8"/>
  <c r="H385" i="8"/>
  <c r="H429" i="8" s="1"/>
  <c r="H383" i="8"/>
  <c r="H427" i="8" s="1"/>
  <c r="H294" i="8"/>
  <c r="H338" i="8" s="1"/>
  <c r="F337" i="8"/>
  <c r="G293" i="8" s="1"/>
  <c r="G333" i="8" s="1"/>
  <c r="G16" i="8" s="1"/>
  <c r="J35" i="9" s="1"/>
  <c r="F517" i="8"/>
  <c r="G471" i="8" s="1"/>
  <c r="G513" i="8" s="1"/>
  <c r="G18" i="8" s="1"/>
  <c r="J37" i="9" s="1"/>
  <c r="F248" i="8"/>
  <c r="G204" i="8" s="1"/>
  <c r="F426" i="8"/>
  <c r="T3" i="1" l="1"/>
  <c r="S20" i="1"/>
  <c r="C41" i="1"/>
  <c r="C42" i="1" s="1"/>
  <c r="D29" i="1"/>
  <c r="G15" i="15"/>
  <c r="H17" i="1"/>
  <c r="C26" i="18"/>
  <c r="B27" i="18"/>
  <c r="E26" i="1"/>
  <c r="N23" i="9"/>
  <c r="N3" i="9"/>
  <c r="N21" i="9"/>
  <c r="N24" i="9"/>
  <c r="L25" i="9"/>
  <c r="N20" i="9"/>
  <c r="O3" i="9"/>
  <c r="N22" i="9"/>
  <c r="N19" i="9"/>
  <c r="G68" i="12"/>
  <c r="G38" i="12"/>
  <c r="G18" i="12"/>
  <c r="G48" i="12"/>
  <c r="G53" i="12"/>
  <c r="G33" i="12"/>
  <c r="G58" i="12"/>
  <c r="G28" i="12"/>
  <c r="F6" i="15"/>
  <c r="H38" i="9"/>
  <c r="H13" i="9" s="1"/>
  <c r="D39" i="1" s="1"/>
  <c r="D40" i="1" s="1"/>
  <c r="I473" i="8"/>
  <c r="I519" i="8" s="1"/>
  <c r="I474" i="8"/>
  <c r="I520" i="8" s="1"/>
  <c r="H27" i="8"/>
  <c r="H71" i="8" s="1"/>
  <c r="G3" i="15"/>
  <c r="G23" i="1" s="1"/>
  <c r="G65" i="15"/>
  <c r="G55" i="15"/>
  <c r="G45" i="15"/>
  <c r="G40" i="15"/>
  <c r="G35" i="15"/>
  <c r="G30" i="15"/>
  <c r="G25" i="15"/>
  <c r="G60" i="15"/>
  <c r="G50" i="15"/>
  <c r="G20" i="15"/>
  <c r="H2" i="15"/>
  <c r="H4" i="15" s="1"/>
  <c r="H34" i="1" s="1"/>
  <c r="I206" i="8"/>
  <c r="I250" i="8" s="1"/>
  <c r="G4" i="15"/>
  <c r="G34" i="1" s="1"/>
  <c r="I207" i="8"/>
  <c r="I251" i="8" s="1"/>
  <c r="I472" i="8"/>
  <c r="I518" i="8" s="1"/>
  <c r="G23" i="12"/>
  <c r="G43" i="12"/>
  <c r="I383" i="8"/>
  <c r="I427" i="8" s="1"/>
  <c r="F3" i="12"/>
  <c r="F5" i="12" s="1"/>
  <c r="F27" i="1" s="1"/>
  <c r="F8" i="13"/>
  <c r="E3" i="13"/>
  <c r="E32" i="1" s="1"/>
  <c r="E36" i="1" s="1"/>
  <c r="F41" i="13"/>
  <c r="F60" i="13"/>
  <c r="G63" i="13"/>
  <c r="G71" i="13"/>
  <c r="G75" i="13"/>
  <c r="G67" i="13"/>
  <c r="F159" i="8"/>
  <c r="G115" i="8" s="1"/>
  <c r="G155" i="8" s="1"/>
  <c r="G14" i="8" s="1"/>
  <c r="J33" i="9" s="1"/>
  <c r="H2" i="12"/>
  <c r="H68" i="12" s="1"/>
  <c r="H2" i="13"/>
  <c r="G56" i="13"/>
  <c r="G51" i="13"/>
  <c r="G46" i="13"/>
  <c r="G33" i="13"/>
  <c r="G28" i="13"/>
  <c r="G23" i="13"/>
  <c r="G18" i="13"/>
  <c r="G13" i="13"/>
  <c r="G38" i="13"/>
  <c r="H117" i="8"/>
  <c r="H161" i="8" s="1"/>
  <c r="F70" i="8"/>
  <c r="G26" i="8" s="1"/>
  <c r="G66" i="8" s="1"/>
  <c r="G13" i="8" s="1"/>
  <c r="J32" i="9" s="1"/>
  <c r="I294" i="8"/>
  <c r="I338" i="8" s="1"/>
  <c r="I296" i="8"/>
  <c r="I340" i="8" s="1"/>
  <c r="F3" i="3"/>
  <c r="J381" i="8"/>
  <c r="I386" i="8"/>
  <c r="I430" i="8" s="1"/>
  <c r="I205" i="8"/>
  <c r="I249" i="8" s="1"/>
  <c r="H28" i="8"/>
  <c r="H72" i="8" s="1"/>
  <c r="I295" i="8"/>
  <c r="I339" i="8" s="1"/>
  <c r="P2" i="9"/>
  <c r="P10" i="9" s="1"/>
  <c r="H2" i="3"/>
  <c r="I25" i="8"/>
  <c r="H29" i="8"/>
  <c r="H73" i="8" s="1"/>
  <c r="J203" i="8"/>
  <c r="I208" i="8"/>
  <c r="I252" i="8" s="1"/>
  <c r="J292" i="8"/>
  <c r="I297" i="8"/>
  <c r="I341" i="8" s="1"/>
  <c r="I385" i="8"/>
  <c r="I429" i="8" s="1"/>
  <c r="I384" i="8"/>
  <c r="I428" i="8" s="1"/>
  <c r="I114" i="8"/>
  <c r="H118" i="8"/>
  <c r="H162" i="8" s="1"/>
  <c r="H116" i="8"/>
  <c r="H160" i="8" s="1"/>
  <c r="G63" i="3"/>
  <c r="G58" i="3"/>
  <c r="G53" i="3"/>
  <c r="G33" i="3"/>
  <c r="G48" i="3"/>
  <c r="G28" i="3"/>
  <c r="G23" i="3"/>
  <c r="G18" i="3"/>
  <c r="G43" i="3"/>
  <c r="G38" i="3"/>
  <c r="G11" i="3"/>
  <c r="J470" i="8"/>
  <c r="I475" i="8"/>
  <c r="I521" i="8" s="1"/>
  <c r="G244" i="8"/>
  <c r="G15" i="8" s="1"/>
  <c r="J34" i="9" s="1"/>
  <c r="G248" i="8"/>
  <c r="H204" i="8" s="1"/>
  <c r="H244" i="8" s="1"/>
  <c r="H15" i="8" s="1"/>
  <c r="L34" i="9" s="1"/>
  <c r="G517" i="8"/>
  <c r="H471" i="8" s="1"/>
  <c r="H513" i="8" s="1"/>
  <c r="H18" i="8" s="1"/>
  <c r="L37" i="9" s="1"/>
  <c r="G337" i="8"/>
  <c r="H293" i="8" s="1"/>
  <c r="H333" i="8" s="1"/>
  <c r="H16" i="8" s="1"/>
  <c r="L35" i="9" s="1"/>
  <c r="G382" i="8"/>
  <c r="G422" i="8" s="1"/>
  <c r="G17" i="8" s="1"/>
  <c r="J36" i="9" s="1"/>
  <c r="U3" i="1" l="1"/>
  <c r="T20" i="1"/>
  <c r="E29" i="1"/>
  <c r="D41" i="1"/>
  <c r="D42" i="1" s="1"/>
  <c r="I17" i="1"/>
  <c r="C27" i="18"/>
  <c r="B28" i="18"/>
  <c r="F26" i="1"/>
  <c r="N25" i="9"/>
  <c r="H5" i="15"/>
  <c r="H33" i="1" s="1"/>
  <c r="H15" i="15"/>
  <c r="G6" i="15"/>
  <c r="J38" i="9"/>
  <c r="J13" i="9" s="1"/>
  <c r="E39" i="1" s="1"/>
  <c r="E40" i="1" s="1"/>
  <c r="P24" i="9"/>
  <c r="P20" i="9"/>
  <c r="P21" i="9"/>
  <c r="P22" i="9"/>
  <c r="P23" i="9"/>
  <c r="P19" i="9"/>
  <c r="P3" i="9"/>
  <c r="Q3" i="9"/>
  <c r="I2" i="15"/>
  <c r="I5" i="15" s="1"/>
  <c r="I33" i="1" s="1"/>
  <c r="J206" i="8"/>
  <c r="J250" i="8" s="1"/>
  <c r="H38" i="12"/>
  <c r="H3" i="15"/>
  <c r="H23" i="1" s="1"/>
  <c r="H25" i="15"/>
  <c r="H20" i="15"/>
  <c r="H55" i="15"/>
  <c r="H60" i="15"/>
  <c r="H45" i="15"/>
  <c r="H40" i="15"/>
  <c r="H30" i="15"/>
  <c r="H50" i="15"/>
  <c r="H65" i="15"/>
  <c r="H35" i="15"/>
  <c r="G3" i="12"/>
  <c r="G5" i="12" s="1"/>
  <c r="G27" i="1" s="1"/>
  <c r="H53" i="12"/>
  <c r="H18" i="12"/>
  <c r="H58" i="12"/>
  <c r="J475" i="8"/>
  <c r="J521" i="8" s="1"/>
  <c r="J384" i="8"/>
  <c r="J428" i="8" s="1"/>
  <c r="H33" i="12"/>
  <c r="J385" i="8"/>
  <c r="J429" i="8" s="1"/>
  <c r="G41" i="13"/>
  <c r="G8" i="13"/>
  <c r="F3" i="13"/>
  <c r="F32" i="1" s="1"/>
  <c r="F36" i="1" s="1"/>
  <c r="G60" i="13"/>
  <c r="H63" i="13"/>
  <c r="H75" i="13"/>
  <c r="H67" i="13"/>
  <c r="H71" i="13"/>
  <c r="J205" i="8"/>
  <c r="J249" i="8" s="1"/>
  <c r="H23" i="12"/>
  <c r="H43" i="12"/>
  <c r="I2" i="12"/>
  <c r="I63" i="12" s="1"/>
  <c r="I2" i="13"/>
  <c r="H56" i="13"/>
  <c r="H51" i="13"/>
  <c r="H46" i="13"/>
  <c r="H28" i="13"/>
  <c r="H23" i="13"/>
  <c r="H18" i="13"/>
  <c r="H13" i="13"/>
  <c r="H38" i="13"/>
  <c r="H33" i="13"/>
  <c r="H28" i="12"/>
  <c r="H48" i="12"/>
  <c r="H63" i="12"/>
  <c r="J207" i="8"/>
  <c r="J251" i="8" s="1"/>
  <c r="J295" i="8"/>
  <c r="J339" i="8" s="1"/>
  <c r="G3" i="3"/>
  <c r="K470" i="8"/>
  <c r="J476" i="8"/>
  <c r="J522" i="8" s="1"/>
  <c r="J472" i="8"/>
  <c r="J518" i="8" s="1"/>
  <c r="I118" i="8"/>
  <c r="I162" i="8" s="1"/>
  <c r="J297" i="8"/>
  <c r="J341" i="8" s="1"/>
  <c r="K203" i="8"/>
  <c r="J209" i="8"/>
  <c r="J253" i="8" s="1"/>
  <c r="I29" i="8"/>
  <c r="I73" i="8" s="1"/>
  <c r="K381" i="8"/>
  <c r="J387" i="8"/>
  <c r="J431" i="8" s="1"/>
  <c r="J383" i="8"/>
  <c r="J427" i="8" s="1"/>
  <c r="J114" i="8"/>
  <c r="I119" i="8"/>
  <c r="I163" i="8" s="1"/>
  <c r="J474" i="8"/>
  <c r="J520" i="8" s="1"/>
  <c r="K292" i="8"/>
  <c r="J298" i="8"/>
  <c r="J342" i="8" s="1"/>
  <c r="G70" i="8"/>
  <c r="H26" i="8" s="1"/>
  <c r="H66" i="8" s="1"/>
  <c r="H13" i="8" s="1"/>
  <c r="L32" i="9" s="1"/>
  <c r="J25" i="8"/>
  <c r="I30" i="8"/>
  <c r="I74" i="8" s="1"/>
  <c r="I28" i="8"/>
  <c r="I72" i="8" s="1"/>
  <c r="I117" i="8"/>
  <c r="I161" i="8" s="1"/>
  <c r="H63" i="3"/>
  <c r="H48" i="3"/>
  <c r="H28" i="3"/>
  <c r="H23" i="3"/>
  <c r="H18" i="3"/>
  <c r="H58" i="3"/>
  <c r="H43" i="3"/>
  <c r="H38" i="3"/>
  <c r="H33" i="3"/>
  <c r="H11" i="3"/>
  <c r="H53" i="3"/>
  <c r="R2" i="9"/>
  <c r="R10" i="9" s="1"/>
  <c r="I2" i="3"/>
  <c r="J294" i="8"/>
  <c r="J338" i="8" s="1"/>
  <c r="I116" i="8"/>
  <c r="I160" i="8" s="1"/>
  <c r="J473" i="8"/>
  <c r="J519" i="8" s="1"/>
  <c r="J208" i="8"/>
  <c r="J252" i="8" s="1"/>
  <c r="J296" i="8"/>
  <c r="J340" i="8" s="1"/>
  <c r="G159" i="8"/>
  <c r="J386" i="8"/>
  <c r="J430" i="8" s="1"/>
  <c r="I27" i="8"/>
  <c r="H337" i="8"/>
  <c r="G426" i="8"/>
  <c r="H517" i="8"/>
  <c r="H248" i="8"/>
  <c r="V3" i="1" l="1"/>
  <c r="U20" i="1"/>
  <c r="E41" i="1"/>
  <c r="E42" i="1" s="1"/>
  <c r="F29" i="1"/>
  <c r="H28" i="18"/>
  <c r="J17" i="1"/>
  <c r="C28" i="18"/>
  <c r="B29" i="18"/>
  <c r="G26" i="1"/>
  <c r="I23" i="12"/>
  <c r="I33" i="12"/>
  <c r="I48" i="12"/>
  <c r="I58" i="12"/>
  <c r="I43" i="12"/>
  <c r="I68" i="12"/>
  <c r="I15" i="15"/>
  <c r="I4" i="15"/>
  <c r="I34" i="1" s="1"/>
  <c r="H6" i="15"/>
  <c r="K296" i="8"/>
  <c r="K340" i="8" s="1"/>
  <c r="K294" i="8"/>
  <c r="K338" i="8" s="1"/>
  <c r="P25" i="9"/>
  <c r="K473" i="8"/>
  <c r="K519" i="8" s="1"/>
  <c r="R24" i="9"/>
  <c r="R20" i="9"/>
  <c r="R21" i="9"/>
  <c r="R22" i="9"/>
  <c r="R23" i="9"/>
  <c r="R19" i="9"/>
  <c r="K474" i="8"/>
  <c r="K520" i="8" s="1"/>
  <c r="K385" i="8"/>
  <c r="K429" i="8" s="1"/>
  <c r="K208" i="8"/>
  <c r="K252" i="8" s="1"/>
  <c r="K472" i="8"/>
  <c r="K518" i="8" s="1"/>
  <c r="S3" i="9"/>
  <c r="R3" i="9"/>
  <c r="J28" i="8"/>
  <c r="K475" i="8"/>
  <c r="K521" i="8" s="1"/>
  <c r="K206" i="8"/>
  <c r="K250" i="8" s="1"/>
  <c r="K476" i="8"/>
  <c r="K522" i="8" s="1"/>
  <c r="K207" i="8"/>
  <c r="K251" i="8" s="1"/>
  <c r="I18" i="12"/>
  <c r="I53" i="12"/>
  <c r="J2" i="15"/>
  <c r="J5" i="15" s="1"/>
  <c r="J33" i="1" s="1"/>
  <c r="I38" i="12"/>
  <c r="I28" i="12"/>
  <c r="I3" i="15"/>
  <c r="I23" i="1" s="1"/>
  <c r="I65" i="15"/>
  <c r="I60" i="15"/>
  <c r="I55" i="15"/>
  <c r="I50" i="15"/>
  <c r="I45" i="15"/>
  <c r="I20" i="15"/>
  <c r="I40" i="15"/>
  <c r="I35" i="15"/>
  <c r="I25" i="15"/>
  <c r="I30" i="15"/>
  <c r="K298" i="8"/>
  <c r="K342" i="8" s="1"/>
  <c r="K209" i="8"/>
  <c r="K253" i="8" s="1"/>
  <c r="G3" i="13"/>
  <c r="G32" i="1" s="1"/>
  <c r="G36" i="1" s="1"/>
  <c r="H3" i="12"/>
  <c r="H5" i="12" s="1"/>
  <c r="H27" i="1" s="1"/>
  <c r="H8" i="13"/>
  <c r="H41" i="13"/>
  <c r="H60" i="13"/>
  <c r="I63" i="13"/>
  <c r="I67" i="13"/>
  <c r="I75" i="13"/>
  <c r="I71" i="13"/>
  <c r="J2" i="12"/>
  <c r="J43" i="12" s="1"/>
  <c r="J2" i="13"/>
  <c r="K386" i="8"/>
  <c r="K430" i="8" s="1"/>
  <c r="I38" i="13"/>
  <c r="I51" i="13"/>
  <c r="I28" i="13"/>
  <c r="I23" i="13"/>
  <c r="I18" i="13"/>
  <c r="I13" i="13"/>
  <c r="I46" i="13"/>
  <c r="I56" i="13"/>
  <c r="I33" i="13"/>
  <c r="H3" i="3"/>
  <c r="I66" i="8"/>
  <c r="I13" i="8" s="1"/>
  <c r="N32" i="9" s="1"/>
  <c r="J119" i="8"/>
  <c r="J163" i="8" s="1"/>
  <c r="K387" i="8"/>
  <c r="K431" i="8" s="1"/>
  <c r="J29" i="8"/>
  <c r="J73" i="8" s="1"/>
  <c r="K114" i="8"/>
  <c r="J120" i="8"/>
  <c r="J164" i="8" s="1"/>
  <c r="L381" i="8"/>
  <c r="K388" i="8"/>
  <c r="K432" i="8" s="1"/>
  <c r="J118" i="8"/>
  <c r="J162" i="8" s="1"/>
  <c r="T2" i="9"/>
  <c r="T10" i="9" s="1"/>
  <c r="J2" i="3"/>
  <c r="H115" i="8"/>
  <c r="H155" i="8" s="1"/>
  <c r="H14" i="8" s="1"/>
  <c r="L33" i="9" s="1"/>
  <c r="J116" i="8"/>
  <c r="J160" i="8" s="1"/>
  <c r="I63" i="3"/>
  <c r="I58" i="3"/>
  <c r="I53" i="3"/>
  <c r="I48" i="3"/>
  <c r="I43" i="3"/>
  <c r="I38" i="3"/>
  <c r="I33" i="3"/>
  <c r="I28" i="3"/>
  <c r="I23" i="3"/>
  <c r="I18" i="3"/>
  <c r="I11" i="3"/>
  <c r="J30" i="8"/>
  <c r="J74" i="8" s="1"/>
  <c r="L292" i="8"/>
  <c r="K299" i="8"/>
  <c r="K343" i="8" s="1"/>
  <c r="L203" i="8"/>
  <c r="K210" i="8"/>
  <c r="K254" i="8" s="1"/>
  <c r="K205" i="8"/>
  <c r="K249" i="8" s="1"/>
  <c r="L470" i="8"/>
  <c r="K477" i="8"/>
  <c r="K523" i="8" s="1"/>
  <c r="J117" i="8"/>
  <c r="J161" i="8" s="1"/>
  <c r="K25" i="8"/>
  <c r="J31" i="8"/>
  <c r="J75" i="8" s="1"/>
  <c r="K383" i="8"/>
  <c r="K427" i="8" s="1"/>
  <c r="K297" i="8"/>
  <c r="K341" i="8" s="1"/>
  <c r="K384" i="8"/>
  <c r="K428" i="8" s="1"/>
  <c r="K295" i="8"/>
  <c r="K339" i="8" s="1"/>
  <c r="I471" i="8"/>
  <c r="I513" i="8" s="1"/>
  <c r="I18" i="8" s="1"/>
  <c r="N37" i="9" s="1"/>
  <c r="I204" i="8"/>
  <c r="I244" i="8" s="1"/>
  <c r="I15" i="8" s="1"/>
  <c r="N34" i="9" s="1"/>
  <c r="H382" i="8"/>
  <c r="H422" i="8" s="1"/>
  <c r="H17" i="8" s="1"/>
  <c r="L36" i="9" s="1"/>
  <c r="I293" i="8"/>
  <c r="I333" i="8" s="1"/>
  <c r="I16" i="8" s="1"/>
  <c r="N35" i="9" s="1"/>
  <c r="W3" i="1" l="1"/>
  <c r="W24" i="1" s="1"/>
  <c r="V20" i="1"/>
  <c r="I28" i="18"/>
  <c r="I9" i="1" s="1"/>
  <c r="G29" i="1"/>
  <c r="H29" i="18"/>
  <c r="K17" i="1"/>
  <c r="B30" i="18"/>
  <c r="C29" i="18"/>
  <c r="H26" i="1"/>
  <c r="L384" i="8"/>
  <c r="L428" i="8" s="1"/>
  <c r="J63" i="12"/>
  <c r="J4" i="15"/>
  <c r="J34" i="1" s="1"/>
  <c r="J15" i="15"/>
  <c r="K118" i="8"/>
  <c r="K162" i="8" s="1"/>
  <c r="I6" i="15"/>
  <c r="I3" i="12"/>
  <c r="I5" i="12" s="1"/>
  <c r="I27" i="1" s="1"/>
  <c r="L296" i="8"/>
  <c r="L340" i="8" s="1"/>
  <c r="R25" i="9"/>
  <c r="L38" i="9"/>
  <c r="L13" i="9" s="1"/>
  <c r="F39" i="1" s="1"/>
  <c r="F40" i="1" s="1"/>
  <c r="F41" i="1" s="1"/>
  <c r="F42" i="1" s="1"/>
  <c r="L383" i="8"/>
  <c r="L427" i="8" s="1"/>
  <c r="T19" i="9"/>
  <c r="T24" i="9"/>
  <c r="T21" i="9"/>
  <c r="T23" i="9"/>
  <c r="T20" i="9"/>
  <c r="T22" i="9"/>
  <c r="U3" i="9"/>
  <c r="T3" i="9"/>
  <c r="L207" i="8"/>
  <c r="L251" i="8" s="1"/>
  <c r="L476" i="8"/>
  <c r="L522" i="8" s="1"/>
  <c r="K31" i="8"/>
  <c r="K75" i="8" s="1"/>
  <c r="K2" i="15"/>
  <c r="K15" i="15" s="1"/>
  <c r="J23" i="12"/>
  <c r="J3" i="15"/>
  <c r="J23" i="1" s="1"/>
  <c r="J60" i="15"/>
  <c r="J50" i="15"/>
  <c r="J55" i="15"/>
  <c r="J40" i="15"/>
  <c r="J45" i="15"/>
  <c r="J35" i="15"/>
  <c r="J25" i="15"/>
  <c r="J20" i="15"/>
  <c r="J65" i="15"/>
  <c r="J30" i="15"/>
  <c r="J28" i="12"/>
  <c r="J68" i="12"/>
  <c r="J33" i="12"/>
  <c r="J38" i="12"/>
  <c r="J18" i="12"/>
  <c r="J58" i="12"/>
  <c r="J48" i="12"/>
  <c r="K116" i="8"/>
  <c r="H159" i="8"/>
  <c r="J53" i="12"/>
  <c r="K120" i="8"/>
  <c r="K164" i="8" s="1"/>
  <c r="I41" i="13"/>
  <c r="I8" i="13"/>
  <c r="H3" i="13"/>
  <c r="H32" i="1" s="1"/>
  <c r="H36" i="1" s="1"/>
  <c r="I60" i="13"/>
  <c r="J63" i="13"/>
  <c r="J67" i="13"/>
  <c r="J71" i="13"/>
  <c r="J75" i="13"/>
  <c r="K2" i="12"/>
  <c r="K53" i="12" s="1"/>
  <c r="K2" i="13"/>
  <c r="L297" i="8"/>
  <c r="L341" i="8" s="1"/>
  <c r="J56" i="13"/>
  <c r="J51" i="13"/>
  <c r="J46" i="13"/>
  <c r="J38" i="13"/>
  <c r="J33" i="13"/>
  <c r="J23" i="13"/>
  <c r="J28" i="13"/>
  <c r="J18" i="13"/>
  <c r="J13" i="13"/>
  <c r="L295" i="8"/>
  <c r="L339" i="8" s="1"/>
  <c r="L210" i="8"/>
  <c r="L254" i="8" s="1"/>
  <c r="L205" i="8"/>
  <c r="L249" i="8" s="1"/>
  <c r="I3" i="3"/>
  <c r="L474" i="8"/>
  <c r="L520" i="8" s="1"/>
  <c r="L477" i="8"/>
  <c r="L523" i="8" s="1"/>
  <c r="M203" i="8"/>
  <c r="L211" i="8"/>
  <c r="L255" i="8" s="1"/>
  <c r="K30" i="8"/>
  <c r="K74" i="8" s="1"/>
  <c r="M381" i="8"/>
  <c r="L389" i="8"/>
  <c r="L433" i="8" s="1"/>
  <c r="L386" i="8"/>
  <c r="L430" i="8" s="1"/>
  <c r="L206" i="8"/>
  <c r="L250" i="8" s="1"/>
  <c r="M470" i="8"/>
  <c r="L478" i="8"/>
  <c r="L524" i="8" s="1"/>
  <c r="L472" i="8"/>
  <c r="L518" i="8" s="1"/>
  <c r="L475" i="8"/>
  <c r="L521" i="8" s="1"/>
  <c r="J66" i="8"/>
  <c r="J13" i="8" s="1"/>
  <c r="P32" i="9" s="1"/>
  <c r="K29" i="8"/>
  <c r="L208" i="8"/>
  <c r="L252" i="8" s="1"/>
  <c r="L25" i="8"/>
  <c r="K32" i="8"/>
  <c r="K76" i="8" s="1"/>
  <c r="L299" i="8"/>
  <c r="L343" i="8" s="1"/>
  <c r="J63" i="3"/>
  <c r="J58" i="3"/>
  <c r="J53" i="3"/>
  <c r="J43" i="3"/>
  <c r="J23" i="3"/>
  <c r="J48" i="3"/>
  <c r="J38" i="3"/>
  <c r="J33" i="3"/>
  <c r="J28" i="3"/>
  <c r="J11" i="3"/>
  <c r="J18" i="3"/>
  <c r="L209" i="8"/>
  <c r="L253" i="8" s="1"/>
  <c r="L114" i="8"/>
  <c r="K121" i="8"/>
  <c r="K165" i="8" s="1"/>
  <c r="L387" i="8"/>
  <c r="L431" i="8" s="1"/>
  <c r="K117" i="8"/>
  <c r="K161" i="8" s="1"/>
  <c r="L473" i="8"/>
  <c r="L519" i="8" s="1"/>
  <c r="M292" i="8"/>
  <c r="L300" i="8"/>
  <c r="L344" i="8" s="1"/>
  <c r="L294" i="8"/>
  <c r="L338" i="8" s="1"/>
  <c r="V2" i="9"/>
  <c r="K2" i="3"/>
  <c r="L388" i="8"/>
  <c r="L432" i="8" s="1"/>
  <c r="L298" i="8"/>
  <c r="L342" i="8" s="1"/>
  <c r="K119" i="8"/>
  <c r="K163" i="8" s="1"/>
  <c r="L385" i="8"/>
  <c r="L429" i="8" s="1"/>
  <c r="H426" i="8"/>
  <c r="I382" i="8" s="1"/>
  <c r="I422" i="8" s="1"/>
  <c r="I17" i="8" s="1"/>
  <c r="N36" i="9" s="1"/>
  <c r="I248" i="8"/>
  <c r="J204" i="8" s="1"/>
  <c r="J244" i="8" s="1"/>
  <c r="J15" i="8" s="1"/>
  <c r="P34" i="9" s="1"/>
  <c r="I517" i="8"/>
  <c r="J471" i="8" s="1"/>
  <c r="J513" i="8" s="1"/>
  <c r="J18" i="8" s="1"/>
  <c r="P37" i="9" s="1"/>
  <c r="I337" i="8"/>
  <c r="W34" i="1" l="1"/>
  <c r="W39" i="1"/>
  <c r="X3" i="1"/>
  <c r="X24" i="1" s="1"/>
  <c r="W20" i="1"/>
  <c r="I29" i="18"/>
  <c r="J9" i="1" s="1"/>
  <c r="H29" i="1"/>
  <c r="H30" i="18"/>
  <c r="I30" i="18" s="1"/>
  <c r="L8" i="1"/>
  <c r="L9" i="1"/>
  <c r="L17" i="1"/>
  <c r="C30" i="18"/>
  <c r="I26" i="1"/>
  <c r="M384" i="8"/>
  <c r="M428" i="8" s="1"/>
  <c r="K38" i="12"/>
  <c r="K5" i="15"/>
  <c r="K33" i="1" s="1"/>
  <c r="V10" i="9"/>
  <c r="V19" i="9"/>
  <c r="J6" i="15"/>
  <c r="T25" i="9"/>
  <c r="V20" i="9"/>
  <c r="V21" i="9"/>
  <c r="V22" i="9"/>
  <c r="V23" i="9"/>
  <c r="V24" i="9"/>
  <c r="W3" i="9"/>
  <c r="V3" i="9"/>
  <c r="M207" i="8"/>
  <c r="M251" i="8" s="1"/>
  <c r="L31" i="8"/>
  <c r="L75" i="8" s="1"/>
  <c r="M388" i="8"/>
  <c r="M432" i="8" s="1"/>
  <c r="L2" i="15"/>
  <c r="L15" i="15" s="1"/>
  <c r="K18" i="12"/>
  <c r="K4" i="15"/>
  <c r="K34" i="1" s="1"/>
  <c r="K58" i="12"/>
  <c r="J3" i="12"/>
  <c r="J5" i="12" s="1"/>
  <c r="J27" i="1" s="1"/>
  <c r="K3" i="15"/>
  <c r="K23" i="1" s="1"/>
  <c r="K40" i="15"/>
  <c r="K35" i="15"/>
  <c r="K30" i="15"/>
  <c r="K25" i="15"/>
  <c r="K60" i="15"/>
  <c r="K65" i="15"/>
  <c r="K50" i="15"/>
  <c r="K55" i="15"/>
  <c r="K20" i="15"/>
  <c r="K45" i="15"/>
  <c r="L117" i="8"/>
  <c r="K23" i="12"/>
  <c r="K43" i="12"/>
  <c r="K63" i="12"/>
  <c r="K28" i="12"/>
  <c r="K48" i="12"/>
  <c r="K68" i="12"/>
  <c r="K33" i="12"/>
  <c r="M473" i="8"/>
  <c r="M519" i="8" s="1"/>
  <c r="M208" i="8"/>
  <c r="M252" i="8" s="1"/>
  <c r="M206" i="8"/>
  <c r="M250" i="8" s="1"/>
  <c r="M210" i="8"/>
  <c r="M254" i="8" s="1"/>
  <c r="M298" i="8"/>
  <c r="M342" i="8" s="1"/>
  <c r="M209" i="8"/>
  <c r="M253" i="8" s="1"/>
  <c r="M211" i="8"/>
  <c r="M255" i="8" s="1"/>
  <c r="I115" i="8"/>
  <c r="I155" i="8" s="1"/>
  <c r="I14" i="8" s="1"/>
  <c r="N33" i="9" s="1"/>
  <c r="N38" i="9" s="1"/>
  <c r="N13" i="9" s="1"/>
  <c r="G39" i="1" s="1"/>
  <c r="G40" i="1" s="1"/>
  <c r="G41" i="1" s="1"/>
  <c r="G42" i="1" s="1"/>
  <c r="J8" i="13"/>
  <c r="I3" i="13"/>
  <c r="I32" i="1" s="1"/>
  <c r="I36" i="1" s="1"/>
  <c r="J41" i="13"/>
  <c r="J60" i="13"/>
  <c r="K63" i="13"/>
  <c r="K71" i="13"/>
  <c r="K75" i="13"/>
  <c r="K67" i="13"/>
  <c r="M385" i="8"/>
  <c r="M429" i="8" s="1"/>
  <c r="M387" i="8"/>
  <c r="M431" i="8" s="1"/>
  <c r="L32" i="8"/>
  <c r="L76" i="8" s="1"/>
  <c r="K38" i="13"/>
  <c r="K56" i="13"/>
  <c r="K51" i="13"/>
  <c r="K46" i="13"/>
  <c r="K33" i="13"/>
  <c r="K28" i="13"/>
  <c r="K23" i="13"/>
  <c r="K18" i="13"/>
  <c r="K13" i="13"/>
  <c r="L2" i="12"/>
  <c r="L63" i="12" s="1"/>
  <c r="L2" i="13"/>
  <c r="M475" i="8"/>
  <c r="M521" i="8" s="1"/>
  <c r="L119" i="8"/>
  <c r="L163" i="8" s="1"/>
  <c r="M294" i="8"/>
  <c r="M338" i="8" s="1"/>
  <c r="L30" i="8"/>
  <c r="M474" i="8"/>
  <c r="M520" i="8" s="1"/>
  <c r="J3" i="3"/>
  <c r="N292" i="8"/>
  <c r="M301" i="8"/>
  <c r="M345" i="8" s="1"/>
  <c r="M114" i="8"/>
  <c r="L122" i="8"/>
  <c r="L166" i="8" s="1"/>
  <c r="M296" i="8"/>
  <c r="M340" i="8" s="1"/>
  <c r="M297" i="8"/>
  <c r="M341" i="8" s="1"/>
  <c r="L120" i="8"/>
  <c r="L164" i="8" s="1"/>
  <c r="N470" i="8"/>
  <c r="M479" i="8"/>
  <c r="M525" i="8" s="1"/>
  <c r="N381" i="8"/>
  <c r="M390" i="8"/>
  <c r="M434" i="8" s="1"/>
  <c r="M383" i="8"/>
  <c r="M427" i="8" s="1"/>
  <c r="M477" i="8"/>
  <c r="M523" i="8" s="1"/>
  <c r="K63" i="3"/>
  <c r="K58" i="3"/>
  <c r="K48" i="3"/>
  <c r="K38" i="3"/>
  <c r="K43" i="3"/>
  <c r="K33" i="3"/>
  <c r="K28" i="3"/>
  <c r="K23" i="3"/>
  <c r="K11" i="3"/>
  <c r="K53" i="3"/>
  <c r="K18" i="3"/>
  <c r="K155" i="8"/>
  <c r="K14" i="8" s="1"/>
  <c r="R33" i="9" s="1"/>
  <c r="L118" i="8"/>
  <c r="M472" i="8"/>
  <c r="M518" i="8" s="1"/>
  <c r="M386" i="8"/>
  <c r="M430" i="8" s="1"/>
  <c r="M295" i="8"/>
  <c r="M339" i="8" s="1"/>
  <c r="N295" i="8" s="1"/>
  <c r="N339" i="8" s="1"/>
  <c r="X2" i="9"/>
  <c r="X10" i="9" s="1"/>
  <c r="L2" i="3"/>
  <c r="M300" i="8"/>
  <c r="M344" i="8" s="1"/>
  <c r="L121" i="8"/>
  <c r="L165" i="8" s="1"/>
  <c r="M299" i="8"/>
  <c r="M343" i="8" s="1"/>
  <c r="M25" i="8"/>
  <c r="L33" i="8"/>
  <c r="L77" i="8" s="1"/>
  <c r="K66" i="8"/>
  <c r="K13" i="8" s="1"/>
  <c r="R32" i="9" s="1"/>
  <c r="M478" i="8"/>
  <c r="M524" i="8" s="1"/>
  <c r="M389" i="8"/>
  <c r="M433" i="8" s="1"/>
  <c r="N203" i="8"/>
  <c r="M212" i="8"/>
  <c r="M256" i="8" s="1"/>
  <c r="M205" i="8"/>
  <c r="M476" i="8"/>
  <c r="M522" i="8" s="1"/>
  <c r="J248" i="8"/>
  <c r="J293" i="8"/>
  <c r="J333" i="8" s="1"/>
  <c r="J16" i="8" s="1"/>
  <c r="P35" i="9" s="1"/>
  <c r="I426" i="8"/>
  <c r="J517" i="8"/>
  <c r="X34" i="1" l="1"/>
  <c r="X39" i="1"/>
  <c r="Y3" i="1"/>
  <c r="Y24" i="1" s="1"/>
  <c r="X20" i="1"/>
  <c r="K9" i="1"/>
  <c r="I29" i="1"/>
  <c r="N384" i="8"/>
  <c r="N428" i="8" s="1"/>
  <c r="L10" i="1"/>
  <c r="L11" i="1" s="1"/>
  <c r="M8" i="1"/>
  <c r="M9" i="1"/>
  <c r="M17" i="1"/>
  <c r="N296" i="8"/>
  <c r="N340" i="8" s="1"/>
  <c r="J26" i="1"/>
  <c r="L18" i="12"/>
  <c r="L38" i="12"/>
  <c r="L4" i="15"/>
  <c r="L34" i="1" s="1"/>
  <c r="L5" i="15"/>
  <c r="L33" i="1" s="1"/>
  <c r="M120" i="8"/>
  <c r="M164" i="8" s="1"/>
  <c r="M121" i="8"/>
  <c r="M165" i="8" s="1"/>
  <c r="K6" i="15"/>
  <c r="N207" i="8"/>
  <c r="N251" i="8" s="1"/>
  <c r="V25" i="9"/>
  <c r="N212" i="8"/>
  <c r="N256" i="8" s="1"/>
  <c r="X24" i="9"/>
  <c r="X20" i="9"/>
  <c r="X21" i="9"/>
  <c r="X22" i="9"/>
  <c r="X23" i="9"/>
  <c r="X19" i="9"/>
  <c r="X3" i="9"/>
  <c r="Y3" i="9"/>
  <c r="M32" i="8"/>
  <c r="M76" i="8" s="1"/>
  <c r="N388" i="8"/>
  <c r="N432" i="8" s="1"/>
  <c r="M2" i="15"/>
  <c r="M5" i="15" s="1"/>
  <c r="M33" i="1" s="1"/>
  <c r="M119" i="8"/>
  <c r="M163" i="8" s="1"/>
  <c r="K3" i="12"/>
  <c r="K5" i="12" s="1"/>
  <c r="K27" i="1" s="1"/>
  <c r="N299" i="8"/>
  <c r="N343" i="8" s="1"/>
  <c r="N474" i="8"/>
  <c r="N520" i="8" s="1"/>
  <c r="M122" i="8"/>
  <c r="M166" i="8" s="1"/>
  <c r="L3" i="15"/>
  <c r="L23" i="1" s="1"/>
  <c r="L65" i="15"/>
  <c r="L55" i="15"/>
  <c r="L45" i="15"/>
  <c r="L20" i="15"/>
  <c r="L50" i="15"/>
  <c r="L35" i="15"/>
  <c r="L25" i="15"/>
  <c r="L40" i="15"/>
  <c r="L30" i="15"/>
  <c r="L60" i="15"/>
  <c r="N475" i="8"/>
  <c r="N521" i="8" s="1"/>
  <c r="N387" i="8"/>
  <c r="N431" i="8" s="1"/>
  <c r="M33" i="8"/>
  <c r="M77" i="8" s="1"/>
  <c r="N300" i="8"/>
  <c r="N344" i="8" s="1"/>
  <c r="N476" i="8"/>
  <c r="N522" i="8" s="1"/>
  <c r="N472" i="8"/>
  <c r="N518" i="8" s="1"/>
  <c r="N473" i="8"/>
  <c r="N519" i="8" s="1"/>
  <c r="N478" i="8"/>
  <c r="N524" i="8" s="1"/>
  <c r="I159" i="8"/>
  <c r="J115" i="8" s="1"/>
  <c r="J155" i="8" s="1"/>
  <c r="J14" i="8" s="1"/>
  <c r="P33" i="9" s="1"/>
  <c r="J3" i="13"/>
  <c r="J32" i="1" s="1"/>
  <c r="J36" i="1" s="1"/>
  <c r="K8" i="13"/>
  <c r="K41" i="13"/>
  <c r="K60" i="13"/>
  <c r="L63" i="13"/>
  <c r="L75" i="13"/>
  <c r="L71" i="13"/>
  <c r="L67" i="13"/>
  <c r="N385" i="8"/>
  <c r="N429" i="8" s="1"/>
  <c r="L23" i="12"/>
  <c r="L48" i="12"/>
  <c r="L68" i="12"/>
  <c r="M2" i="12"/>
  <c r="M68" i="12" s="1"/>
  <c r="M2" i="13"/>
  <c r="N211" i="8"/>
  <c r="N255" i="8" s="1"/>
  <c r="N208" i="8"/>
  <c r="N252" i="8" s="1"/>
  <c r="N383" i="8"/>
  <c r="N427" i="8" s="1"/>
  <c r="L28" i="12"/>
  <c r="L53" i="12"/>
  <c r="N389" i="8"/>
  <c r="N433" i="8" s="1"/>
  <c r="N386" i="8"/>
  <c r="N430" i="8" s="1"/>
  <c r="N390" i="8"/>
  <c r="N434" i="8" s="1"/>
  <c r="L43" i="12"/>
  <c r="L33" i="12"/>
  <c r="L58" i="12"/>
  <c r="L56" i="13"/>
  <c r="L51" i="13"/>
  <c r="L46" i="13"/>
  <c r="L33" i="13"/>
  <c r="L28" i="13"/>
  <c r="L23" i="13"/>
  <c r="L18" i="13"/>
  <c r="L13" i="13"/>
  <c r="L38" i="13"/>
  <c r="M31" i="8"/>
  <c r="K3" i="3"/>
  <c r="M244" i="8"/>
  <c r="M15" i="8" s="1"/>
  <c r="V34" i="9" s="1"/>
  <c r="M249" i="8"/>
  <c r="L58" i="3"/>
  <c r="L63" i="3"/>
  <c r="L53" i="3"/>
  <c r="L33" i="3"/>
  <c r="L48" i="3"/>
  <c r="L43" i="3"/>
  <c r="L38" i="3"/>
  <c r="L18" i="3"/>
  <c r="L11" i="3"/>
  <c r="L28" i="3"/>
  <c r="L23" i="3"/>
  <c r="Z2" i="9"/>
  <c r="Z10" i="9" s="1"/>
  <c r="M2" i="3"/>
  <c r="L155" i="8"/>
  <c r="L14" i="8" s="1"/>
  <c r="T33" i="9" s="1"/>
  <c r="L162" i="8"/>
  <c r="M118" i="8" s="1"/>
  <c r="O470" i="8"/>
  <c r="N480" i="8"/>
  <c r="N526" i="8" s="1"/>
  <c r="O292" i="8"/>
  <c r="N302" i="8"/>
  <c r="N346" i="8" s="1"/>
  <c r="N294" i="8"/>
  <c r="N338" i="8" s="1"/>
  <c r="O203" i="8"/>
  <c r="N213" i="8"/>
  <c r="N257" i="8" s="1"/>
  <c r="L66" i="8"/>
  <c r="L13" i="8" s="1"/>
  <c r="T32" i="9" s="1"/>
  <c r="N209" i="8"/>
  <c r="N253" i="8" s="1"/>
  <c r="O381" i="8"/>
  <c r="N391" i="8"/>
  <c r="N435" i="8" s="1"/>
  <c r="N114" i="8"/>
  <c r="M123" i="8"/>
  <c r="M167" i="8" s="1"/>
  <c r="N25" i="8"/>
  <c r="M34" i="8"/>
  <c r="M78" i="8" s="1"/>
  <c r="N210" i="8"/>
  <c r="N254" i="8" s="1"/>
  <c r="N206" i="8"/>
  <c r="N477" i="8"/>
  <c r="N523" i="8" s="1"/>
  <c r="N479" i="8"/>
  <c r="N525" i="8" s="1"/>
  <c r="N297" i="8"/>
  <c r="N341" i="8" s="1"/>
  <c r="N301" i="8"/>
  <c r="N345" i="8" s="1"/>
  <c r="N298" i="8"/>
  <c r="N342" i="8" s="1"/>
  <c r="J337" i="8"/>
  <c r="K293" i="8" s="1"/>
  <c r="K333" i="8" s="1"/>
  <c r="K16" i="8" s="1"/>
  <c r="R35" i="9" s="1"/>
  <c r="J382" i="8"/>
  <c r="J422" i="8" s="1"/>
  <c r="J17" i="8" s="1"/>
  <c r="P36" i="9" s="1"/>
  <c r="K471" i="8"/>
  <c r="K513" i="8" s="1"/>
  <c r="K18" i="8" s="1"/>
  <c r="R37" i="9" s="1"/>
  <c r="K204" i="8"/>
  <c r="K244" i="8" s="1"/>
  <c r="K15" i="8" s="1"/>
  <c r="R34" i="9" s="1"/>
  <c r="Y34" i="1" l="1"/>
  <c r="Y39" i="1"/>
  <c r="Z3" i="1"/>
  <c r="Z24" i="1" s="1"/>
  <c r="Y20" i="1"/>
  <c r="J29" i="1"/>
  <c r="M10" i="1"/>
  <c r="M11" i="1" s="1"/>
  <c r="N8" i="1"/>
  <c r="N9" i="1"/>
  <c r="N17" i="1"/>
  <c r="K26" i="1"/>
  <c r="M38" i="12"/>
  <c r="M4" i="15"/>
  <c r="M34" i="1" s="1"/>
  <c r="M15" i="15"/>
  <c r="L6" i="15"/>
  <c r="O212" i="8"/>
  <c r="O256" i="8" s="1"/>
  <c r="O479" i="8"/>
  <c r="O525" i="8" s="1"/>
  <c r="P38" i="9"/>
  <c r="P13" i="9" s="1"/>
  <c r="H39" i="1" s="1"/>
  <c r="H40" i="1" s="1"/>
  <c r="H41" i="1" s="1"/>
  <c r="H42" i="1" s="1"/>
  <c r="Z24" i="9"/>
  <c r="Z20" i="9"/>
  <c r="Z21" i="9"/>
  <c r="Z22" i="9"/>
  <c r="Z23" i="9"/>
  <c r="Z19" i="9"/>
  <c r="N119" i="8"/>
  <c r="X25" i="9"/>
  <c r="AA3" i="9"/>
  <c r="Z3" i="9"/>
  <c r="O473" i="8"/>
  <c r="O519" i="8" s="1"/>
  <c r="O478" i="8"/>
  <c r="O524" i="8" s="1"/>
  <c r="O210" i="8"/>
  <c r="O254" i="8" s="1"/>
  <c r="O387" i="8"/>
  <c r="O431" i="8" s="1"/>
  <c r="O301" i="8"/>
  <c r="O345" i="8" s="1"/>
  <c r="O474" i="8"/>
  <c r="O520" i="8" s="1"/>
  <c r="O208" i="8"/>
  <c r="O252" i="8" s="1"/>
  <c r="O480" i="8"/>
  <c r="O526" i="8" s="1"/>
  <c r="N2" i="15"/>
  <c r="N5" i="15" s="1"/>
  <c r="N33" i="1" s="1"/>
  <c r="M3" i="15"/>
  <c r="M23" i="1" s="1"/>
  <c r="M65" i="15"/>
  <c r="M60" i="15"/>
  <c r="M55" i="15"/>
  <c r="M50" i="15"/>
  <c r="M45" i="15"/>
  <c r="M20" i="15"/>
  <c r="M35" i="15"/>
  <c r="M40" i="15"/>
  <c r="M30" i="15"/>
  <c r="M25" i="15"/>
  <c r="O477" i="8"/>
  <c r="O523" i="8" s="1"/>
  <c r="O300" i="8"/>
  <c r="O344" i="8" s="1"/>
  <c r="O297" i="8"/>
  <c r="O341" i="8" s="1"/>
  <c r="O296" i="8"/>
  <c r="O340" i="8" s="1"/>
  <c r="M53" i="12"/>
  <c r="O294" i="8"/>
  <c r="O338" i="8" s="1"/>
  <c r="O295" i="8"/>
  <c r="O339" i="8" s="1"/>
  <c r="M18" i="12"/>
  <c r="M58" i="12"/>
  <c r="O298" i="8"/>
  <c r="O342" i="8" s="1"/>
  <c r="O302" i="8"/>
  <c r="O346" i="8" s="1"/>
  <c r="M33" i="12"/>
  <c r="L3" i="12"/>
  <c r="L5" i="12" s="1"/>
  <c r="L27" i="1" s="1"/>
  <c r="L41" i="13"/>
  <c r="K3" i="13"/>
  <c r="K32" i="1" s="1"/>
  <c r="K36" i="1" s="1"/>
  <c r="L8" i="13"/>
  <c r="L60" i="13"/>
  <c r="M63" i="13"/>
  <c r="M67" i="13"/>
  <c r="M71" i="13"/>
  <c r="M75" i="13"/>
  <c r="M56" i="13"/>
  <c r="M51" i="13"/>
  <c r="M46" i="13"/>
  <c r="M38" i="13"/>
  <c r="M28" i="13"/>
  <c r="M23" i="13"/>
  <c r="M33" i="13"/>
  <c r="M18" i="13"/>
  <c r="M13" i="13"/>
  <c r="N2" i="12"/>
  <c r="N43" i="12" s="1"/>
  <c r="N2" i="13"/>
  <c r="O476" i="8"/>
  <c r="O522" i="8" s="1"/>
  <c r="M28" i="12"/>
  <c r="M43" i="12"/>
  <c r="O389" i="8"/>
  <c r="O433" i="8" s="1"/>
  <c r="M23" i="12"/>
  <c r="M48" i="12"/>
  <c r="M63" i="12"/>
  <c r="O390" i="8"/>
  <c r="O434" i="8" s="1"/>
  <c r="O209" i="8"/>
  <c r="O253" i="8" s="1"/>
  <c r="L3" i="3"/>
  <c r="N244" i="8"/>
  <c r="N15" i="8" s="1"/>
  <c r="X34" i="9" s="1"/>
  <c r="N250" i="8"/>
  <c r="O25" i="8"/>
  <c r="N35" i="8"/>
  <c r="N79" i="8" s="1"/>
  <c r="O114" i="8"/>
  <c r="N124" i="8"/>
  <c r="N168" i="8" s="1"/>
  <c r="P381" i="8"/>
  <c r="O392" i="8"/>
  <c r="O436" i="8" s="1"/>
  <c r="O383" i="8"/>
  <c r="O427" i="8" s="1"/>
  <c r="O386" i="8"/>
  <c r="O430" i="8" s="1"/>
  <c r="P203" i="8"/>
  <c r="O214" i="8"/>
  <c r="O258" i="8" s="1"/>
  <c r="O207" i="8"/>
  <c r="N121" i="8"/>
  <c r="N165" i="8" s="1"/>
  <c r="O388" i="8"/>
  <c r="O432" i="8" s="1"/>
  <c r="M63" i="3"/>
  <c r="M58" i="3"/>
  <c r="M53" i="3"/>
  <c r="M48" i="3"/>
  <c r="M43" i="3"/>
  <c r="M38" i="3"/>
  <c r="M33" i="3"/>
  <c r="M28" i="3"/>
  <c r="M23" i="3"/>
  <c r="M18" i="3"/>
  <c r="M11" i="3"/>
  <c r="O384" i="8"/>
  <c r="O428" i="8" s="1"/>
  <c r="N120" i="8"/>
  <c r="N33" i="8"/>
  <c r="N122" i="8"/>
  <c r="N166" i="8" s="1"/>
  <c r="M66" i="8"/>
  <c r="M13" i="8" s="1"/>
  <c r="V32" i="9" s="1"/>
  <c r="P470" i="8"/>
  <c r="O481" i="8"/>
  <c r="O527" i="8" s="1"/>
  <c r="O472" i="8"/>
  <c r="O518" i="8" s="1"/>
  <c r="M155" i="8"/>
  <c r="M14" i="8" s="1"/>
  <c r="V33" i="9" s="1"/>
  <c r="AB2" i="9"/>
  <c r="AB10" i="9" s="1"/>
  <c r="N2" i="3"/>
  <c r="N34" i="8"/>
  <c r="N78" i="8" s="1"/>
  <c r="N123" i="8"/>
  <c r="N167" i="8" s="1"/>
  <c r="O391" i="8"/>
  <c r="O435" i="8" s="1"/>
  <c r="O385" i="8"/>
  <c r="O429" i="8" s="1"/>
  <c r="O213" i="8"/>
  <c r="O257" i="8" s="1"/>
  <c r="O211" i="8"/>
  <c r="O255" i="8" s="1"/>
  <c r="P292" i="8"/>
  <c r="O303" i="8"/>
  <c r="O347" i="8" s="1"/>
  <c r="O475" i="8"/>
  <c r="O521" i="8" s="1"/>
  <c r="O299" i="8"/>
  <c r="O343" i="8" s="1"/>
  <c r="N32" i="8"/>
  <c r="K248" i="8"/>
  <c r="L204" i="8" s="1"/>
  <c r="L244" i="8" s="1"/>
  <c r="L15" i="8" s="1"/>
  <c r="T34" i="9" s="1"/>
  <c r="K517" i="8"/>
  <c r="J426" i="8"/>
  <c r="K337" i="8"/>
  <c r="Z34" i="1" l="1"/>
  <c r="Z39" i="1"/>
  <c r="AA3" i="1"/>
  <c r="AA24" i="1" s="1"/>
  <c r="Z11" i="1"/>
  <c r="Z20" i="1"/>
  <c r="K29" i="1"/>
  <c r="O34" i="8"/>
  <c r="O78" i="8" s="1"/>
  <c r="N10" i="1"/>
  <c r="N11" i="1" s="1"/>
  <c r="O9" i="1"/>
  <c r="O8" i="1"/>
  <c r="O17" i="1"/>
  <c r="L26" i="1"/>
  <c r="P212" i="8"/>
  <c r="P256" i="8" s="1"/>
  <c r="M6" i="15"/>
  <c r="Z25" i="9"/>
  <c r="P475" i="8"/>
  <c r="P521" i="8" s="1"/>
  <c r="AB19" i="9"/>
  <c r="AB24" i="9"/>
  <c r="AB20" i="9"/>
  <c r="AB22" i="9"/>
  <c r="AB21" i="9"/>
  <c r="AB23" i="9"/>
  <c r="P385" i="8"/>
  <c r="P429" i="8" s="1"/>
  <c r="AC3" i="9"/>
  <c r="AB3" i="9"/>
  <c r="P477" i="8"/>
  <c r="P523" i="8" s="1"/>
  <c r="P301" i="8"/>
  <c r="P345" i="8" s="1"/>
  <c r="P474" i="8"/>
  <c r="P520" i="8" s="1"/>
  <c r="P481" i="8"/>
  <c r="P527" i="8" s="1"/>
  <c r="N3" i="15"/>
  <c r="N23" i="1" s="1"/>
  <c r="N65" i="15"/>
  <c r="N40" i="15"/>
  <c r="N30" i="15"/>
  <c r="N55" i="15"/>
  <c r="N60" i="15"/>
  <c r="N45" i="15"/>
  <c r="N35" i="15"/>
  <c r="N25" i="15"/>
  <c r="N50" i="15"/>
  <c r="N20" i="15"/>
  <c r="N4" i="15"/>
  <c r="N34" i="1" s="1"/>
  <c r="O2" i="15"/>
  <c r="O5" i="15" s="1"/>
  <c r="O33" i="1" s="1"/>
  <c r="N48" i="12"/>
  <c r="N15" i="15"/>
  <c r="P303" i="8"/>
  <c r="P347" i="8" s="1"/>
  <c r="N53" i="12"/>
  <c r="P390" i="8"/>
  <c r="P434" i="8" s="1"/>
  <c r="P389" i="8"/>
  <c r="P433" i="8" s="1"/>
  <c r="P209" i="8"/>
  <c r="P253" i="8" s="1"/>
  <c r="N38" i="12"/>
  <c r="N58" i="12"/>
  <c r="N63" i="12"/>
  <c r="P391" i="8"/>
  <c r="P435" i="8" s="1"/>
  <c r="P211" i="8"/>
  <c r="P255" i="8" s="1"/>
  <c r="P210" i="8"/>
  <c r="P254" i="8" s="1"/>
  <c r="N18" i="12"/>
  <c r="N23" i="12"/>
  <c r="N68" i="12"/>
  <c r="P213" i="8"/>
  <c r="P257" i="8" s="1"/>
  <c r="O35" i="8"/>
  <c r="O79" i="8" s="1"/>
  <c r="N28" i="12"/>
  <c r="N33" i="12"/>
  <c r="M41" i="13"/>
  <c r="M3" i="12"/>
  <c r="M5" i="12" s="1"/>
  <c r="M27" i="1" s="1"/>
  <c r="M8" i="13"/>
  <c r="L3" i="13"/>
  <c r="L32" i="1" s="1"/>
  <c r="L36" i="1" s="1"/>
  <c r="M60" i="13"/>
  <c r="N63" i="13"/>
  <c r="N67" i="13"/>
  <c r="N71" i="13"/>
  <c r="N75" i="13"/>
  <c r="O122" i="8"/>
  <c r="O166" i="8" s="1"/>
  <c r="P476" i="8"/>
  <c r="P522" i="8" s="1"/>
  <c r="N56" i="13"/>
  <c r="N51" i="13"/>
  <c r="N46" i="13"/>
  <c r="N38" i="13"/>
  <c r="N33" i="13"/>
  <c r="N28" i="13"/>
  <c r="N23" i="13"/>
  <c r="N18" i="13"/>
  <c r="N13" i="13"/>
  <c r="O2" i="12"/>
  <c r="O63" i="12" s="1"/>
  <c r="O2" i="13"/>
  <c r="P479" i="8"/>
  <c r="P525" i="8" s="1"/>
  <c r="P299" i="8"/>
  <c r="P343" i="8" s="1"/>
  <c r="O123" i="8"/>
  <c r="O167" i="8" s="1"/>
  <c r="P302" i="8"/>
  <c r="P346" i="8" s="1"/>
  <c r="P480" i="8"/>
  <c r="P526" i="8" s="1"/>
  <c r="P472" i="8"/>
  <c r="P518" i="8" s="1"/>
  <c r="O121" i="8"/>
  <c r="O165" i="8" s="1"/>
  <c r="O124" i="8"/>
  <c r="O168" i="8" s="1"/>
  <c r="M3" i="3"/>
  <c r="N155" i="8"/>
  <c r="N14" i="8" s="1"/>
  <c r="X33" i="9" s="1"/>
  <c r="N164" i="8"/>
  <c r="O120" i="8" s="1"/>
  <c r="P296" i="8"/>
  <c r="P340" i="8" s="1"/>
  <c r="Q203" i="8"/>
  <c r="P215" i="8"/>
  <c r="P259" i="8" s="1"/>
  <c r="P392" i="8"/>
  <c r="P436" i="8" s="1"/>
  <c r="P473" i="8"/>
  <c r="P519" i="8" s="1"/>
  <c r="P300" i="8"/>
  <c r="P344" i="8" s="1"/>
  <c r="Q381" i="8"/>
  <c r="P393" i="8"/>
  <c r="P437" i="8" s="1"/>
  <c r="Q292" i="8"/>
  <c r="P304" i="8"/>
  <c r="P348" i="8" s="1"/>
  <c r="N63" i="3"/>
  <c r="N58" i="3"/>
  <c r="N48" i="3"/>
  <c r="N28" i="3"/>
  <c r="N53" i="3"/>
  <c r="N18" i="3"/>
  <c r="N23" i="3"/>
  <c r="N11" i="3"/>
  <c r="N43" i="3"/>
  <c r="N38" i="3"/>
  <c r="N33" i="3"/>
  <c r="P297" i="8"/>
  <c r="P341" i="8" s="1"/>
  <c r="P295" i="8"/>
  <c r="P339" i="8" s="1"/>
  <c r="O244" i="8"/>
  <c r="O15" i="8" s="1"/>
  <c r="Z34" i="9" s="1"/>
  <c r="O251" i="8"/>
  <c r="P386" i="8"/>
  <c r="P430" i="8" s="1"/>
  <c r="P25" i="8"/>
  <c r="O36" i="8"/>
  <c r="O80" i="8" s="1"/>
  <c r="P294" i="8"/>
  <c r="P338" i="8" s="1"/>
  <c r="P298" i="8"/>
  <c r="P342" i="8" s="1"/>
  <c r="AD2" i="9"/>
  <c r="AD10" i="9" s="1"/>
  <c r="O2" i="3"/>
  <c r="Q470" i="8"/>
  <c r="P482" i="8"/>
  <c r="P528" i="8" s="1"/>
  <c r="N66" i="8"/>
  <c r="N13" i="8" s="1"/>
  <c r="X32" i="9" s="1"/>
  <c r="N77" i="8"/>
  <c r="O33" i="8" s="1"/>
  <c r="P384" i="8"/>
  <c r="P428" i="8" s="1"/>
  <c r="P387" i="8"/>
  <c r="P431" i="8" s="1"/>
  <c r="P208" i="8"/>
  <c r="P388" i="8"/>
  <c r="P432" i="8" s="1"/>
  <c r="P214" i="8"/>
  <c r="P258" i="8" s="1"/>
  <c r="P383" i="8"/>
  <c r="P427" i="8" s="1"/>
  <c r="P114" i="8"/>
  <c r="O125" i="8"/>
  <c r="O169" i="8" s="1"/>
  <c r="P478" i="8"/>
  <c r="P524" i="8" s="1"/>
  <c r="K382" i="8"/>
  <c r="K422" i="8" s="1"/>
  <c r="K17" i="8" s="1"/>
  <c r="R36" i="9" s="1"/>
  <c r="R38" i="9" s="1"/>
  <c r="R13" i="9" s="1"/>
  <c r="I39" i="1" s="1"/>
  <c r="I40" i="1" s="1"/>
  <c r="I41" i="1" s="1"/>
  <c r="I42" i="1" s="1"/>
  <c r="L293" i="8"/>
  <c r="L333" i="8" s="1"/>
  <c r="L16" i="8" s="1"/>
  <c r="T35" i="9" s="1"/>
  <c r="L248" i="8"/>
  <c r="L471" i="8"/>
  <c r="L513" i="8" s="1"/>
  <c r="L18" i="8" s="1"/>
  <c r="T37" i="9" s="1"/>
  <c r="AA34" i="1" l="1"/>
  <c r="AA39" i="1"/>
  <c r="P34" i="8"/>
  <c r="AB3" i="1"/>
  <c r="AB24" i="1" s="1"/>
  <c r="AA11" i="1"/>
  <c r="AA20" i="1"/>
  <c r="L29" i="1"/>
  <c r="O10" i="1"/>
  <c r="O11" i="1" s="1"/>
  <c r="P8" i="1"/>
  <c r="P9" i="1"/>
  <c r="P17" i="1"/>
  <c r="Q478" i="8"/>
  <c r="Q524" i="8" s="1"/>
  <c r="M26" i="1"/>
  <c r="O15" i="15"/>
  <c r="O4" i="15"/>
  <c r="O34" i="1" s="1"/>
  <c r="N6" i="15"/>
  <c r="Q386" i="8"/>
  <c r="Q430" i="8" s="1"/>
  <c r="Q391" i="8"/>
  <c r="Q435" i="8" s="1"/>
  <c r="AD20" i="9"/>
  <c r="AD21" i="9"/>
  <c r="AD22" i="9"/>
  <c r="AD23" i="9"/>
  <c r="AD19" i="9"/>
  <c r="AD24" i="9"/>
  <c r="AB25" i="9"/>
  <c r="AE3" i="9"/>
  <c r="AD3" i="9"/>
  <c r="Q390" i="8"/>
  <c r="Q434" i="8" s="1"/>
  <c r="Q213" i="8"/>
  <c r="Q257" i="8" s="1"/>
  <c r="P2" i="15"/>
  <c r="P15" i="15" s="1"/>
  <c r="Q384" i="8"/>
  <c r="Q428" i="8" s="1"/>
  <c r="Q476" i="8"/>
  <c r="Q522" i="8" s="1"/>
  <c r="Q211" i="8"/>
  <c r="Q255" i="8" s="1"/>
  <c r="O3" i="15"/>
  <c r="O23" i="1" s="1"/>
  <c r="O60" i="15"/>
  <c r="O50" i="15"/>
  <c r="O40" i="15"/>
  <c r="O35" i="15"/>
  <c r="O30" i="15"/>
  <c r="O25" i="15"/>
  <c r="O55" i="15"/>
  <c r="O45" i="15"/>
  <c r="O20" i="15"/>
  <c r="O65" i="15"/>
  <c r="N41" i="13"/>
  <c r="N3" i="12"/>
  <c r="N5" i="12" s="1"/>
  <c r="N27" i="1" s="1"/>
  <c r="O28" i="12"/>
  <c r="Q299" i="8"/>
  <c r="Q343" i="8" s="1"/>
  <c r="Q294" i="8"/>
  <c r="M3" i="13"/>
  <c r="M32" i="1" s="1"/>
  <c r="M36" i="1" s="1"/>
  <c r="N8" i="13"/>
  <c r="N60" i="13"/>
  <c r="O63" i="13"/>
  <c r="O71" i="13"/>
  <c r="O75" i="13"/>
  <c r="O67" i="13"/>
  <c r="O48" i="12"/>
  <c r="O68" i="12"/>
  <c r="Q298" i="8"/>
  <c r="Q342" i="8" s="1"/>
  <c r="Q297" i="8"/>
  <c r="Q341" i="8" s="1"/>
  <c r="O23" i="12"/>
  <c r="O43" i="12"/>
  <c r="O56" i="13"/>
  <c r="O51" i="13"/>
  <c r="O46" i="13"/>
  <c r="O38" i="13"/>
  <c r="O28" i="13"/>
  <c r="O23" i="13"/>
  <c r="O18" i="13"/>
  <c r="O13" i="13"/>
  <c r="O33" i="13"/>
  <c r="O53" i="12"/>
  <c r="O33" i="12"/>
  <c r="O66" i="8"/>
  <c r="O13" i="8" s="1"/>
  <c r="Z32" i="9" s="1"/>
  <c r="P2" i="12"/>
  <c r="P68" i="12" s="1"/>
  <c r="P2" i="13"/>
  <c r="Q295" i="8"/>
  <c r="Q339" i="8" s="1"/>
  <c r="O18" i="12"/>
  <c r="O38" i="12"/>
  <c r="O58" i="12"/>
  <c r="Q388" i="8"/>
  <c r="Q432" i="8" s="1"/>
  <c r="Q304" i="8"/>
  <c r="Q348" i="8" s="1"/>
  <c r="Q389" i="8"/>
  <c r="Q433" i="8" s="1"/>
  <c r="Q302" i="8"/>
  <c r="Q346" i="8" s="1"/>
  <c r="Q383" i="8"/>
  <c r="Q427" i="8" s="1"/>
  <c r="Q387" i="8"/>
  <c r="Q431" i="8" s="1"/>
  <c r="Q482" i="8"/>
  <c r="Q528" i="8" s="1"/>
  <c r="Q393" i="8"/>
  <c r="Q437" i="8" s="1"/>
  <c r="N3" i="3"/>
  <c r="Q114" i="8"/>
  <c r="P126" i="8"/>
  <c r="P170" i="8" s="1"/>
  <c r="P125" i="8"/>
  <c r="P169" i="8" s="1"/>
  <c r="O63" i="3"/>
  <c r="O53" i="3"/>
  <c r="O58" i="3"/>
  <c r="O43" i="3"/>
  <c r="O23" i="3"/>
  <c r="O11" i="3"/>
  <c r="O18" i="3"/>
  <c r="O38" i="3"/>
  <c r="O33" i="3"/>
  <c r="O28" i="3"/>
  <c r="O48" i="3"/>
  <c r="P36" i="8"/>
  <c r="P80" i="8" s="1"/>
  <c r="P35" i="8"/>
  <c r="P79" i="8" s="1"/>
  <c r="P121" i="8"/>
  <c r="Q303" i="8"/>
  <c r="Q347" i="8" s="1"/>
  <c r="Q215" i="8"/>
  <c r="Q259" i="8" s="1"/>
  <c r="Q479" i="8"/>
  <c r="Q525" i="8" s="1"/>
  <c r="P122" i="8"/>
  <c r="Q473" i="8"/>
  <c r="Q519" i="8" s="1"/>
  <c r="R203" i="8"/>
  <c r="Q216" i="8"/>
  <c r="Q260" i="8" s="1"/>
  <c r="O155" i="8"/>
  <c r="O14" i="8" s="1"/>
  <c r="Z33" i="9" s="1"/>
  <c r="Q475" i="8"/>
  <c r="Q521" i="8" s="1"/>
  <c r="AF2" i="9"/>
  <c r="AF10" i="9" s="1"/>
  <c r="P2" i="3"/>
  <c r="P124" i="8"/>
  <c r="P168" i="8" s="1"/>
  <c r="Q481" i="8"/>
  <c r="Q527" i="8" s="1"/>
  <c r="R292" i="8"/>
  <c r="Q305" i="8"/>
  <c r="Q349" i="8" s="1"/>
  <c r="R381" i="8"/>
  <c r="Q394" i="8"/>
  <c r="Q438" i="8" s="1"/>
  <c r="Q212" i="8"/>
  <c r="Q256" i="8" s="1"/>
  <c r="Q392" i="8"/>
  <c r="Q436" i="8" s="1"/>
  <c r="Q296" i="8"/>
  <c r="Q340" i="8" s="1"/>
  <c r="Q209" i="8"/>
  <c r="P244" i="8"/>
  <c r="P15" i="8" s="1"/>
  <c r="AB34" i="9" s="1"/>
  <c r="P252" i="8"/>
  <c r="Q25" i="8"/>
  <c r="P37" i="8"/>
  <c r="P81" i="8" s="1"/>
  <c r="Q214" i="8"/>
  <c r="Q258" i="8" s="1"/>
  <c r="R470" i="8"/>
  <c r="Q483" i="8"/>
  <c r="Q529" i="8" s="1"/>
  <c r="Q472" i="8"/>
  <c r="Q518" i="8" s="1"/>
  <c r="P123" i="8"/>
  <c r="P167" i="8" s="1"/>
  <c r="Q477" i="8"/>
  <c r="Q523" i="8" s="1"/>
  <c r="Q385" i="8"/>
  <c r="Q429" i="8" s="1"/>
  <c r="Q300" i="8"/>
  <c r="Q344" i="8" s="1"/>
  <c r="Q210" i="8"/>
  <c r="Q254" i="8" s="1"/>
  <c r="Q480" i="8"/>
  <c r="Q526" i="8" s="1"/>
  <c r="Q474" i="8"/>
  <c r="Q520" i="8" s="1"/>
  <c r="Q301" i="8"/>
  <c r="Q345" i="8" s="1"/>
  <c r="L517" i="8"/>
  <c r="M471" i="8" s="1"/>
  <c r="M513" i="8" s="1"/>
  <c r="M18" i="8" s="1"/>
  <c r="V37" i="9" s="1"/>
  <c r="L337" i="8"/>
  <c r="K426" i="8"/>
  <c r="AB34" i="1" l="1"/>
  <c r="AB39" i="1"/>
  <c r="AC3" i="1"/>
  <c r="AC24" i="1" s="1"/>
  <c r="AB11" i="1"/>
  <c r="AB20" i="1"/>
  <c r="R386" i="8"/>
  <c r="R430" i="8" s="1"/>
  <c r="M29" i="1"/>
  <c r="P10" i="1"/>
  <c r="P11" i="1" s="1"/>
  <c r="Q8" i="1"/>
  <c r="Q9" i="1"/>
  <c r="Q17" i="1"/>
  <c r="N26" i="1"/>
  <c r="P53" i="12"/>
  <c r="P4" i="15"/>
  <c r="P34" i="1" s="1"/>
  <c r="P5" i="15"/>
  <c r="P33" i="1" s="1"/>
  <c r="O6" i="15"/>
  <c r="AD25" i="9"/>
  <c r="R298" i="8"/>
  <c r="R342" i="8" s="1"/>
  <c r="AF24" i="9"/>
  <c r="AF20" i="9"/>
  <c r="AF21" i="9"/>
  <c r="AF22" i="9"/>
  <c r="AF23" i="9"/>
  <c r="AF19" i="9"/>
  <c r="AG3" i="9"/>
  <c r="AF3" i="9"/>
  <c r="P28" i="12"/>
  <c r="R385" i="8"/>
  <c r="R429" i="8" s="1"/>
  <c r="Q2" i="15"/>
  <c r="Q15" i="15" s="1"/>
  <c r="P3" i="15"/>
  <c r="P23" i="1" s="1"/>
  <c r="P30" i="15"/>
  <c r="P45" i="15"/>
  <c r="P60" i="15"/>
  <c r="P35" i="15"/>
  <c r="P25" i="15"/>
  <c r="P65" i="15"/>
  <c r="P50" i="15"/>
  <c r="P20" i="15"/>
  <c r="P55" i="15"/>
  <c r="P40" i="15"/>
  <c r="R474" i="8"/>
  <c r="R520" i="8" s="1"/>
  <c r="Q123" i="8"/>
  <c r="Q167" i="8" s="1"/>
  <c r="R480" i="8"/>
  <c r="R526" i="8" s="1"/>
  <c r="R384" i="8"/>
  <c r="R428" i="8" s="1"/>
  <c r="R392" i="8"/>
  <c r="R436" i="8" s="1"/>
  <c r="R212" i="8"/>
  <c r="R256" i="8" s="1"/>
  <c r="O41" i="13"/>
  <c r="O3" i="12"/>
  <c r="O5" i="12" s="1"/>
  <c r="O27" i="1" s="1"/>
  <c r="N3" i="13"/>
  <c r="N32" i="1" s="1"/>
  <c r="N36" i="1" s="1"/>
  <c r="O8" i="13"/>
  <c r="O60" i="13"/>
  <c r="P63" i="13"/>
  <c r="P75" i="13"/>
  <c r="P67" i="13"/>
  <c r="P71" i="13"/>
  <c r="Q2" i="12"/>
  <c r="Q63" i="12" s="1"/>
  <c r="Q2" i="13"/>
  <c r="Q36" i="8"/>
  <c r="Q80" i="8" s="1"/>
  <c r="Q125" i="8"/>
  <c r="Q169" i="8" s="1"/>
  <c r="P18" i="12"/>
  <c r="P48" i="12"/>
  <c r="P56" i="13"/>
  <c r="P51" i="13"/>
  <c r="P46" i="13"/>
  <c r="P38" i="13"/>
  <c r="P28" i="13"/>
  <c r="P23" i="13"/>
  <c r="P18" i="13"/>
  <c r="P13" i="13"/>
  <c r="P33" i="13"/>
  <c r="R300" i="8"/>
  <c r="R344" i="8" s="1"/>
  <c r="P43" i="12"/>
  <c r="P58" i="12"/>
  <c r="R301" i="8"/>
  <c r="R345" i="8" s="1"/>
  <c r="P23" i="12"/>
  <c r="R389" i="8"/>
  <c r="R433" i="8" s="1"/>
  <c r="Q124" i="8"/>
  <c r="Q168" i="8" s="1"/>
  <c r="P33" i="12"/>
  <c r="P38" i="12"/>
  <c r="P63" i="12"/>
  <c r="Q37" i="8"/>
  <c r="Q81" i="8" s="1"/>
  <c r="R394" i="8"/>
  <c r="R438" i="8" s="1"/>
  <c r="Q126" i="8"/>
  <c r="Q170" i="8" s="1"/>
  <c r="O3" i="3"/>
  <c r="R210" i="8"/>
  <c r="R254" i="8" s="1"/>
  <c r="R297" i="8"/>
  <c r="R341" i="8" s="1"/>
  <c r="S470" i="8"/>
  <c r="R484" i="8"/>
  <c r="R530" i="8" s="1"/>
  <c r="R478" i="8"/>
  <c r="R524" i="8" s="1"/>
  <c r="R305" i="8"/>
  <c r="R349" i="8" s="1"/>
  <c r="P38" i="3"/>
  <c r="P33" i="3"/>
  <c r="P28" i="3"/>
  <c r="P23" i="3"/>
  <c r="P53" i="3"/>
  <c r="P11" i="3"/>
  <c r="P48" i="3"/>
  <c r="P43" i="3"/>
  <c r="P63" i="3"/>
  <c r="P58" i="3"/>
  <c r="P18" i="3"/>
  <c r="R216" i="8"/>
  <c r="R260" i="8" s="1"/>
  <c r="R393" i="8"/>
  <c r="R437" i="8" s="1"/>
  <c r="R215" i="8"/>
  <c r="R259" i="8" s="1"/>
  <c r="R391" i="8"/>
  <c r="R435" i="8" s="1"/>
  <c r="AH2" i="9"/>
  <c r="AH10" i="9" s="1"/>
  <c r="Q2" i="3"/>
  <c r="S203" i="8"/>
  <c r="R217" i="8"/>
  <c r="R261" i="8" s="1"/>
  <c r="R304" i="8"/>
  <c r="R348" i="8" s="1"/>
  <c r="R303" i="8"/>
  <c r="R347" i="8" s="1"/>
  <c r="R476" i="8"/>
  <c r="R522" i="8" s="1"/>
  <c r="Q333" i="8"/>
  <c r="Q16" i="8" s="1"/>
  <c r="AD35" i="9" s="1"/>
  <c r="R472" i="8"/>
  <c r="R518" i="8" s="1"/>
  <c r="R214" i="8"/>
  <c r="R258" i="8" s="1"/>
  <c r="R25" i="8"/>
  <c r="Q38" i="8"/>
  <c r="Q82" i="8" s="1"/>
  <c r="Q244" i="8"/>
  <c r="Q15" i="8" s="1"/>
  <c r="AD34" i="9" s="1"/>
  <c r="Q253" i="8"/>
  <c r="R481" i="8"/>
  <c r="R527" i="8" s="1"/>
  <c r="R482" i="8"/>
  <c r="R528" i="8" s="1"/>
  <c r="R475" i="8"/>
  <c r="R521" i="8" s="1"/>
  <c r="R473" i="8"/>
  <c r="R519" i="8" s="1"/>
  <c r="P155" i="8"/>
  <c r="P14" i="8" s="1"/>
  <c r="AB33" i="9" s="1"/>
  <c r="P166" i="8"/>
  <c r="Q122" i="8" s="1"/>
  <c r="R211" i="8"/>
  <c r="R255" i="8" s="1"/>
  <c r="R114" i="8"/>
  <c r="Q127" i="8"/>
  <c r="Q171" i="8" s="1"/>
  <c r="R213" i="8"/>
  <c r="R257" i="8" s="1"/>
  <c r="S292" i="8"/>
  <c r="R306" i="8"/>
  <c r="R350" i="8" s="1"/>
  <c r="R477" i="8"/>
  <c r="R523" i="8" s="1"/>
  <c r="R483" i="8"/>
  <c r="R529" i="8" s="1"/>
  <c r="R299" i="8"/>
  <c r="R343" i="8" s="1"/>
  <c r="R296" i="8"/>
  <c r="R340" i="8" s="1"/>
  <c r="S381" i="8"/>
  <c r="R395" i="8"/>
  <c r="R439" i="8" s="1"/>
  <c r="R383" i="8"/>
  <c r="R427" i="8" s="1"/>
  <c r="R295" i="8"/>
  <c r="R387" i="8"/>
  <c r="R431" i="8" s="1"/>
  <c r="R390" i="8"/>
  <c r="R434" i="8" s="1"/>
  <c r="R479" i="8"/>
  <c r="R525" i="8" s="1"/>
  <c r="Q35" i="8"/>
  <c r="R388" i="8"/>
  <c r="R432" i="8" s="1"/>
  <c r="R302" i="8"/>
  <c r="R346" i="8" s="1"/>
  <c r="P66" i="8"/>
  <c r="P13" i="8" s="1"/>
  <c r="AB32" i="9" s="1"/>
  <c r="L382" i="8"/>
  <c r="L422" i="8" s="1"/>
  <c r="L17" i="8" s="1"/>
  <c r="T36" i="9" s="1"/>
  <c r="T38" i="9" s="1"/>
  <c r="T13" i="9" s="1"/>
  <c r="J39" i="1" s="1"/>
  <c r="J40" i="1" s="1"/>
  <c r="J41" i="1" s="1"/>
  <c r="J42" i="1" s="1"/>
  <c r="M293" i="8"/>
  <c r="M333" i="8" s="1"/>
  <c r="M16" i="8" s="1"/>
  <c r="V35" i="9" s="1"/>
  <c r="M517" i="8"/>
  <c r="AC34" i="1" l="1"/>
  <c r="AC39" i="1"/>
  <c r="AD3" i="1"/>
  <c r="AD24" i="1" s="1"/>
  <c r="AC11" i="1"/>
  <c r="AC20" i="1"/>
  <c r="N29" i="1"/>
  <c r="S479" i="8"/>
  <c r="S525" i="8" s="1"/>
  <c r="Q10" i="1"/>
  <c r="Q11" i="1" s="1"/>
  <c r="R8" i="1"/>
  <c r="R9" i="1"/>
  <c r="R17" i="1"/>
  <c r="S212" i="8"/>
  <c r="S256" i="8" s="1"/>
  <c r="Q68" i="12"/>
  <c r="O26" i="1"/>
  <c r="Q4" i="15"/>
  <c r="Q34" i="1" s="1"/>
  <c r="Q5" i="15"/>
  <c r="Q33" i="1" s="1"/>
  <c r="S387" i="8"/>
  <c r="S431" i="8" s="1"/>
  <c r="P6" i="15"/>
  <c r="S474" i="8"/>
  <c r="S520" i="8" s="1"/>
  <c r="AF25" i="9"/>
  <c r="S477" i="8"/>
  <c r="S523" i="8" s="1"/>
  <c r="S476" i="8"/>
  <c r="S522" i="8" s="1"/>
  <c r="AH24" i="9"/>
  <c r="AH20" i="9"/>
  <c r="AH21" i="9"/>
  <c r="AH22" i="9"/>
  <c r="AH23" i="9"/>
  <c r="AH19" i="9"/>
  <c r="S483" i="8"/>
  <c r="S529" i="8" s="1"/>
  <c r="S482" i="8"/>
  <c r="S528" i="8" s="1"/>
  <c r="S478" i="8"/>
  <c r="S524" i="8" s="1"/>
  <c r="S300" i="8"/>
  <c r="S344" i="8" s="1"/>
  <c r="AI3" i="9"/>
  <c r="AH3" i="9"/>
  <c r="R125" i="8"/>
  <c r="R169" i="8" s="1"/>
  <c r="S473" i="8"/>
  <c r="S519" i="8" s="1"/>
  <c r="Q3" i="15"/>
  <c r="Q23" i="1" s="1"/>
  <c r="Q65" i="15"/>
  <c r="Q60" i="15"/>
  <c r="Q55" i="15"/>
  <c r="Q50" i="15"/>
  <c r="Q45" i="15"/>
  <c r="Q40" i="15"/>
  <c r="Q20" i="15"/>
  <c r="Q35" i="15"/>
  <c r="Q30" i="15"/>
  <c r="Q25" i="15"/>
  <c r="R2" i="15"/>
  <c r="R4" i="15" s="1"/>
  <c r="R34" i="1" s="1"/>
  <c r="R123" i="8"/>
  <c r="S475" i="8"/>
  <c r="S521" i="8" s="1"/>
  <c r="Q48" i="12"/>
  <c r="S480" i="8"/>
  <c r="S526" i="8" s="1"/>
  <c r="S481" i="8"/>
  <c r="S527" i="8" s="1"/>
  <c r="Q33" i="12"/>
  <c r="Q18" i="12"/>
  <c r="Q53" i="12"/>
  <c r="S389" i="8"/>
  <c r="S433" i="8" s="1"/>
  <c r="Q38" i="12"/>
  <c r="Q23" i="12"/>
  <c r="Q58" i="12"/>
  <c r="P41" i="13"/>
  <c r="M337" i="8"/>
  <c r="N293" i="8" s="1"/>
  <c r="N333" i="8" s="1"/>
  <c r="N16" i="8" s="1"/>
  <c r="X35" i="9" s="1"/>
  <c r="R38" i="8"/>
  <c r="R82" i="8" s="1"/>
  <c r="Q43" i="12"/>
  <c r="Q28" i="12"/>
  <c r="P3" i="12"/>
  <c r="P5" i="12" s="1"/>
  <c r="P27" i="1" s="1"/>
  <c r="O3" i="13"/>
  <c r="O32" i="1" s="1"/>
  <c r="O36" i="1" s="1"/>
  <c r="P8" i="13"/>
  <c r="P60" i="13"/>
  <c r="Q63" i="13"/>
  <c r="Q67" i="13"/>
  <c r="Q75" i="13"/>
  <c r="Q71" i="13"/>
  <c r="S384" i="8"/>
  <c r="S428" i="8" s="1"/>
  <c r="S388" i="8"/>
  <c r="S432" i="8" s="1"/>
  <c r="Q66" i="8"/>
  <c r="Q13" i="8" s="1"/>
  <c r="AD32" i="9" s="1"/>
  <c r="S395" i="8"/>
  <c r="S439" i="8" s="1"/>
  <c r="R37" i="8"/>
  <c r="R81" i="8" s="1"/>
  <c r="S302" i="8"/>
  <c r="S346" i="8" s="1"/>
  <c r="Q33" i="13"/>
  <c r="Q51" i="13"/>
  <c r="Q46" i="13"/>
  <c r="Q28" i="13"/>
  <c r="Q23" i="13"/>
  <c r="Q18" i="13"/>
  <c r="Q13" i="13"/>
  <c r="Q38" i="13"/>
  <c r="Q56" i="13"/>
  <c r="S390" i="8"/>
  <c r="S434" i="8" s="1"/>
  <c r="S296" i="8"/>
  <c r="S383" i="8"/>
  <c r="S427" i="8" s="1"/>
  <c r="S299" i="8"/>
  <c r="S343" i="8" s="1"/>
  <c r="S213" i="8"/>
  <c r="S257" i="8" s="1"/>
  <c r="R2" i="12"/>
  <c r="R68" i="12" s="1"/>
  <c r="R2" i="13"/>
  <c r="R126" i="8"/>
  <c r="R170" i="8" s="1"/>
  <c r="Q155" i="8"/>
  <c r="Q14" i="8" s="1"/>
  <c r="AD33" i="9" s="1"/>
  <c r="R36" i="8"/>
  <c r="S306" i="8"/>
  <c r="S350" i="8" s="1"/>
  <c r="R127" i="8"/>
  <c r="R171" i="8" s="1"/>
  <c r="S215" i="8"/>
  <c r="S259" i="8" s="1"/>
  <c r="P3" i="3"/>
  <c r="R333" i="8"/>
  <c r="R16" i="8" s="1"/>
  <c r="AF35" i="9" s="1"/>
  <c r="S211" i="8"/>
  <c r="S255" i="8" s="1"/>
  <c r="S214" i="8"/>
  <c r="S258" i="8" s="1"/>
  <c r="S217" i="8"/>
  <c r="S261" i="8" s="1"/>
  <c r="Q63" i="3"/>
  <c r="Q58" i="3"/>
  <c r="Q53" i="3"/>
  <c r="Q48" i="3"/>
  <c r="Q43" i="3"/>
  <c r="Q38" i="3"/>
  <c r="Q33" i="3"/>
  <c r="Q28" i="3"/>
  <c r="Q23" i="3"/>
  <c r="Q18" i="3"/>
  <c r="Q11" i="3"/>
  <c r="S386" i="8"/>
  <c r="S430" i="8" s="1"/>
  <c r="S305" i="8"/>
  <c r="S349" i="8" s="1"/>
  <c r="T470" i="8"/>
  <c r="S485" i="8"/>
  <c r="S531" i="8" s="1"/>
  <c r="S472" i="8"/>
  <c r="S518" i="8" s="1"/>
  <c r="T203" i="8"/>
  <c r="S218" i="8"/>
  <c r="S262" i="8" s="1"/>
  <c r="S393" i="8"/>
  <c r="S437" i="8" s="1"/>
  <c r="S392" i="8"/>
  <c r="S436" i="8" s="1"/>
  <c r="S297" i="8"/>
  <c r="S341" i="8" s="1"/>
  <c r="S301" i="8"/>
  <c r="S345" i="8" s="1"/>
  <c r="S303" i="8"/>
  <c r="S347" i="8" s="1"/>
  <c r="S391" i="8"/>
  <c r="S435" i="8" s="1"/>
  <c r="S216" i="8"/>
  <c r="S260" i="8" s="1"/>
  <c r="T381" i="8"/>
  <c r="S396" i="8"/>
  <c r="S440" i="8" s="1"/>
  <c r="T292" i="8"/>
  <c r="S307" i="8"/>
  <c r="S351" i="8" s="1"/>
  <c r="S114" i="8"/>
  <c r="R128" i="8"/>
  <c r="R172" i="8" s="1"/>
  <c r="S394" i="8"/>
  <c r="S438" i="8" s="1"/>
  <c r="S25" i="8"/>
  <c r="R39" i="8"/>
  <c r="R83" i="8" s="1"/>
  <c r="S385" i="8"/>
  <c r="S429" i="8" s="1"/>
  <c r="S304" i="8"/>
  <c r="S348" i="8" s="1"/>
  <c r="R2" i="3"/>
  <c r="AJ2" i="9"/>
  <c r="AJ10" i="9" s="1"/>
  <c r="R124" i="8"/>
  <c r="R168" i="8" s="1"/>
  <c r="S484" i="8"/>
  <c r="S530" i="8" s="1"/>
  <c r="R244" i="8"/>
  <c r="R15" i="8" s="1"/>
  <c r="AF34" i="9" s="1"/>
  <c r="S298" i="8"/>
  <c r="S342" i="8" s="1"/>
  <c r="N471" i="8"/>
  <c r="N513" i="8" s="1"/>
  <c r="N18" i="8" s="1"/>
  <c r="X37" i="9" s="1"/>
  <c r="L426" i="8"/>
  <c r="AD34" i="1" l="1"/>
  <c r="AD39" i="1"/>
  <c r="AE3" i="1"/>
  <c r="AE24" i="1" s="1"/>
  <c r="AD11" i="1"/>
  <c r="AD20" i="1"/>
  <c r="O29" i="1"/>
  <c r="R10" i="1"/>
  <c r="R11" i="1" s="1"/>
  <c r="S9" i="1"/>
  <c r="S8" i="1"/>
  <c r="S17" i="1"/>
  <c r="P26" i="1"/>
  <c r="T477" i="8"/>
  <c r="T523" i="8" s="1"/>
  <c r="R28" i="12"/>
  <c r="R38" i="12"/>
  <c r="R43" i="12"/>
  <c r="R18" i="12"/>
  <c r="R53" i="12"/>
  <c r="R5" i="15"/>
  <c r="R33" i="1" s="1"/>
  <c r="R15" i="15"/>
  <c r="Q6" i="15"/>
  <c r="Q3" i="12"/>
  <c r="Q5" i="12" s="1"/>
  <c r="Q27" i="1" s="1"/>
  <c r="S125" i="8"/>
  <c r="S169" i="8" s="1"/>
  <c r="T388" i="8"/>
  <c r="T432" i="8" s="1"/>
  <c r="AH25" i="9"/>
  <c r="AJ19" i="9"/>
  <c r="AJ24" i="9"/>
  <c r="AJ20" i="9"/>
  <c r="AJ22" i="9"/>
  <c r="AJ21" i="9"/>
  <c r="AJ23" i="9"/>
  <c r="AJ3" i="9"/>
  <c r="AK3" i="9"/>
  <c r="T302" i="8"/>
  <c r="T346" i="8" s="1"/>
  <c r="T484" i="8"/>
  <c r="T530" i="8" s="1"/>
  <c r="S2" i="15"/>
  <c r="S4" i="15" s="1"/>
  <c r="S34" i="1" s="1"/>
  <c r="S38" i="8"/>
  <c r="S82" i="8" s="1"/>
  <c r="R63" i="12"/>
  <c r="R3" i="15"/>
  <c r="R23" i="1" s="1"/>
  <c r="R65" i="15"/>
  <c r="R55" i="15"/>
  <c r="R45" i="15"/>
  <c r="R60" i="15"/>
  <c r="R50" i="15"/>
  <c r="R30" i="15"/>
  <c r="R40" i="15"/>
  <c r="R35" i="15"/>
  <c r="R25" i="15"/>
  <c r="R20" i="15"/>
  <c r="T478" i="8"/>
  <c r="T524" i="8" s="1"/>
  <c r="T481" i="8"/>
  <c r="T527" i="8" s="1"/>
  <c r="R23" i="12"/>
  <c r="R58" i="12"/>
  <c r="R48" i="12"/>
  <c r="T473" i="8"/>
  <c r="T519" i="8" s="1"/>
  <c r="R33" i="12"/>
  <c r="T298" i="8"/>
  <c r="T342" i="8" s="1"/>
  <c r="T483" i="8"/>
  <c r="T529" i="8" s="1"/>
  <c r="T213" i="8"/>
  <c r="T257" i="8" s="1"/>
  <c r="T476" i="8"/>
  <c r="T522" i="8" s="1"/>
  <c r="T479" i="8"/>
  <c r="T525" i="8" s="1"/>
  <c r="T472" i="8"/>
  <c r="T518" i="8" s="1"/>
  <c r="T480" i="8"/>
  <c r="T526" i="8" s="1"/>
  <c r="T485" i="8"/>
  <c r="T531" i="8" s="1"/>
  <c r="Q41" i="13"/>
  <c r="P3" i="13"/>
  <c r="P32" i="1" s="1"/>
  <c r="P36" i="1" s="1"/>
  <c r="Q8" i="13"/>
  <c r="Q60" i="13"/>
  <c r="R63" i="13"/>
  <c r="R67" i="13"/>
  <c r="R71" i="13"/>
  <c r="R75" i="13"/>
  <c r="T394" i="8"/>
  <c r="T438" i="8" s="1"/>
  <c r="S2" i="12"/>
  <c r="S58" i="12" s="1"/>
  <c r="S2" i="13"/>
  <c r="S39" i="8"/>
  <c r="S83" i="8" s="1"/>
  <c r="S124" i="8"/>
  <c r="R56" i="13"/>
  <c r="R51" i="13"/>
  <c r="R46" i="13"/>
  <c r="R38" i="13"/>
  <c r="R33" i="13"/>
  <c r="R28" i="13"/>
  <c r="R18" i="13"/>
  <c r="R13" i="13"/>
  <c r="R23" i="13"/>
  <c r="T307" i="8"/>
  <c r="T351" i="8" s="1"/>
  <c r="T306" i="8"/>
  <c r="T350" i="8" s="1"/>
  <c r="T301" i="8"/>
  <c r="T345" i="8" s="1"/>
  <c r="T304" i="8"/>
  <c r="T348" i="8" s="1"/>
  <c r="Q3" i="3"/>
  <c r="T25" i="8"/>
  <c r="S40" i="8"/>
  <c r="S84" i="8" s="1"/>
  <c r="T114" i="8"/>
  <c r="S129" i="8"/>
  <c r="S173" i="8" s="1"/>
  <c r="T396" i="8"/>
  <c r="T440" i="8" s="1"/>
  <c r="T303" i="8"/>
  <c r="T347" i="8" s="1"/>
  <c r="S127" i="8"/>
  <c r="S171" i="8" s="1"/>
  <c r="T299" i="8"/>
  <c r="T343" i="8" s="1"/>
  <c r="T393" i="8"/>
  <c r="T437" i="8" s="1"/>
  <c r="T218" i="8"/>
  <c r="T262" i="8" s="1"/>
  <c r="T212" i="8"/>
  <c r="T386" i="8"/>
  <c r="T430" i="8" s="1"/>
  <c r="T475" i="8"/>
  <c r="T521" i="8" s="1"/>
  <c r="T383" i="8"/>
  <c r="T427" i="8" s="1"/>
  <c r="U203" i="8"/>
  <c r="T219" i="8"/>
  <c r="T263" i="8" s="1"/>
  <c r="T217" i="8"/>
  <c r="T261" i="8" s="1"/>
  <c r="S333" i="8"/>
  <c r="S16" i="8" s="1"/>
  <c r="AH35" i="9" s="1"/>
  <c r="S126" i="8"/>
  <c r="S170" i="8" s="1"/>
  <c r="U381" i="8"/>
  <c r="T397" i="8"/>
  <c r="T441" i="8" s="1"/>
  <c r="R63" i="3"/>
  <c r="R58" i="3"/>
  <c r="R53" i="3"/>
  <c r="R33" i="3"/>
  <c r="R48" i="3"/>
  <c r="R43" i="3"/>
  <c r="R38" i="3"/>
  <c r="R28" i="3"/>
  <c r="R23" i="3"/>
  <c r="R18" i="3"/>
  <c r="R11" i="3"/>
  <c r="T385" i="8"/>
  <c r="T429" i="8" s="1"/>
  <c r="U292" i="8"/>
  <c r="T308" i="8"/>
  <c r="T352" i="8" s="1"/>
  <c r="T387" i="8"/>
  <c r="T431" i="8" s="1"/>
  <c r="T216" i="8"/>
  <c r="T260" i="8" s="1"/>
  <c r="T297" i="8"/>
  <c r="R66" i="8"/>
  <c r="R13" i="8" s="1"/>
  <c r="AF32" i="9" s="1"/>
  <c r="U470" i="8"/>
  <c r="T486" i="8"/>
  <c r="T532" i="8" s="1"/>
  <c r="T474" i="8"/>
  <c r="T520" i="8" s="1"/>
  <c r="S244" i="8"/>
  <c r="S15" i="8" s="1"/>
  <c r="AH34" i="9" s="1"/>
  <c r="T215" i="8"/>
  <c r="T259" i="8" s="1"/>
  <c r="T300" i="8"/>
  <c r="T344" i="8" s="1"/>
  <c r="S2" i="3"/>
  <c r="AL2" i="9"/>
  <c r="AL10" i="9" s="1"/>
  <c r="S128" i="8"/>
  <c r="S172" i="8" s="1"/>
  <c r="R155" i="8"/>
  <c r="R14" i="8" s="1"/>
  <c r="AF33" i="9" s="1"/>
  <c r="T391" i="8"/>
  <c r="T435" i="8" s="1"/>
  <c r="T395" i="8"/>
  <c r="T439" i="8" s="1"/>
  <c r="T392" i="8"/>
  <c r="T436" i="8" s="1"/>
  <c r="T482" i="8"/>
  <c r="T528" i="8" s="1"/>
  <c r="T305" i="8"/>
  <c r="T349" i="8" s="1"/>
  <c r="T214" i="8"/>
  <c r="T258" i="8" s="1"/>
  <c r="T384" i="8"/>
  <c r="T428" i="8" s="1"/>
  <c r="T390" i="8"/>
  <c r="T434" i="8" s="1"/>
  <c r="S37" i="8"/>
  <c r="T389" i="8"/>
  <c r="T433" i="8" s="1"/>
  <c r="N337" i="8"/>
  <c r="O293" i="8" s="1"/>
  <c r="O333" i="8" s="1"/>
  <c r="O16" i="8" s="1"/>
  <c r="Z35" i="9" s="1"/>
  <c r="M382" i="8"/>
  <c r="M422" i="8" s="1"/>
  <c r="M17" i="8" s="1"/>
  <c r="V36" i="9" s="1"/>
  <c r="V38" i="9" s="1"/>
  <c r="V13" i="9" s="1"/>
  <c r="K39" i="1" s="1"/>
  <c r="K40" i="1" s="1"/>
  <c r="K41" i="1" s="1"/>
  <c r="K42" i="1" s="1"/>
  <c r="N517" i="8"/>
  <c r="AE34" i="1" l="1"/>
  <c r="AE39" i="1"/>
  <c r="AF3" i="1"/>
  <c r="AE11" i="1"/>
  <c r="AE20" i="1"/>
  <c r="P29" i="1"/>
  <c r="S15" i="15"/>
  <c r="S10" i="1"/>
  <c r="S11" i="1" s="1"/>
  <c r="T8" i="1"/>
  <c r="T9" i="1"/>
  <c r="T17" i="1"/>
  <c r="Q26" i="1"/>
  <c r="S5" i="15"/>
  <c r="S33" i="1" s="1"/>
  <c r="S23" i="12"/>
  <c r="S63" i="12"/>
  <c r="R6" i="15"/>
  <c r="T125" i="8"/>
  <c r="U385" i="8"/>
  <c r="U429" i="8" s="1"/>
  <c r="AJ25" i="9"/>
  <c r="U216" i="8"/>
  <c r="U260" i="8" s="1"/>
  <c r="AL20" i="9"/>
  <c r="AL21" i="9"/>
  <c r="AL22" i="9"/>
  <c r="AL23" i="9"/>
  <c r="AL19" i="9"/>
  <c r="AL24" i="9"/>
  <c r="U473" i="8"/>
  <c r="U519" i="8" s="1"/>
  <c r="AM3" i="9"/>
  <c r="AL3" i="9"/>
  <c r="U391" i="8"/>
  <c r="U435" i="8" s="1"/>
  <c r="T38" i="8"/>
  <c r="S66" i="8"/>
  <c r="S13" i="8" s="1"/>
  <c r="AH32" i="9" s="1"/>
  <c r="U482" i="8"/>
  <c r="U528" i="8" s="1"/>
  <c r="T2" i="15"/>
  <c r="T4" i="15" s="1"/>
  <c r="T34" i="1" s="1"/>
  <c r="S28" i="12"/>
  <c r="S68" i="12"/>
  <c r="U479" i="8"/>
  <c r="U525" i="8" s="1"/>
  <c r="R3" i="12"/>
  <c r="R5" i="12" s="1"/>
  <c r="R27" i="1" s="1"/>
  <c r="T39" i="8"/>
  <c r="T83" i="8" s="1"/>
  <c r="S43" i="12"/>
  <c r="S3" i="15"/>
  <c r="S23" i="1" s="1"/>
  <c r="S35" i="15"/>
  <c r="S30" i="15"/>
  <c r="S25" i="15"/>
  <c r="S50" i="15"/>
  <c r="S20" i="15"/>
  <c r="S65" i="15"/>
  <c r="S40" i="15"/>
  <c r="S55" i="15"/>
  <c r="S60" i="15"/>
  <c r="S45" i="15"/>
  <c r="S48" i="12"/>
  <c r="U215" i="8"/>
  <c r="U259" i="8" s="1"/>
  <c r="U219" i="8"/>
  <c r="U263" i="8" s="1"/>
  <c r="U213" i="8"/>
  <c r="U257" i="8" s="1"/>
  <c r="T40" i="8"/>
  <c r="T84" i="8" s="1"/>
  <c r="R8" i="13"/>
  <c r="Q3" i="13"/>
  <c r="Q32" i="1" s="1"/>
  <c r="Q36" i="1" s="1"/>
  <c r="R41" i="13"/>
  <c r="R60" i="13"/>
  <c r="S63" i="13"/>
  <c r="S71" i="13"/>
  <c r="S75" i="13"/>
  <c r="S67" i="13"/>
  <c r="S56" i="13"/>
  <c r="S51" i="13"/>
  <c r="S46" i="13"/>
  <c r="S38" i="13"/>
  <c r="S28" i="13"/>
  <c r="S23" i="13"/>
  <c r="S18" i="13"/>
  <c r="S13" i="13"/>
  <c r="S33" i="13"/>
  <c r="U384" i="8"/>
  <c r="U428" i="8" s="1"/>
  <c r="U389" i="8"/>
  <c r="U433" i="8" s="1"/>
  <c r="U214" i="8"/>
  <c r="U258" i="8" s="1"/>
  <c r="U395" i="8"/>
  <c r="U439" i="8" s="1"/>
  <c r="U476" i="8"/>
  <c r="U522" i="8" s="1"/>
  <c r="U474" i="8"/>
  <c r="U520" i="8" s="1"/>
  <c r="U217" i="8"/>
  <c r="U261" i="8" s="1"/>
  <c r="S18" i="12"/>
  <c r="S38" i="12"/>
  <c r="U390" i="8"/>
  <c r="U434" i="8" s="1"/>
  <c r="U387" i="8"/>
  <c r="U431" i="8" s="1"/>
  <c r="U392" i="8"/>
  <c r="U436" i="8" s="1"/>
  <c r="T2" i="12"/>
  <c r="T68" i="12" s="1"/>
  <c r="T2" i="13"/>
  <c r="U383" i="8"/>
  <c r="U427" i="8" s="1"/>
  <c r="U218" i="8"/>
  <c r="U262" i="8" s="1"/>
  <c r="S33" i="12"/>
  <c r="S53" i="12"/>
  <c r="U300" i="8"/>
  <c r="U344" i="8" s="1"/>
  <c r="R3" i="3"/>
  <c r="V470" i="8"/>
  <c r="U487" i="8"/>
  <c r="U533" i="8" s="1"/>
  <c r="U472" i="8"/>
  <c r="U518" i="8" s="1"/>
  <c r="U481" i="8"/>
  <c r="U527" i="8" s="1"/>
  <c r="V292" i="8"/>
  <c r="U309" i="8"/>
  <c r="U353" i="8" s="1"/>
  <c r="V381" i="8"/>
  <c r="U398" i="8"/>
  <c r="U442" i="8" s="1"/>
  <c r="U394" i="8"/>
  <c r="U438" i="8" s="1"/>
  <c r="T244" i="8"/>
  <c r="T15" i="8" s="1"/>
  <c r="AJ34" i="9" s="1"/>
  <c r="T256" i="8"/>
  <c r="T127" i="8"/>
  <c r="T171" i="8" s="1"/>
  <c r="T129" i="8"/>
  <c r="T173" i="8" s="1"/>
  <c r="U304" i="8"/>
  <c r="U348" i="8" s="1"/>
  <c r="U388" i="8"/>
  <c r="U432" i="8" s="1"/>
  <c r="T2" i="3"/>
  <c r="AN2" i="9"/>
  <c r="AN10" i="9" s="1"/>
  <c r="U298" i="8"/>
  <c r="U307" i="8"/>
  <c r="U351" i="8" s="1"/>
  <c r="U485" i="8"/>
  <c r="U531" i="8" s="1"/>
  <c r="U301" i="8"/>
  <c r="U345" i="8" s="1"/>
  <c r="U303" i="8"/>
  <c r="U347" i="8" s="1"/>
  <c r="U114" i="8"/>
  <c r="T130" i="8"/>
  <c r="T174" i="8" s="1"/>
  <c r="U484" i="8"/>
  <c r="U530" i="8" s="1"/>
  <c r="T128" i="8"/>
  <c r="T172" i="8" s="1"/>
  <c r="U305" i="8"/>
  <c r="U349" i="8" s="1"/>
  <c r="S63" i="3"/>
  <c r="S58" i="3"/>
  <c r="S48" i="3"/>
  <c r="S28" i="3"/>
  <c r="S18" i="3"/>
  <c r="S43" i="3"/>
  <c r="S38" i="3"/>
  <c r="S33" i="3"/>
  <c r="S11" i="3"/>
  <c r="S53" i="3"/>
  <c r="S23" i="3"/>
  <c r="T333" i="8"/>
  <c r="T16" i="8" s="1"/>
  <c r="AJ35" i="9" s="1"/>
  <c r="T126" i="8"/>
  <c r="U306" i="8"/>
  <c r="U350" i="8" s="1"/>
  <c r="U475" i="8"/>
  <c r="U521" i="8" s="1"/>
  <c r="U393" i="8"/>
  <c r="U437" i="8" s="1"/>
  <c r="U480" i="8"/>
  <c r="U526" i="8" s="1"/>
  <c r="S155" i="8"/>
  <c r="S14" i="8" s="1"/>
  <c r="AH33" i="9" s="1"/>
  <c r="U486" i="8"/>
  <c r="U532" i="8" s="1"/>
  <c r="U483" i="8"/>
  <c r="U529" i="8" s="1"/>
  <c r="U308" i="8"/>
  <c r="U352" i="8" s="1"/>
  <c r="U397" i="8"/>
  <c r="U441" i="8" s="1"/>
  <c r="V203" i="8"/>
  <c r="U220" i="8"/>
  <c r="U264" i="8" s="1"/>
  <c r="U478" i="8"/>
  <c r="U524" i="8" s="1"/>
  <c r="U386" i="8"/>
  <c r="U430" i="8" s="1"/>
  <c r="U299" i="8"/>
  <c r="U343" i="8" s="1"/>
  <c r="U396" i="8"/>
  <c r="U440" i="8" s="1"/>
  <c r="U25" i="8"/>
  <c r="T41" i="8"/>
  <c r="T85" i="8" s="1"/>
  <c r="U477" i="8"/>
  <c r="U523" i="8" s="1"/>
  <c r="U302" i="8"/>
  <c r="U346" i="8" s="1"/>
  <c r="M426" i="8"/>
  <c r="O471" i="8"/>
  <c r="O513" i="8" s="1"/>
  <c r="O18" i="8" s="1"/>
  <c r="Z37" i="9" s="1"/>
  <c r="O337" i="8"/>
  <c r="P293" i="8" s="1"/>
  <c r="P333" i="8" s="1"/>
  <c r="P16" i="8" s="1"/>
  <c r="AB35" i="9" s="1"/>
  <c r="AF39" i="1" l="1"/>
  <c r="AF24" i="1"/>
  <c r="BL2" i="9"/>
  <c r="BL10" i="9" s="1"/>
  <c r="AF34" i="1"/>
  <c r="AG3" i="1"/>
  <c r="AF46" i="1"/>
  <c r="AF11" i="1"/>
  <c r="AF20" i="1"/>
  <c r="Q29" i="1"/>
  <c r="V478" i="8"/>
  <c r="V524" i="8" s="1"/>
  <c r="T10" i="1"/>
  <c r="T11" i="1" s="1"/>
  <c r="U8" i="1"/>
  <c r="U9" i="1"/>
  <c r="U17" i="1"/>
  <c r="R26" i="1"/>
  <c r="T38" i="12"/>
  <c r="T58" i="12"/>
  <c r="T28" i="12"/>
  <c r="T5" i="15"/>
  <c r="T33" i="1" s="1"/>
  <c r="T15" i="15"/>
  <c r="V388" i="8"/>
  <c r="V432" i="8" s="1"/>
  <c r="V479" i="8"/>
  <c r="V525" i="8" s="1"/>
  <c r="S6" i="15"/>
  <c r="V306" i="8"/>
  <c r="V350" i="8" s="1"/>
  <c r="V477" i="8"/>
  <c r="V523" i="8" s="1"/>
  <c r="AL25" i="9"/>
  <c r="V299" i="8"/>
  <c r="AN24" i="9"/>
  <c r="AN20" i="9"/>
  <c r="AN21" i="9"/>
  <c r="AN22" i="9"/>
  <c r="AN23" i="9"/>
  <c r="AN19" i="9"/>
  <c r="AO3" i="9"/>
  <c r="AN3" i="9"/>
  <c r="V307" i="8"/>
  <c r="V351" i="8" s="1"/>
  <c r="V384" i="8"/>
  <c r="V428" i="8" s="1"/>
  <c r="V215" i="8"/>
  <c r="V259" i="8" s="1"/>
  <c r="V476" i="8"/>
  <c r="V522" i="8" s="1"/>
  <c r="U41" i="8"/>
  <c r="U85" i="8" s="1"/>
  <c r="U2" i="15"/>
  <c r="U4" i="15" s="1"/>
  <c r="U34" i="1" s="1"/>
  <c r="V302" i="8"/>
  <c r="V346" i="8" s="1"/>
  <c r="V483" i="8"/>
  <c r="V529" i="8" s="1"/>
  <c r="V484" i="8"/>
  <c r="V530" i="8" s="1"/>
  <c r="V301" i="8"/>
  <c r="V345" i="8" s="1"/>
  <c r="V473" i="8"/>
  <c r="V519" i="8" s="1"/>
  <c r="V472" i="8"/>
  <c r="V518" i="8" s="1"/>
  <c r="T3" i="15"/>
  <c r="T23" i="1" s="1"/>
  <c r="T60" i="15"/>
  <c r="T50" i="15"/>
  <c r="T40" i="15"/>
  <c r="T65" i="15"/>
  <c r="T30" i="15"/>
  <c r="T55" i="15"/>
  <c r="T20" i="15"/>
  <c r="T45" i="15"/>
  <c r="T35" i="15"/>
  <c r="T25" i="15"/>
  <c r="V387" i="8"/>
  <c r="V431" i="8" s="1"/>
  <c r="V308" i="8"/>
  <c r="V352" i="8" s="1"/>
  <c r="V482" i="8"/>
  <c r="V528" i="8" s="1"/>
  <c r="V475" i="8"/>
  <c r="V521" i="8" s="1"/>
  <c r="V305" i="8"/>
  <c r="V349" i="8" s="1"/>
  <c r="V485" i="8"/>
  <c r="V531" i="8" s="1"/>
  <c r="V304" i="8"/>
  <c r="V348" i="8" s="1"/>
  <c r="T23" i="12"/>
  <c r="V486" i="8"/>
  <c r="V532" i="8" s="1"/>
  <c r="V480" i="8"/>
  <c r="V526" i="8" s="1"/>
  <c r="V303" i="8"/>
  <c r="V347" i="8" s="1"/>
  <c r="V481" i="8"/>
  <c r="V527" i="8" s="1"/>
  <c r="T53" i="12"/>
  <c r="V474" i="8"/>
  <c r="V520" i="8" s="1"/>
  <c r="V220" i="8"/>
  <c r="V264" i="8" s="1"/>
  <c r="V395" i="8"/>
  <c r="V439" i="8" s="1"/>
  <c r="V300" i="8"/>
  <c r="V344" i="8" s="1"/>
  <c r="R3" i="13"/>
  <c r="R32" i="1" s="1"/>
  <c r="R36" i="1" s="1"/>
  <c r="S8" i="13"/>
  <c r="S41" i="13"/>
  <c r="S60" i="13"/>
  <c r="T63" i="13"/>
  <c r="T75" i="13"/>
  <c r="T71" i="13"/>
  <c r="T67" i="13"/>
  <c r="T56" i="13"/>
  <c r="T51" i="13"/>
  <c r="T46" i="13"/>
  <c r="T38" i="13"/>
  <c r="T28" i="13"/>
  <c r="T23" i="13"/>
  <c r="T18" i="13"/>
  <c r="T13" i="13"/>
  <c r="T33" i="13"/>
  <c r="T155" i="8"/>
  <c r="T14" i="8" s="1"/>
  <c r="AJ33" i="9" s="1"/>
  <c r="T18" i="12"/>
  <c r="T43" i="12"/>
  <c r="U2" i="12"/>
  <c r="U63" i="12" s="1"/>
  <c r="U2" i="13"/>
  <c r="S3" i="12"/>
  <c r="S5" i="12" s="1"/>
  <c r="S27" i="1" s="1"/>
  <c r="V386" i="8"/>
  <c r="V430" i="8" s="1"/>
  <c r="V397" i="8"/>
  <c r="V441" i="8" s="1"/>
  <c r="T48" i="12"/>
  <c r="T33" i="12"/>
  <c r="T63" i="12"/>
  <c r="V309" i="8"/>
  <c r="V353" i="8" s="1"/>
  <c r="V396" i="8"/>
  <c r="V440" i="8" s="1"/>
  <c r="V394" i="8"/>
  <c r="V438" i="8" s="1"/>
  <c r="V390" i="8"/>
  <c r="V434" i="8" s="1"/>
  <c r="V393" i="8"/>
  <c r="V437" i="8" s="1"/>
  <c r="V385" i="8"/>
  <c r="V429" i="8" s="1"/>
  <c r="V391" i="8"/>
  <c r="V435" i="8" s="1"/>
  <c r="V389" i="8"/>
  <c r="V433" i="8" s="1"/>
  <c r="V398" i="8"/>
  <c r="V442" i="8" s="1"/>
  <c r="S3" i="3"/>
  <c r="V25" i="8"/>
  <c r="U42" i="8"/>
  <c r="U86" i="8" s="1"/>
  <c r="T66" i="8"/>
  <c r="T13" i="8" s="1"/>
  <c r="AJ32" i="9" s="1"/>
  <c r="T170" i="8"/>
  <c r="U126" i="8" s="1"/>
  <c r="U130" i="8"/>
  <c r="U174" i="8" s="1"/>
  <c r="T63" i="3"/>
  <c r="T53" i="3"/>
  <c r="T43" i="3"/>
  <c r="T23" i="3"/>
  <c r="T11" i="3"/>
  <c r="T48" i="3"/>
  <c r="T18" i="3"/>
  <c r="T58" i="3"/>
  <c r="T38" i="3"/>
  <c r="T33" i="3"/>
  <c r="T28" i="3"/>
  <c r="U127" i="8"/>
  <c r="U171" i="8" s="1"/>
  <c r="V217" i="8"/>
  <c r="V261" i="8" s="1"/>
  <c r="W292" i="8"/>
  <c r="V310" i="8"/>
  <c r="V354" i="8" s="1"/>
  <c r="W470" i="8"/>
  <c r="V488" i="8"/>
  <c r="V534" i="8" s="1"/>
  <c r="V392" i="8"/>
  <c r="V436" i="8" s="1"/>
  <c r="V114" i="8"/>
  <c r="U131" i="8"/>
  <c r="U175" i="8" s="1"/>
  <c r="V216" i="8"/>
  <c r="V260" i="8" s="1"/>
  <c r="W203" i="8"/>
  <c r="V221" i="8"/>
  <c r="V265" i="8" s="1"/>
  <c r="U40" i="8"/>
  <c r="U84" i="8" s="1"/>
  <c r="V214" i="8"/>
  <c r="W381" i="8"/>
  <c r="V399" i="8"/>
  <c r="V443" i="8" s="1"/>
  <c r="V383" i="8"/>
  <c r="V427" i="8" s="1"/>
  <c r="V219" i="8"/>
  <c r="V263" i="8" s="1"/>
  <c r="U39" i="8"/>
  <c r="U128" i="8"/>
  <c r="U172" i="8" s="1"/>
  <c r="V218" i="8"/>
  <c r="V262" i="8" s="1"/>
  <c r="U333" i="8"/>
  <c r="U16" i="8" s="1"/>
  <c r="AL35" i="9" s="1"/>
  <c r="AP2" i="9"/>
  <c r="AP10" i="9" s="1"/>
  <c r="U2" i="3"/>
  <c r="U129" i="8"/>
  <c r="U173" i="8" s="1"/>
  <c r="V487" i="8"/>
  <c r="V533" i="8" s="1"/>
  <c r="U244" i="8"/>
  <c r="U15" i="8" s="1"/>
  <c r="AL34" i="9" s="1"/>
  <c r="O517" i="8"/>
  <c r="P471" i="8" s="1"/>
  <c r="P513" i="8" s="1"/>
  <c r="P18" i="8" s="1"/>
  <c r="AB37" i="9" s="1"/>
  <c r="N382" i="8"/>
  <c r="N422" i="8" s="1"/>
  <c r="N17" i="8" s="1"/>
  <c r="X36" i="9" s="1"/>
  <c r="X38" i="9" s="1"/>
  <c r="X13" i="9" s="1"/>
  <c r="L39" i="1" s="1"/>
  <c r="L40" i="1" s="1"/>
  <c r="L41" i="1" s="1"/>
  <c r="L42" i="1" s="1"/>
  <c r="AG39" i="1" l="1"/>
  <c r="AG24" i="1"/>
  <c r="BN2" i="9"/>
  <c r="AG34" i="1"/>
  <c r="AH3" i="1"/>
  <c r="AH24" i="1" s="1"/>
  <c r="AG11" i="1"/>
  <c r="AG46" i="1"/>
  <c r="AG20" i="1"/>
  <c r="R29" i="1"/>
  <c r="W478" i="8"/>
  <c r="W524" i="8" s="1"/>
  <c r="V41" i="8"/>
  <c r="V85" i="8" s="1"/>
  <c r="U10" i="1"/>
  <c r="U11" i="1" s="1"/>
  <c r="V8" i="1"/>
  <c r="V9" i="1"/>
  <c r="V17" i="1"/>
  <c r="S26" i="1"/>
  <c r="U18" i="12"/>
  <c r="U43" i="12"/>
  <c r="U5" i="15"/>
  <c r="U33" i="1" s="1"/>
  <c r="U15" i="15"/>
  <c r="T6" i="15"/>
  <c r="W300" i="8"/>
  <c r="AN25" i="9"/>
  <c r="AP24" i="9"/>
  <c r="AP20" i="9"/>
  <c r="AP21" i="9"/>
  <c r="AP22" i="9"/>
  <c r="AP23" i="9"/>
  <c r="AP19" i="9"/>
  <c r="AQ3" i="9"/>
  <c r="AP3" i="9"/>
  <c r="W303" i="8"/>
  <c r="W347" i="8" s="1"/>
  <c r="W393" i="8"/>
  <c r="W437" i="8" s="1"/>
  <c r="W309" i="8"/>
  <c r="W353" i="8" s="1"/>
  <c r="W301" i="8"/>
  <c r="W345" i="8" s="1"/>
  <c r="W387" i="8"/>
  <c r="W431" i="8" s="1"/>
  <c r="V2" i="15"/>
  <c r="V4" i="15" s="1"/>
  <c r="V34" i="1" s="1"/>
  <c r="W302" i="8"/>
  <c r="W346" i="8" s="1"/>
  <c r="W304" i="8"/>
  <c r="W348" i="8" s="1"/>
  <c r="U58" i="12"/>
  <c r="V129" i="8"/>
  <c r="V173" i="8" s="1"/>
  <c r="U3" i="15"/>
  <c r="U23" i="1" s="1"/>
  <c r="U65" i="15"/>
  <c r="U60" i="15"/>
  <c r="U55" i="15"/>
  <c r="U50" i="15"/>
  <c r="U45" i="15"/>
  <c r="U40" i="15"/>
  <c r="U20" i="15"/>
  <c r="U35" i="15"/>
  <c r="U25" i="15"/>
  <c r="U30" i="15"/>
  <c r="W218" i="8"/>
  <c r="W262" i="8" s="1"/>
  <c r="W306" i="8"/>
  <c r="W350" i="8" s="1"/>
  <c r="U28" i="12"/>
  <c r="U48" i="12"/>
  <c r="U68" i="12"/>
  <c r="W307" i="8"/>
  <c r="W351" i="8" s="1"/>
  <c r="V131" i="8"/>
  <c r="V175" i="8" s="1"/>
  <c r="U33" i="12"/>
  <c r="U53" i="12"/>
  <c r="U23" i="12"/>
  <c r="U38" i="12"/>
  <c r="W475" i="8"/>
  <c r="W521" i="8" s="1"/>
  <c r="W485" i="8"/>
  <c r="W531" i="8" s="1"/>
  <c r="T3" i="12"/>
  <c r="T5" i="12" s="1"/>
  <c r="T27" i="1" s="1"/>
  <c r="T8" i="13"/>
  <c r="S3" i="13"/>
  <c r="S32" i="1" s="1"/>
  <c r="S36" i="1" s="1"/>
  <c r="T41" i="13"/>
  <c r="T60" i="13"/>
  <c r="U63" i="13"/>
  <c r="U67" i="13"/>
  <c r="U71" i="13"/>
  <c r="U75" i="13"/>
  <c r="W484" i="8"/>
  <c r="W530" i="8" s="1"/>
  <c r="W482" i="8"/>
  <c r="W528" i="8" s="1"/>
  <c r="W477" i="8"/>
  <c r="W523" i="8" s="1"/>
  <c r="W479" i="8"/>
  <c r="W525" i="8" s="1"/>
  <c r="W487" i="8"/>
  <c r="W533" i="8" s="1"/>
  <c r="U66" i="8"/>
  <c r="U13" i="8" s="1"/>
  <c r="AL32" i="9" s="1"/>
  <c r="W474" i="8"/>
  <c r="W520" i="8" s="1"/>
  <c r="W488" i="8"/>
  <c r="W534" i="8" s="1"/>
  <c r="V2" i="12"/>
  <c r="V48" i="12" s="1"/>
  <c r="V2" i="13"/>
  <c r="W480" i="8"/>
  <c r="W526" i="8" s="1"/>
  <c r="W476" i="8"/>
  <c r="W522" i="8" s="1"/>
  <c r="W486" i="8"/>
  <c r="W532" i="8" s="1"/>
  <c r="W481" i="8"/>
  <c r="W527" i="8" s="1"/>
  <c r="U56" i="13"/>
  <c r="U51" i="13"/>
  <c r="U46" i="13"/>
  <c r="U38" i="13"/>
  <c r="U33" i="13"/>
  <c r="U28" i="13"/>
  <c r="U23" i="13"/>
  <c r="U18" i="13"/>
  <c r="U13" i="13"/>
  <c r="V333" i="8"/>
  <c r="V16" i="8" s="1"/>
  <c r="AN35" i="9" s="1"/>
  <c r="V42" i="8"/>
  <c r="V86" i="8" s="1"/>
  <c r="V40" i="8"/>
  <c r="W217" i="8"/>
  <c r="W261" i="8" s="1"/>
  <c r="T3" i="3"/>
  <c r="W394" i="8"/>
  <c r="W438" i="8" s="1"/>
  <c r="U63" i="3"/>
  <c r="U58" i="3"/>
  <c r="U53" i="3"/>
  <c r="U48" i="3"/>
  <c r="U43" i="3"/>
  <c r="U38" i="3"/>
  <c r="U33" i="3"/>
  <c r="U28" i="3"/>
  <c r="U23" i="3"/>
  <c r="U18" i="3"/>
  <c r="U11" i="3"/>
  <c r="W390" i="8"/>
  <c r="W434" i="8" s="1"/>
  <c r="W399" i="8"/>
  <c r="W443" i="8" s="1"/>
  <c r="X203" i="8"/>
  <c r="X218" i="8" s="1"/>
  <c r="X262" i="8" s="1"/>
  <c r="W222" i="8"/>
  <c r="W266" i="8" s="1"/>
  <c r="W392" i="8"/>
  <c r="W436" i="8" s="1"/>
  <c r="X292" i="8"/>
  <c r="W311" i="8"/>
  <c r="W355" i="8" s="1"/>
  <c r="W473" i="8"/>
  <c r="W519" i="8" s="1"/>
  <c r="U155" i="8"/>
  <c r="U14" i="8" s="1"/>
  <c r="AL33" i="9" s="1"/>
  <c r="W308" i="8"/>
  <c r="W352" i="8" s="1"/>
  <c r="W396" i="8"/>
  <c r="W440" i="8" s="1"/>
  <c r="W385" i="8"/>
  <c r="W429" i="8" s="1"/>
  <c r="W398" i="8"/>
  <c r="W442" i="8" s="1"/>
  <c r="X381" i="8"/>
  <c r="W400" i="8"/>
  <c r="W444" i="8" s="1"/>
  <c r="W219" i="8"/>
  <c r="W263" i="8" s="1"/>
  <c r="W397" i="8"/>
  <c r="W441" i="8" s="1"/>
  <c r="W388" i="8"/>
  <c r="W432" i="8" s="1"/>
  <c r="X388" i="8" s="1"/>
  <c r="X432" i="8" s="1"/>
  <c r="W114" i="8"/>
  <c r="V132" i="8"/>
  <c r="V176" i="8" s="1"/>
  <c r="X470" i="8"/>
  <c r="W489" i="8"/>
  <c r="W535" i="8" s="1"/>
  <c r="W472" i="8"/>
  <c r="W518" i="8" s="1"/>
  <c r="V127" i="8"/>
  <c r="V130" i="8"/>
  <c r="V174" i="8" s="1"/>
  <c r="W395" i="8"/>
  <c r="W439" i="8" s="1"/>
  <c r="X395" i="8" s="1"/>
  <c r="X439" i="8" s="1"/>
  <c r="W215" i="8"/>
  <c r="V2" i="3"/>
  <c r="AR2" i="9"/>
  <c r="AR10" i="9" s="1"/>
  <c r="V128" i="8"/>
  <c r="V172" i="8" s="1"/>
  <c r="W386" i="8"/>
  <c r="W430" i="8" s="1"/>
  <c r="W383" i="8"/>
  <c r="W427" i="8" s="1"/>
  <c r="V244" i="8"/>
  <c r="V15" i="8" s="1"/>
  <c r="AN34" i="9" s="1"/>
  <c r="V258" i="8"/>
  <c r="W221" i="8"/>
  <c r="W265" i="8" s="1"/>
  <c r="W220" i="8"/>
  <c r="W264" i="8" s="1"/>
  <c r="W216" i="8"/>
  <c r="W260" i="8" s="1"/>
  <c r="W305" i="8"/>
  <c r="W349" i="8" s="1"/>
  <c r="W483" i="8"/>
  <c r="W529" i="8" s="1"/>
  <c r="W310" i="8"/>
  <c r="W354" i="8" s="1"/>
  <c r="W389" i="8"/>
  <c r="W433" i="8" s="1"/>
  <c r="W391" i="8"/>
  <c r="W435" i="8" s="1"/>
  <c r="W25" i="8"/>
  <c r="V43" i="8"/>
  <c r="V87" i="8" s="1"/>
  <c r="W384" i="8"/>
  <c r="W428" i="8" s="1"/>
  <c r="N426" i="8"/>
  <c r="O382" i="8" s="1"/>
  <c r="O422" i="8" s="1"/>
  <c r="O17" i="8" s="1"/>
  <c r="Z36" i="9" s="1"/>
  <c r="Z38" i="9" s="1"/>
  <c r="Z13" i="9" s="1"/>
  <c r="M39" i="1" s="1"/>
  <c r="M40" i="1" s="1"/>
  <c r="M41" i="1" s="1"/>
  <c r="M42" i="1" s="1"/>
  <c r="P517" i="8"/>
  <c r="Q471" i="8" s="1"/>
  <c r="Q513" i="8" s="1"/>
  <c r="Q18" i="8" s="1"/>
  <c r="AD37" i="9" s="1"/>
  <c r="AH34" i="1" l="1"/>
  <c r="AH39" i="1"/>
  <c r="X308" i="8"/>
  <c r="X352" i="8" s="1"/>
  <c r="AI3" i="1"/>
  <c r="AI24" i="1" s="1"/>
  <c r="AH11" i="1"/>
  <c r="AH46" i="1"/>
  <c r="AH20" i="1"/>
  <c r="S29" i="1"/>
  <c r="V10" i="1"/>
  <c r="V11" i="1" s="1"/>
  <c r="W9" i="1"/>
  <c r="W8" i="1"/>
  <c r="W17" i="1"/>
  <c r="T26" i="1"/>
  <c r="V23" i="12"/>
  <c r="V53" i="12"/>
  <c r="V38" i="12"/>
  <c r="V43" i="12"/>
  <c r="V15" i="15"/>
  <c r="X304" i="8"/>
  <c r="X348" i="8" s="1"/>
  <c r="U6" i="15"/>
  <c r="AP25" i="9"/>
  <c r="AR19" i="9"/>
  <c r="AR24" i="9"/>
  <c r="AR21" i="9"/>
  <c r="AR23" i="9"/>
  <c r="AR20" i="9"/>
  <c r="AR22" i="9"/>
  <c r="AR3" i="9"/>
  <c r="AS3" i="9"/>
  <c r="X217" i="8"/>
  <c r="X261" i="8" s="1"/>
  <c r="W129" i="8"/>
  <c r="W173" i="8" s="1"/>
  <c r="W128" i="8"/>
  <c r="V5" i="15"/>
  <c r="V33" i="1" s="1"/>
  <c r="W2" i="15"/>
  <c r="W15" i="15" s="1"/>
  <c r="X489" i="8"/>
  <c r="X535" i="8" s="1"/>
  <c r="X222" i="8"/>
  <c r="X266" i="8" s="1"/>
  <c r="U3" i="12"/>
  <c r="U5" i="12" s="1"/>
  <c r="U27" i="1" s="1"/>
  <c r="X480" i="8"/>
  <c r="X526" i="8" s="1"/>
  <c r="V3" i="15"/>
  <c r="V23" i="1" s="1"/>
  <c r="V50" i="15"/>
  <c r="V25" i="15"/>
  <c r="V55" i="15"/>
  <c r="V40" i="15"/>
  <c r="V35" i="15"/>
  <c r="V45" i="15"/>
  <c r="V60" i="15"/>
  <c r="V30" i="15"/>
  <c r="V20" i="15"/>
  <c r="V65" i="15"/>
  <c r="V18" i="12"/>
  <c r="X309" i="8"/>
  <c r="X353" i="8" s="1"/>
  <c r="U41" i="13"/>
  <c r="T3" i="13"/>
  <c r="T32" i="1" s="1"/>
  <c r="T36" i="1" s="1"/>
  <c r="U8" i="13"/>
  <c r="U60" i="13"/>
  <c r="V63" i="13"/>
  <c r="V67" i="13"/>
  <c r="V71" i="13"/>
  <c r="V75" i="13"/>
  <c r="X384" i="8"/>
  <c r="X428" i="8" s="1"/>
  <c r="X483" i="8"/>
  <c r="X529" i="8" s="1"/>
  <c r="X221" i="8"/>
  <c r="X265" i="8" s="1"/>
  <c r="W2" i="12"/>
  <c r="W53" i="12" s="1"/>
  <c r="W2" i="13"/>
  <c r="X472" i="8"/>
  <c r="X518" i="8" s="1"/>
  <c r="V68" i="12"/>
  <c r="V58" i="12"/>
  <c r="V56" i="13"/>
  <c r="V51" i="13"/>
  <c r="V46" i="13"/>
  <c r="V38" i="13"/>
  <c r="V33" i="13"/>
  <c r="V28" i="13"/>
  <c r="V23" i="13"/>
  <c r="V18" i="13"/>
  <c r="V13" i="13"/>
  <c r="X481" i="8"/>
  <c r="X527" i="8" s="1"/>
  <c r="X389" i="8"/>
  <c r="X433" i="8" s="1"/>
  <c r="X397" i="8"/>
  <c r="X441" i="8" s="1"/>
  <c r="X220" i="8"/>
  <c r="X264" i="8" s="1"/>
  <c r="X219" i="8"/>
  <c r="X263" i="8" s="1"/>
  <c r="V33" i="12"/>
  <c r="V28" i="12"/>
  <c r="V63" i="12"/>
  <c r="X391" i="8"/>
  <c r="X435" i="8" s="1"/>
  <c r="X305" i="8"/>
  <c r="X349" i="8" s="1"/>
  <c r="W68" i="12"/>
  <c r="X302" i="8"/>
  <c r="X346" i="8" s="1"/>
  <c r="X400" i="8"/>
  <c r="X444" i="8" s="1"/>
  <c r="X310" i="8"/>
  <c r="X354" i="8" s="1"/>
  <c r="X383" i="8"/>
  <c r="X427" i="8" s="1"/>
  <c r="X303" i="8"/>
  <c r="X347" i="8" s="1"/>
  <c r="X301" i="8"/>
  <c r="X307" i="8"/>
  <c r="X351" i="8" s="1"/>
  <c r="X386" i="8"/>
  <c r="X430" i="8" s="1"/>
  <c r="U3" i="3"/>
  <c r="X25" i="8"/>
  <c r="W44" i="8"/>
  <c r="W88" i="8" s="1"/>
  <c r="V63" i="3"/>
  <c r="V58" i="3"/>
  <c r="V38" i="3"/>
  <c r="V11" i="3"/>
  <c r="V53" i="3"/>
  <c r="V33" i="3"/>
  <c r="V28" i="3"/>
  <c r="V23" i="3"/>
  <c r="V48" i="3"/>
  <c r="V18" i="3"/>
  <c r="V43" i="3"/>
  <c r="W42" i="8"/>
  <c r="W86" i="8" s="1"/>
  <c r="W132" i="8"/>
  <c r="W176" i="8" s="1"/>
  <c r="X486" i="8"/>
  <c r="X532" i="8" s="1"/>
  <c r="X487" i="8"/>
  <c r="X533" i="8" s="1"/>
  <c r="X475" i="8"/>
  <c r="X521" i="8" s="1"/>
  <c r="X385" i="8"/>
  <c r="X429" i="8" s="1"/>
  <c r="X396" i="8"/>
  <c r="X440" i="8" s="1"/>
  <c r="X311" i="8"/>
  <c r="X355" i="8" s="1"/>
  <c r="X485" i="8"/>
  <c r="X531" i="8" s="1"/>
  <c r="X476" i="8"/>
  <c r="X522" i="8" s="1"/>
  <c r="X478" i="8"/>
  <c r="X524" i="8" s="1"/>
  <c r="AT2" i="9"/>
  <c r="AT10" i="9" s="1"/>
  <c r="W2" i="3"/>
  <c r="X114" i="8"/>
  <c r="W133" i="8"/>
  <c r="W177" i="8" s="1"/>
  <c r="W131" i="8"/>
  <c r="W175" i="8" s="1"/>
  <c r="Y292" i="8"/>
  <c r="X312" i="8"/>
  <c r="X356" i="8" s="1"/>
  <c r="X399" i="8"/>
  <c r="X443" i="8" s="1"/>
  <c r="X306" i="8"/>
  <c r="X350" i="8" s="1"/>
  <c r="X216" i="8"/>
  <c r="X260" i="8" s="1"/>
  <c r="W244" i="8"/>
  <c r="W15" i="8" s="1"/>
  <c r="AP34" i="9" s="1"/>
  <c r="W259" i="8"/>
  <c r="W130" i="8"/>
  <c r="W174" i="8" s="1"/>
  <c r="Y470" i="8"/>
  <c r="X490" i="8"/>
  <c r="X536" i="8" s="1"/>
  <c r="Y381" i="8"/>
  <c r="Y388" i="8" s="1"/>
  <c r="Y432" i="8" s="1"/>
  <c r="X401" i="8"/>
  <c r="X445" i="8" s="1"/>
  <c r="X398" i="8"/>
  <c r="X442" i="8" s="1"/>
  <c r="V66" i="8"/>
  <c r="V13" i="8" s="1"/>
  <c r="AN32" i="9" s="1"/>
  <c r="X392" i="8"/>
  <c r="X436" i="8" s="1"/>
  <c r="X390" i="8"/>
  <c r="X434" i="8" s="1"/>
  <c r="X393" i="8"/>
  <c r="X437" i="8" s="1"/>
  <c r="W43" i="8"/>
  <c r="W87" i="8" s="1"/>
  <c r="V155" i="8"/>
  <c r="V14" i="8" s="1"/>
  <c r="AN33" i="9" s="1"/>
  <c r="W333" i="8"/>
  <c r="W16" i="8" s="1"/>
  <c r="AP35" i="9" s="1"/>
  <c r="X479" i="8"/>
  <c r="X525" i="8" s="1"/>
  <c r="X477" i="8"/>
  <c r="X523" i="8" s="1"/>
  <c r="X484" i="8"/>
  <c r="X530" i="8" s="1"/>
  <c r="X387" i="8"/>
  <c r="X431" i="8" s="1"/>
  <c r="X488" i="8"/>
  <c r="X534" i="8" s="1"/>
  <c r="X482" i="8"/>
  <c r="X528" i="8" s="1"/>
  <c r="X473" i="8"/>
  <c r="X519" i="8" s="1"/>
  <c r="X474" i="8"/>
  <c r="X520" i="8" s="1"/>
  <c r="Y203" i="8"/>
  <c r="X223" i="8"/>
  <c r="X267" i="8" s="1"/>
  <c r="X394" i="8"/>
  <c r="X438" i="8" s="1"/>
  <c r="W41" i="8"/>
  <c r="Q517" i="8"/>
  <c r="R471" i="8" s="1"/>
  <c r="R513" i="8" s="1"/>
  <c r="R18" i="8" s="1"/>
  <c r="AF37" i="9" s="1"/>
  <c r="O426" i="8"/>
  <c r="AI34" i="1" l="1"/>
  <c r="AI39" i="1"/>
  <c r="AJ3" i="1"/>
  <c r="AJ24" i="1" s="1"/>
  <c r="AI46" i="1"/>
  <c r="AI11" i="1"/>
  <c r="AI20" i="1"/>
  <c r="T29" i="1"/>
  <c r="W10" i="1"/>
  <c r="W11" i="1" s="1"/>
  <c r="X8" i="1"/>
  <c r="X9" i="1"/>
  <c r="X17" i="1"/>
  <c r="U26" i="1"/>
  <c r="W48" i="12"/>
  <c r="W28" i="12"/>
  <c r="W5" i="15"/>
  <c r="W33" i="1" s="1"/>
  <c r="W4" i="15"/>
  <c r="Y392" i="8"/>
  <c r="Y436" i="8" s="1"/>
  <c r="V6" i="15"/>
  <c r="Y480" i="8"/>
  <c r="Y526" i="8" s="1"/>
  <c r="AT20" i="9"/>
  <c r="AT21" i="9"/>
  <c r="AT22" i="9"/>
  <c r="AT23" i="9"/>
  <c r="AT19" i="9"/>
  <c r="AT24" i="9"/>
  <c r="Y305" i="8"/>
  <c r="Y349" i="8" s="1"/>
  <c r="AR25" i="9"/>
  <c r="AU3" i="9"/>
  <c r="AT3" i="9"/>
  <c r="X43" i="8"/>
  <c r="X87" i="8" s="1"/>
  <c r="Y303" i="8"/>
  <c r="Y347" i="8" s="1"/>
  <c r="Y221" i="8"/>
  <c r="Y265" i="8" s="1"/>
  <c r="X2" i="15"/>
  <c r="X15" i="15" s="1"/>
  <c r="Y482" i="8"/>
  <c r="Y528" i="8" s="1"/>
  <c r="Y477" i="8"/>
  <c r="Y523" i="8" s="1"/>
  <c r="W3" i="15"/>
  <c r="W23" i="1" s="1"/>
  <c r="W65" i="15"/>
  <c r="W55" i="15"/>
  <c r="W45" i="15"/>
  <c r="W35" i="15"/>
  <c r="W30" i="15"/>
  <c r="W25" i="15"/>
  <c r="W60" i="15"/>
  <c r="W50" i="15"/>
  <c r="W40" i="15"/>
  <c r="W20" i="15"/>
  <c r="Y383" i="8"/>
  <c r="W18" i="12"/>
  <c r="W38" i="12"/>
  <c r="W58" i="12"/>
  <c r="W23" i="12"/>
  <c r="W43" i="12"/>
  <c r="W63" i="12"/>
  <c r="W33" i="12"/>
  <c r="V41" i="13"/>
  <c r="V3" i="12"/>
  <c r="V5" i="12" s="1"/>
  <c r="V27" i="1" s="1"/>
  <c r="V8" i="13"/>
  <c r="U3" i="13"/>
  <c r="U32" i="1" s="1"/>
  <c r="U36" i="1" s="1"/>
  <c r="V60" i="13"/>
  <c r="W63" i="13"/>
  <c r="W71" i="13"/>
  <c r="W75" i="13"/>
  <c r="W67" i="13"/>
  <c r="Y223" i="8"/>
  <c r="Y267" i="8" s="1"/>
  <c r="W66" i="8"/>
  <c r="W13" i="8" s="1"/>
  <c r="AP32" i="9" s="1"/>
  <c r="X2" i="12"/>
  <c r="X68" i="12" s="1"/>
  <c r="X2" i="13"/>
  <c r="W56" i="13"/>
  <c r="W51" i="13"/>
  <c r="W46" i="13"/>
  <c r="W38" i="13"/>
  <c r="W33" i="13"/>
  <c r="W23" i="13"/>
  <c r="W18" i="13"/>
  <c r="W13" i="13"/>
  <c r="W28" i="13"/>
  <c r="Y387" i="8"/>
  <c r="Y431" i="8" s="1"/>
  <c r="Y394" i="8"/>
  <c r="Y438" i="8" s="1"/>
  <c r="Y473" i="8"/>
  <c r="Y519" i="8" s="1"/>
  <c r="Y484" i="8"/>
  <c r="Y530" i="8" s="1"/>
  <c r="Y384" i="8"/>
  <c r="Y428" i="8" s="1"/>
  <c r="Y222" i="8"/>
  <c r="Y266" i="8" s="1"/>
  <c r="Y401" i="8"/>
  <c r="Y445" i="8" s="1"/>
  <c r="Y490" i="8"/>
  <c r="Y536" i="8" s="1"/>
  <c r="X133" i="8"/>
  <c r="X177" i="8" s="1"/>
  <c r="Y396" i="8"/>
  <c r="Y440" i="8" s="1"/>
  <c r="Y397" i="8"/>
  <c r="Y441" i="8" s="1"/>
  <c r="Y488" i="8"/>
  <c r="Y534" i="8" s="1"/>
  <c r="Y479" i="8"/>
  <c r="Y525" i="8" s="1"/>
  <c r="Y220" i="8"/>
  <c r="Y264" i="8" s="1"/>
  <c r="Y393" i="8"/>
  <c r="Y437" i="8" s="1"/>
  <c r="Y304" i="8"/>
  <c r="Y348" i="8" s="1"/>
  <c r="X130" i="8"/>
  <c r="X174" i="8" s="1"/>
  <c r="Y474" i="8"/>
  <c r="Y520" i="8" s="1"/>
  <c r="Y390" i="8"/>
  <c r="Y434" i="8" s="1"/>
  <c r="Y398" i="8"/>
  <c r="Y442" i="8" s="1"/>
  <c r="X333" i="8"/>
  <c r="X16" i="8" s="1"/>
  <c r="AR35" i="9" s="1"/>
  <c r="X58" i="12"/>
  <c r="V3" i="3"/>
  <c r="Z381" i="8"/>
  <c r="Z388" i="8" s="1"/>
  <c r="Z432" i="8" s="1"/>
  <c r="Y402" i="8"/>
  <c r="Y446" i="8" s="1"/>
  <c r="Z470" i="8"/>
  <c r="Y491" i="8"/>
  <c r="Y537" i="8" s="1"/>
  <c r="Y472" i="8"/>
  <c r="Y518" i="8" s="1"/>
  <c r="Y309" i="8"/>
  <c r="Y353" i="8" s="1"/>
  <c r="W155" i="8"/>
  <c r="W14" i="8" s="1"/>
  <c r="AP33" i="9" s="1"/>
  <c r="Y389" i="8"/>
  <c r="Y433" i="8" s="1"/>
  <c r="Y312" i="8"/>
  <c r="Y356" i="8" s="1"/>
  <c r="X131" i="8"/>
  <c r="X175" i="8" s="1"/>
  <c r="Y395" i="8"/>
  <c r="Y439" i="8" s="1"/>
  <c r="Y311" i="8"/>
  <c r="Y355" i="8" s="1"/>
  <c r="Y487" i="8"/>
  <c r="Y533" i="8" s="1"/>
  <c r="X42" i="8"/>
  <c r="X44" i="8"/>
  <c r="X88" i="8" s="1"/>
  <c r="Z292" i="8"/>
  <c r="Y313" i="8"/>
  <c r="Y357" i="8" s="1"/>
  <c r="W63" i="3"/>
  <c r="W58" i="3"/>
  <c r="W53" i="3"/>
  <c r="W33" i="3"/>
  <c r="W28" i="3"/>
  <c r="W23" i="3"/>
  <c r="W48" i="3"/>
  <c r="W43" i="3"/>
  <c r="W38" i="3"/>
  <c r="W18" i="3"/>
  <c r="W11" i="3"/>
  <c r="Y478" i="8"/>
  <c r="Y524" i="8" s="1"/>
  <c r="Y386" i="8"/>
  <c r="Y430" i="8" s="1"/>
  <c r="Y25" i="8"/>
  <c r="X45" i="8"/>
  <c r="X89" i="8" s="1"/>
  <c r="Y218" i="8"/>
  <c r="Y262" i="8" s="1"/>
  <c r="Y310" i="8"/>
  <c r="Y354" i="8" s="1"/>
  <c r="Y217" i="8"/>
  <c r="X244" i="8"/>
  <c r="X15" i="8" s="1"/>
  <c r="AR34" i="9" s="1"/>
  <c r="Y306" i="8"/>
  <c r="Y350" i="8" s="1"/>
  <c r="Y308" i="8"/>
  <c r="Y352" i="8" s="1"/>
  <c r="Y400" i="8"/>
  <c r="Y444" i="8" s="1"/>
  <c r="Y114" i="8"/>
  <c r="X134" i="8"/>
  <c r="X178" i="8" s="1"/>
  <c r="AV2" i="9"/>
  <c r="AV10" i="9" s="1"/>
  <c r="X2" i="3"/>
  <c r="Y476" i="8"/>
  <c r="Y522" i="8" s="1"/>
  <c r="Y385" i="8"/>
  <c r="Y429" i="8" s="1"/>
  <c r="Y486" i="8"/>
  <c r="Y532" i="8" s="1"/>
  <c r="Y481" i="8"/>
  <c r="Y527" i="8" s="1"/>
  <c r="Z203" i="8"/>
  <c r="Y224" i="8"/>
  <c r="Y268" i="8" s="1"/>
  <c r="Y302" i="8"/>
  <c r="Y399" i="8"/>
  <c r="Y443" i="8" s="1"/>
  <c r="Y307" i="8"/>
  <c r="Y351" i="8" s="1"/>
  <c r="Y219" i="8"/>
  <c r="Y263" i="8" s="1"/>
  <c r="Y489" i="8"/>
  <c r="Y535" i="8" s="1"/>
  <c r="Y391" i="8"/>
  <c r="Y435" i="8" s="1"/>
  <c r="Y485" i="8"/>
  <c r="Y531" i="8" s="1"/>
  <c r="Y475" i="8"/>
  <c r="Y521" i="8" s="1"/>
  <c r="X132" i="8"/>
  <c r="X176" i="8" s="1"/>
  <c r="Y483" i="8"/>
  <c r="Y529" i="8" s="1"/>
  <c r="X129" i="8"/>
  <c r="R517" i="8"/>
  <c r="S471" i="8" s="1"/>
  <c r="S513" i="8" s="1"/>
  <c r="S18" i="8" s="1"/>
  <c r="AH37" i="9" s="1"/>
  <c r="P382" i="8"/>
  <c r="P422" i="8" s="1"/>
  <c r="P17" i="8" s="1"/>
  <c r="AB36" i="9" s="1"/>
  <c r="AB38" i="9" s="1"/>
  <c r="AB13" i="9" s="1"/>
  <c r="N39" i="1" s="1"/>
  <c r="N40" i="1" s="1"/>
  <c r="N41" i="1" s="1"/>
  <c r="N42" i="1" s="1"/>
  <c r="AJ34" i="1" l="1"/>
  <c r="AJ39" i="1"/>
  <c r="AK3" i="1"/>
  <c r="AK24" i="1" s="1"/>
  <c r="AJ46" i="1"/>
  <c r="AJ11" i="1"/>
  <c r="AJ20" i="1"/>
  <c r="U29" i="1"/>
  <c r="X5" i="15"/>
  <c r="X33" i="1" s="1"/>
  <c r="X10" i="1"/>
  <c r="X11" i="1" s="1"/>
  <c r="Y8" i="1"/>
  <c r="Y9" i="1"/>
  <c r="Y17" i="1"/>
  <c r="V26" i="1"/>
  <c r="X18" i="12"/>
  <c r="X53" i="12"/>
  <c r="X38" i="12"/>
  <c r="X48" i="12"/>
  <c r="X4" i="15"/>
  <c r="W6" i="15"/>
  <c r="W3" i="12"/>
  <c r="W5" i="12" s="1"/>
  <c r="W27" i="1" s="1"/>
  <c r="Z478" i="8"/>
  <c r="Z524" i="8" s="1"/>
  <c r="AT25" i="9"/>
  <c r="Z397" i="8"/>
  <c r="Z441" i="8" s="1"/>
  <c r="Z385" i="8"/>
  <c r="Z429" i="8" s="1"/>
  <c r="Z387" i="8"/>
  <c r="Z431" i="8" s="1"/>
  <c r="AV24" i="9"/>
  <c r="AV20" i="9"/>
  <c r="AV21" i="9"/>
  <c r="AV22" i="9"/>
  <c r="AV23" i="9"/>
  <c r="AV19" i="9"/>
  <c r="Z392" i="8"/>
  <c r="Z436" i="8" s="1"/>
  <c r="AW3" i="9"/>
  <c r="AV3" i="9"/>
  <c r="Y43" i="8"/>
  <c r="Z482" i="8"/>
  <c r="Z528" i="8" s="1"/>
  <c r="Z219" i="8"/>
  <c r="Z263" i="8" s="1"/>
  <c r="Z489" i="8"/>
  <c r="Z535" i="8" s="1"/>
  <c r="Z490" i="8"/>
  <c r="Z536" i="8" s="1"/>
  <c r="Y2" i="15"/>
  <c r="Y5" i="15" s="1"/>
  <c r="Y33" i="1" s="1"/>
  <c r="Z308" i="8"/>
  <c r="Z352" i="8" s="1"/>
  <c r="Y132" i="8"/>
  <c r="Y176" i="8" s="1"/>
  <c r="X3" i="15"/>
  <c r="X23" i="1" s="1"/>
  <c r="X25" i="15"/>
  <c r="X20" i="15"/>
  <c r="X60" i="15"/>
  <c r="X45" i="15"/>
  <c r="X50" i="15"/>
  <c r="X30" i="15"/>
  <c r="X65" i="15"/>
  <c r="X40" i="15"/>
  <c r="X55" i="15"/>
  <c r="X35" i="15"/>
  <c r="Y45" i="8"/>
  <c r="Y89" i="8" s="1"/>
  <c r="Z481" i="8"/>
  <c r="Z527" i="8" s="1"/>
  <c r="Y134" i="8"/>
  <c r="Y178" i="8" s="1"/>
  <c r="X28" i="12"/>
  <c r="X33" i="12"/>
  <c r="X63" i="12"/>
  <c r="Z484" i="8"/>
  <c r="Z530" i="8" s="1"/>
  <c r="Z483" i="8"/>
  <c r="Z529" i="8" s="1"/>
  <c r="Z486" i="8"/>
  <c r="Z532" i="8" s="1"/>
  <c r="X23" i="12"/>
  <c r="X43" i="12"/>
  <c r="Z304" i="8"/>
  <c r="Z348" i="8" s="1"/>
  <c r="W41" i="13"/>
  <c r="V3" i="13"/>
  <c r="V32" i="1" s="1"/>
  <c r="V36" i="1" s="1"/>
  <c r="W8" i="13"/>
  <c r="W60" i="13"/>
  <c r="X63" i="13"/>
  <c r="X75" i="13"/>
  <c r="X67" i="13"/>
  <c r="X71" i="13"/>
  <c r="Z485" i="8"/>
  <c r="Z531" i="8" s="1"/>
  <c r="Z307" i="8"/>
  <c r="Z351" i="8" s="1"/>
  <c r="Y333" i="8"/>
  <c r="Y16" i="8" s="1"/>
  <c r="AT35" i="9" s="1"/>
  <c r="Z305" i="8"/>
  <c r="Z349" i="8" s="1"/>
  <c r="Y2" i="12"/>
  <c r="Y53" i="12" s="1"/>
  <c r="Y2" i="13"/>
  <c r="Z475" i="8"/>
  <c r="Z521" i="8" s="1"/>
  <c r="Y130" i="8"/>
  <c r="Z393" i="8"/>
  <c r="Z437" i="8" s="1"/>
  <c r="Z401" i="8"/>
  <c r="Z445" i="8" s="1"/>
  <c r="X56" i="13"/>
  <c r="X51" i="13"/>
  <c r="X46" i="13"/>
  <c r="X38" i="13"/>
  <c r="X23" i="13"/>
  <c r="X18" i="13"/>
  <c r="X13" i="13"/>
  <c r="X28" i="13"/>
  <c r="X33" i="13"/>
  <c r="Z386" i="8"/>
  <c r="Z430" i="8" s="1"/>
  <c r="X66" i="8"/>
  <c r="X13" i="8" s="1"/>
  <c r="AR32" i="9" s="1"/>
  <c r="Y131" i="8"/>
  <c r="Y175" i="8" s="1"/>
  <c r="Z402" i="8"/>
  <c r="Z446" i="8" s="1"/>
  <c r="Z390" i="8"/>
  <c r="Z434" i="8" s="1"/>
  <c r="Z394" i="8"/>
  <c r="Z438" i="8" s="1"/>
  <c r="Z396" i="8"/>
  <c r="Z440" i="8" s="1"/>
  <c r="Z389" i="8"/>
  <c r="Z433" i="8" s="1"/>
  <c r="Z398" i="8"/>
  <c r="Z442" i="8" s="1"/>
  <c r="Z384" i="8"/>
  <c r="Z391" i="8"/>
  <c r="Z435" i="8" s="1"/>
  <c r="Z399" i="8"/>
  <c r="Z443" i="8" s="1"/>
  <c r="Z400" i="8"/>
  <c r="Z444" i="8" s="1"/>
  <c r="Z395" i="8"/>
  <c r="Z439" i="8" s="1"/>
  <c r="Z473" i="8"/>
  <c r="Z519" i="8" s="1"/>
  <c r="W3" i="3"/>
  <c r="AA203" i="8"/>
  <c r="Z225" i="8"/>
  <c r="Z269" i="8" s="1"/>
  <c r="X63" i="3"/>
  <c r="X48" i="3"/>
  <c r="X28" i="3"/>
  <c r="X58" i="3"/>
  <c r="X53" i="3"/>
  <c r="X43" i="3"/>
  <c r="X38" i="3"/>
  <c r="X33" i="3"/>
  <c r="X18" i="3"/>
  <c r="X23" i="3"/>
  <c r="X11" i="3"/>
  <c r="Z310" i="8"/>
  <c r="Z354" i="8" s="1"/>
  <c r="Z313" i="8"/>
  <c r="Z357" i="8" s="1"/>
  <c r="Y44" i="8"/>
  <c r="Y88" i="8" s="1"/>
  <c r="Z491" i="8"/>
  <c r="Z537" i="8" s="1"/>
  <c r="Z477" i="8"/>
  <c r="Z523" i="8" s="1"/>
  <c r="AA292" i="8"/>
  <c r="Z314" i="8"/>
  <c r="Z358" i="8" s="1"/>
  <c r="AA470" i="8"/>
  <c r="Z492" i="8"/>
  <c r="Z538" i="8" s="1"/>
  <c r="Z488" i="8"/>
  <c r="Z534" i="8" s="1"/>
  <c r="Y2" i="3"/>
  <c r="AX2" i="9"/>
  <c r="AX10" i="9" s="1"/>
  <c r="Y244" i="8"/>
  <c r="Y15" i="8" s="1"/>
  <c r="AT34" i="9" s="1"/>
  <c r="Y261" i="8"/>
  <c r="X155" i="8"/>
  <c r="X14" i="8" s="1"/>
  <c r="AR33" i="9" s="1"/>
  <c r="Z220" i="8"/>
  <c r="Z264" i="8" s="1"/>
  <c r="Z306" i="8"/>
  <c r="Z350" i="8" s="1"/>
  <c r="Z218" i="8"/>
  <c r="Z262" i="8" s="1"/>
  <c r="Z487" i="8"/>
  <c r="Z533" i="8" s="1"/>
  <c r="Z309" i="8"/>
  <c r="Z353" i="8" s="1"/>
  <c r="Z474" i="8"/>
  <c r="Z520" i="8" s="1"/>
  <c r="Z221" i="8"/>
  <c r="Z265" i="8" s="1"/>
  <c r="Z224" i="8"/>
  <c r="Z268" i="8" s="1"/>
  <c r="Z476" i="8"/>
  <c r="Z522" i="8" s="1"/>
  <c r="Z114" i="8"/>
  <c r="Y135" i="8"/>
  <c r="Y179" i="8" s="1"/>
  <c r="Z480" i="8"/>
  <c r="Z526" i="8" s="1"/>
  <c r="Z223" i="8"/>
  <c r="Z267" i="8" s="1"/>
  <c r="Z25" i="8"/>
  <c r="Y46" i="8"/>
  <c r="Y90" i="8" s="1"/>
  <c r="Y133" i="8"/>
  <c r="Y177" i="8" s="1"/>
  <c r="Z479" i="8"/>
  <c r="Z525" i="8" s="1"/>
  <c r="Z311" i="8"/>
  <c r="Z355" i="8" s="1"/>
  <c r="Z312" i="8"/>
  <c r="Z356" i="8" s="1"/>
  <c r="Z472" i="8"/>
  <c r="Z518" i="8" s="1"/>
  <c r="AA381" i="8"/>
  <c r="Z403" i="8"/>
  <c r="Z447" i="8" s="1"/>
  <c r="Y422" i="8"/>
  <c r="Y17" i="8" s="1"/>
  <c r="AT36" i="9" s="1"/>
  <c r="Z222" i="8"/>
  <c r="Z266" i="8" s="1"/>
  <c r="Z303" i="8"/>
  <c r="P426" i="8"/>
  <c r="S517" i="8"/>
  <c r="AK34" i="1" l="1"/>
  <c r="AK39" i="1"/>
  <c r="AL3" i="1"/>
  <c r="AL24" i="1" s="1"/>
  <c r="AK11" i="1"/>
  <c r="AK46" i="1"/>
  <c r="AK20" i="1"/>
  <c r="V29" i="1"/>
  <c r="Y10" i="1"/>
  <c r="Y11" i="1" s="1"/>
  <c r="Z8" i="1"/>
  <c r="Z9" i="1"/>
  <c r="Z17" i="1"/>
  <c r="W26" i="1"/>
  <c r="Y15" i="15"/>
  <c r="Y4" i="15"/>
  <c r="X6" i="15"/>
  <c r="AA475" i="8"/>
  <c r="AA521" i="8" s="1"/>
  <c r="Z45" i="8"/>
  <c r="Z89" i="8" s="1"/>
  <c r="AX24" i="9"/>
  <c r="AX20" i="9"/>
  <c r="AX21" i="9"/>
  <c r="AX22" i="9"/>
  <c r="AX23" i="9"/>
  <c r="AX19" i="9"/>
  <c r="AA485" i="8"/>
  <c r="AA531" i="8" s="1"/>
  <c r="AV25" i="9"/>
  <c r="AY3" i="9"/>
  <c r="AX3" i="9"/>
  <c r="AA487" i="8"/>
  <c r="AA533" i="8" s="1"/>
  <c r="AA308" i="8"/>
  <c r="AA352" i="8" s="1"/>
  <c r="AA219" i="8"/>
  <c r="AA263" i="8" s="1"/>
  <c r="AA311" i="8"/>
  <c r="AA355" i="8" s="1"/>
  <c r="AA484" i="8"/>
  <c r="AA530" i="8" s="1"/>
  <c r="Z2" i="15"/>
  <c r="Z5" i="15" s="1"/>
  <c r="Z33" i="1" s="1"/>
  <c r="X3" i="12"/>
  <c r="X5" i="12" s="1"/>
  <c r="X27" i="1" s="1"/>
  <c r="AA479" i="8"/>
  <c r="AA525" i="8" s="1"/>
  <c r="AA476" i="8"/>
  <c r="AA522" i="8" s="1"/>
  <c r="AA221" i="8"/>
  <c r="AA265" i="8" s="1"/>
  <c r="Y63" i="12"/>
  <c r="AA222" i="8"/>
  <c r="AA266" i="8" s="1"/>
  <c r="AA472" i="8"/>
  <c r="AA518" i="8" s="1"/>
  <c r="AA480" i="8"/>
  <c r="AA526" i="8" s="1"/>
  <c r="AA224" i="8"/>
  <c r="AA268" i="8" s="1"/>
  <c r="AA474" i="8"/>
  <c r="AA520" i="8" s="1"/>
  <c r="AA220" i="8"/>
  <c r="AA264" i="8" s="1"/>
  <c r="Y3" i="15"/>
  <c r="Y23" i="1" s="1"/>
  <c r="Y65" i="15"/>
  <c r="Y60" i="15"/>
  <c r="Y55" i="15"/>
  <c r="Y50" i="15"/>
  <c r="Y45" i="15"/>
  <c r="Y40" i="15"/>
  <c r="Y20" i="15"/>
  <c r="Y30" i="15"/>
  <c r="Y35" i="15"/>
  <c r="Y25" i="15"/>
  <c r="AA483" i="8"/>
  <c r="AA529" i="8" s="1"/>
  <c r="Y33" i="12"/>
  <c r="Y18" i="12"/>
  <c r="Y23" i="12"/>
  <c r="AA312" i="8"/>
  <c r="AA356" i="8" s="1"/>
  <c r="Z46" i="8"/>
  <c r="Z90" i="8" s="1"/>
  <c r="Z135" i="8"/>
  <c r="Z179" i="8" s="1"/>
  <c r="AA314" i="8"/>
  <c r="AA358" i="8" s="1"/>
  <c r="Y38" i="12"/>
  <c r="Y58" i="12"/>
  <c r="AA403" i="8"/>
  <c r="AA447" i="8" s="1"/>
  <c r="X41" i="13"/>
  <c r="W3" i="13"/>
  <c r="W32" i="1" s="1"/>
  <c r="W36" i="1" s="1"/>
  <c r="X8" i="13"/>
  <c r="X60" i="13"/>
  <c r="Y63" i="13"/>
  <c r="Y67" i="13"/>
  <c r="Y75" i="13"/>
  <c r="Y71" i="13"/>
  <c r="AA305" i="8"/>
  <c r="AA349" i="8" s="1"/>
  <c r="AA309" i="8"/>
  <c r="AA353" i="8" s="1"/>
  <c r="AA306" i="8"/>
  <c r="AA350" i="8" s="1"/>
  <c r="AA307" i="8"/>
  <c r="AA351" i="8" s="1"/>
  <c r="Z2" i="12"/>
  <c r="Z33" i="12" s="1"/>
  <c r="Z2" i="13"/>
  <c r="Y43" i="12"/>
  <c r="Y28" i="13"/>
  <c r="Y38" i="13"/>
  <c r="Y23" i="13"/>
  <c r="Y18" i="13"/>
  <c r="Y13" i="13"/>
  <c r="Y56" i="13"/>
  <c r="Y33" i="13"/>
  <c r="Y51" i="13"/>
  <c r="Y46" i="13"/>
  <c r="AA401" i="8"/>
  <c r="AA445" i="8" s="1"/>
  <c r="AA310" i="8"/>
  <c r="AA354" i="8" s="1"/>
  <c r="AA225" i="8"/>
  <c r="AA269" i="8" s="1"/>
  <c r="Y48" i="12"/>
  <c r="Y28" i="12"/>
  <c r="Y68" i="12"/>
  <c r="X3" i="3"/>
  <c r="Z133" i="8"/>
  <c r="Z177" i="8" s="1"/>
  <c r="AA394" i="8"/>
  <c r="AA438" i="8" s="1"/>
  <c r="AA391" i="8"/>
  <c r="AA435" i="8" s="1"/>
  <c r="AA402" i="8"/>
  <c r="AA446" i="8" s="1"/>
  <c r="AA396" i="8"/>
  <c r="AA440" i="8" s="1"/>
  <c r="AA392" i="8"/>
  <c r="AA436" i="8" s="1"/>
  <c r="AA492" i="8"/>
  <c r="AA538" i="8" s="1"/>
  <c r="AA387" i="8"/>
  <c r="AA431" i="8" s="1"/>
  <c r="AA389" i="8"/>
  <c r="AA433" i="8" s="1"/>
  <c r="AA386" i="8"/>
  <c r="AA430" i="8" s="1"/>
  <c r="AA481" i="8"/>
  <c r="AA527" i="8" s="1"/>
  <c r="AA490" i="8"/>
  <c r="AA536" i="8" s="1"/>
  <c r="Y155" i="8"/>
  <c r="Y14" i="8" s="1"/>
  <c r="AT33" i="9" s="1"/>
  <c r="AA385" i="8"/>
  <c r="Z422" i="8"/>
  <c r="Z17" i="8" s="1"/>
  <c r="AV36" i="9" s="1"/>
  <c r="AB470" i="8"/>
  <c r="AA493" i="8"/>
  <c r="AA539" i="8" s="1"/>
  <c r="AA477" i="8"/>
  <c r="AA523" i="8" s="1"/>
  <c r="AA395" i="8"/>
  <c r="AA439" i="8" s="1"/>
  <c r="AA489" i="8"/>
  <c r="AA535" i="8" s="1"/>
  <c r="AA486" i="8"/>
  <c r="AA532" i="8" s="1"/>
  <c r="AA473" i="8"/>
  <c r="AA519" i="8" s="1"/>
  <c r="AA25" i="8"/>
  <c r="Z47" i="8"/>
  <c r="Z91" i="8" s="1"/>
  <c r="AA114" i="8"/>
  <c r="Z136" i="8"/>
  <c r="Z180" i="8" s="1"/>
  <c r="AA393" i="8"/>
  <c r="AA437" i="8" s="1"/>
  <c r="Z134" i="8"/>
  <c r="Z178" i="8" s="1"/>
  <c r="AA397" i="8"/>
  <c r="AA441" i="8" s="1"/>
  <c r="Z2" i="3"/>
  <c r="AZ2" i="9"/>
  <c r="AZ10" i="9" s="1"/>
  <c r="AA488" i="8"/>
  <c r="AA534" i="8" s="1"/>
  <c r="AA398" i="8"/>
  <c r="AA442" i="8" s="1"/>
  <c r="Z44" i="8"/>
  <c r="AA388" i="8"/>
  <c r="AA432" i="8" s="1"/>
  <c r="AB203" i="8"/>
  <c r="AA226" i="8"/>
  <c r="AA270" i="8" s="1"/>
  <c r="AA478" i="8"/>
  <c r="AA524" i="8" s="1"/>
  <c r="Z333" i="8"/>
  <c r="Z16" i="8" s="1"/>
  <c r="AV35" i="9" s="1"/>
  <c r="AB381" i="8"/>
  <c r="AA404" i="8"/>
  <c r="AA448" i="8" s="1"/>
  <c r="AA223" i="8"/>
  <c r="AA399" i="8"/>
  <c r="AA443" i="8" s="1"/>
  <c r="Z244" i="8"/>
  <c r="Z15" i="8" s="1"/>
  <c r="AV34" i="9" s="1"/>
  <c r="AA482" i="8"/>
  <c r="AA528" i="8" s="1"/>
  <c r="Y63" i="3"/>
  <c r="Y58" i="3"/>
  <c r="Y53" i="3"/>
  <c r="Y48" i="3"/>
  <c r="Y43" i="3"/>
  <c r="Y38" i="3"/>
  <c r="Y33" i="3"/>
  <c r="Y28" i="3"/>
  <c r="Y23" i="3"/>
  <c r="Y18" i="3"/>
  <c r="Y11" i="3"/>
  <c r="AA390" i="8"/>
  <c r="AA434" i="8" s="1"/>
  <c r="AB292" i="8"/>
  <c r="AA315" i="8"/>
  <c r="AA359" i="8" s="1"/>
  <c r="AA491" i="8"/>
  <c r="AA537" i="8" s="1"/>
  <c r="AA313" i="8"/>
  <c r="AA357" i="8" s="1"/>
  <c r="AA400" i="8"/>
  <c r="AA444" i="8" s="1"/>
  <c r="Y66" i="8"/>
  <c r="Y13" i="8" s="1"/>
  <c r="AT32" i="9" s="1"/>
  <c r="Z132" i="8"/>
  <c r="Z131" i="8"/>
  <c r="AA304" i="8"/>
  <c r="T471" i="8"/>
  <c r="T513" i="8" s="1"/>
  <c r="T18" i="8" s="1"/>
  <c r="AJ37" i="9" s="1"/>
  <c r="Q382" i="8"/>
  <c r="Q422" i="8" s="1"/>
  <c r="Q17" i="8" s="1"/>
  <c r="AD36" i="9" s="1"/>
  <c r="AD38" i="9" s="1"/>
  <c r="AD13" i="9" s="1"/>
  <c r="O39" i="1" s="1"/>
  <c r="O40" i="1" s="1"/>
  <c r="O41" i="1" s="1"/>
  <c r="O42" i="1" s="1"/>
  <c r="AL34" i="1" l="1"/>
  <c r="AL39" i="1"/>
  <c r="AM3" i="1"/>
  <c r="AM24" i="1" s="1"/>
  <c r="AL11" i="1"/>
  <c r="AL46" i="1"/>
  <c r="AL20" i="1"/>
  <c r="W29" i="1"/>
  <c r="W40" i="1"/>
  <c r="Z10" i="1"/>
  <c r="AA9" i="1"/>
  <c r="AA8" i="1"/>
  <c r="AA17" i="1"/>
  <c r="AB489" i="8"/>
  <c r="AB535" i="8" s="1"/>
  <c r="X26" i="1"/>
  <c r="AB485" i="8"/>
  <c r="AB531" i="8" s="1"/>
  <c r="Z43" i="12"/>
  <c r="Z18" i="12"/>
  <c r="Z58" i="12"/>
  <c r="Z23" i="12"/>
  <c r="Z28" i="12"/>
  <c r="Z68" i="12"/>
  <c r="Z48" i="12"/>
  <c r="Z63" i="12"/>
  <c r="Z38" i="12"/>
  <c r="Z53" i="12"/>
  <c r="Z4" i="15"/>
  <c r="Z15" i="15"/>
  <c r="AA134" i="8"/>
  <c r="AA178" i="8" s="1"/>
  <c r="Y6" i="15"/>
  <c r="AX25" i="9"/>
  <c r="AZ19" i="9"/>
  <c r="AZ24" i="9"/>
  <c r="AZ21" i="9"/>
  <c r="AZ23" i="9"/>
  <c r="AZ20" i="9"/>
  <c r="AZ22" i="9"/>
  <c r="BA3" i="9"/>
  <c r="AZ3" i="9"/>
  <c r="AB480" i="8"/>
  <c r="AB526" i="8" s="1"/>
  <c r="AB309" i="8"/>
  <c r="AB353" i="8" s="1"/>
  <c r="AA2" i="15"/>
  <c r="AA15" i="15" s="1"/>
  <c r="Z3" i="15"/>
  <c r="Z23" i="1" s="1"/>
  <c r="Z60" i="15"/>
  <c r="Z50" i="15"/>
  <c r="Z40" i="15"/>
  <c r="Z45" i="15"/>
  <c r="Z65" i="15"/>
  <c r="Z35" i="15"/>
  <c r="Z25" i="15"/>
  <c r="Z20" i="15"/>
  <c r="Z55" i="15"/>
  <c r="Z30" i="15"/>
  <c r="AB476" i="8"/>
  <c r="AB522" i="8" s="1"/>
  <c r="AB487" i="8"/>
  <c r="AB533" i="8" s="1"/>
  <c r="AB474" i="8"/>
  <c r="AB520" i="8" s="1"/>
  <c r="AB479" i="8"/>
  <c r="AB525" i="8" s="1"/>
  <c r="AB478" i="8"/>
  <c r="AB524" i="8" s="1"/>
  <c r="Z66" i="8"/>
  <c r="Z13" i="8" s="1"/>
  <c r="AV32" i="9" s="1"/>
  <c r="AB491" i="8"/>
  <c r="AB537" i="8" s="1"/>
  <c r="AB482" i="8"/>
  <c r="AB528" i="8" s="1"/>
  <c r="AB399" i="8"/>
  <c r="AB443" i="8" s="1"/>
  <c r="AB404" i="8"/>
  <c r="AB448" i="8" s="1"/>
  <c r="AB226" i="8"/>
  <c r="AB270" i="8" s="1"/>
  <c r="AB473" i="8"/>
  <c r="AB519" i="8" s="1"/>
  <c r="AB315" i="8"/>
  <c r="AB359" i="8" s="1"/>
  <c r="AB488" i="8"/>
  <c r="AB534" i="8" s="1"/>
  <c r="AB486" i="8"/>
  <c r="AB532" i="8" s="1"/>
  <c r="AB493" i="8"/>
  <c r="AB539" i="8" s="1"/>
  <c r="AB483" i="8"/>
  <c r="AB529" i="8" s="1"/>
  <c r="Y3" i="12"/>
  <c r="Y5" i="12" s="1"/>
  <c r="Y27" i="1" s="1"/>
  <c r="X3" i="13"/>
  <c r="X32" i="1" s="1"/>
  <c r="X36" i="1" s="1"/>
  <c r="Y8" i="13"/>
  <c r="Y41" i="13"/>
  <c r="Y60" i="13"/>
  <c r="Z63" i="13"/>
  <c r="Z67" i="13"/>
  <c r="Z71" i="13"/>
  <c r="Z75" i="13"/>
  <c r="AB400" i="8"/>
  <c r="AB444" i="8" s="1"/>
  <c r="AB390" i="8"/>
  <c r="AB434" i="8" s="1"/>
  <c r="Z56" i="13"/>
  <c r="Z51" i="13"/>
  <c r="Z46" i="13"/>
  <c r="Z38" i="13"/>
  <c r="Z33" i="13"/>
  <c r="Z28" i="13"/>
  <c r="Z23" i="13"/>
  <c r="Z18" i="13"/>
  <c r="Z13" i="13"/>
  <c r="AA244" i="8"/>
  <c r="AA15" i="8" s="1"/>
  <c r="AX34" i="9" s="1"/>
  <c r="AA2" i="12"/>
  <c r="AA68" i="12" s="1"/>
  <c r="AA2" i="13"/>
  <c r="AB313" i="8"/>
  <c r="AB357" i="8" s="1"/>
  <c r="AB308" i="8"/>
  <c r="AB352" i="8" s="1"/>
  <c r="AA267" i="8"/>
  <c r="AB223" i="8" s="1"/>
  <c r="AB267" i="8" s="1"/>
  <c r="AB388" i="8"/>
  <c r="AB432" i="8" s="1"/>
  <c r="AA136" i="8"/>
  <c r="AA180" i="8" s="1"/>
  <c r="AB477" i="8"/>
  <c r="AB523" i="8" s="1"/>
  <c r="Y3" i="3"/>
  <c r="Z155" i="8"/>
  <c r="Z14" i="8" s="1"/>
  <c r="AV33" i="9" s="1"/>
  <c r="Z176" i="8"/>
  <c r="AA132" i="8" s="1"/>
  <c r="AC381" i="8"/>
  <c r="AB405" i="8"/>
  <c r="AB449" i="8" s="1"/>
  <c r="AC203" i="8"/>
  <c r="AB227" i="8"/>
  <c r="AB271" i="8" s="1"/>
  <c r="AB314" i="8"/>
  <c r="AB358" i="8" s="1"/>
  <c r="AB220" i="8"/>
  <c r="AB393" i="8"/>
  <c r="AB437" i="8" s="1"/>
  <c r="AB25" i="8"/>
  <c r="AA48" i="8"/>
  <c r="AA92" i="8" s="1"/>
  <c r="AB395" i="8"/>
  <c r="AB439" i="8" s="1"/>
  <c r="AA46" i="8"/>
  <c r="AA90" i="8" s="1"/>
  <c r="AB481" i="8"/>
  <c r="AB527" i="8" s="1"/>
  <c r="AB492" i="8"/>
  <c r="AB538" i="8" s="1"/>
  <c r="AB396" i="8"/>
  <c r="AB440" i="8" s="1"/>
  <c r="AB394" i="8"/>
  <c r="AB438" i="8" s="1"/>
  <c r="AB484" i="8"/>
  <c r="AB530" i="8" s="1"/>
  <c r="AB311" i="8"/>
  <c r="AB355" i="8" s="1"/>
  <c r="AA422" i="8"/>
  <c r="AA17" i="8" s="1"/>
  <c r="AX36" i="9" s="1"/>
  <c r="AB224" i="8"/>
  <c r="AB268" i="8" s="1"/>
  <c r="AB312" i="8"/>
  <c r="AB356" i="8" s="1"/>
  <c r="AB386" i="8"/>
  <c r="AB402" i="8"/>
  <c r="AB446" i="8" s="1"/>
  <c r="AA333" i="8"/>
  <c r="AA16" i="8" s="1"/>
  <c r="AX35" i="9" s="1"/>
  <c r="AC292" i="8"/>
  <c r="AB316" i="8"/>
  <c r="AB360" i="8" s="1"/>
  <c r="Z63" i="3"/>
  <c r="Z58" i="3"/>
  <c r="Z53" i="3"/>
  <c r="Z43" i="3"/>
  <c r="Z48" i="3"/>
  <c r="Z11" i="3"/>
  <c r="Z38" i="3"/>
  <c r="Z33" i="3"/>
  <c r="Z28" i="3"/>
  <c r="Z18" i="3"/>
  <c r="Z23" i="3"/>
  <c r="AB397" i="8"/>
  <c r="AB441" i="8" s="1"/>
  <c r="AB221" i="8"/>
  <c r="AB265" i="8" s="1"/>
  <c r="AB114" i="8"/>
  <c r="AA137" i="8"/>
  <c r="AA181" i="8" s="1"/>
  <c r="AB403" i="8"/>
  <c r="AB447" i="8" s="1"/>
  <c r="AB225" i="8"/>
  <c r="AB269" i="8" s="1"/>
  <c r="AB306" i="8"/>
  <c r="AB350" i="8" s="1"/>
  <c r="AB389" i="8"/>
  <c r="AB433" i="8" s="1"/>
  <c r="AB307" i="8"/>
  <c r="AB351" i="8" s="1"/>
  <c r="AB305" i="8"/>
  <c r="AA133" i="8"/>
  <c r="AA177" i="8" s="1"/>
  <c r="AB401" i="8"/>
  <c r="AB445" i="8" s="1"/>
  <c r="AB398" i="8"/>
  <c r="AB442" i="8" s="1"/>
  <c r="BB2" i="9"/>
  <c r="BB10" i="9" s="1"/>
  <c r="AA2" i="3"/>
  <c r="AA47" i="8"/>
  <c r="AA91" i="8" s="1"/>
  <c r="AB310" i="8"/>
  <c r="AB354" i="8" s="1"/>
  <c r="AC470" i="8"/>
  <c r="AB494" i="8"/>
  <c r="AB540" i="8" s="1"/>
  <c r="AB472" i="8"/>
  <c r="AB518" i="8" s="1"/>
  <c r="AB475" i="8"/>
  <c r="AB521" i="8" s="1"/>
  <c r="AA135" i="8"/>
  <c r="AA179" i="8" s="1"/>
  <c r="AB490" i="8"/>
  <c r="AB536" i="8" s="1"/>
  <c r="AB387" i="8"/>
  <c r="AB431" i="8" s="1"/>
  <c r="AB392" i="8"/>
  <c r="AB436" i="8" s="1"/>
  <c r="AB391" i="8"/>
  <c r="AB435" i="8" s="1"/>
  <c r="AB222" i="8"/>
  <c r="AB266" i="8" s="1"/>
  <c r="AA45" i="8"/>
  <c r="Q426" i="8"/>
  <c r="T517" i="8"/>
  <c r="AM34" i="1" l="1"/>
  <c r="AM39" i="1"/>
  <c r="AN3" i="1"/>
  <c r="AN24" i="1" s="1"/>
  <c r="AM46" i="1"/>
  <c r="AM11" i="1"/>
  <c r="AM20" i="1"/>
  <c r="W41" i="1"/>
  <c r="W42" i="1" s="1"/>
  <c r="X29" i="1"/>
  <c r="X40" i="1"/>
  <c r="AA10" i="1"/>
  <c r="AB8" i="1"/>
  <c r="AB9" i="1"/>
  <c r="AB17" i="1"/>
  <c r="Y26" i="1"/>
  <c r="AB133" i="8"/>
  <c r="AC226" i="8"/>
  <c r="AC270" i="8" s="1"/>
  <c r="Z3" i="12"/>
  <c r="Z5" i="12" s="1"/>
  <c r="Z27" i="1" s="1"/>
  <c r="AA18" i="12"/>
  <c r="AA43" i="12"/>
  <c r="AA4" i="15"/>
  <c r="AA5" i="15"/>
  <c r="AA33" i="1" s="1"/>
  <c r="Z6" i="15"/>
  <c r="AC222" i="8"/>
  <c r="AC266" i="8" s="1"/>
  <c r="AC225" i="8"/>
  <c r="AC269" i="8" s="1"/>
  <c r="AC400" i="8"/>
  <c r="AC444" i="8" s="1"/>
  <c r="AZ25" i="9"/>
  <c r="BB20" i="9"/>
  <c r="BB21" i="9"/>
  <c r="BB22" i="9"/>
  <c r="BB23" i="9"/>
  <c r="BB24" i="9"/>
  <c r="BB19" i="9"/>
  <c r="AC393" i="8"/>
  <c r="AC437" i="8" s="1"/>
  <c r="BC3" i="9"/>
  <c r="BB3" i="9"/>
  <c r="AC306" i="8"/>
  <c r="AC227" i="8"/>
  <c r="AC271" i="8" s="1"/>
  <c r="AC390" i="8"/>
  <c r="AC434" i="8" s="1"/>
  <c r="AC397" i="8"/>
  <c r="AC441" i="8" s="1"/>
  <c r="AC399" i="8"/>
  <c r="AC443" i="8" s="1"/>
  <c r="AC402" i="8"/>
  <c r="AC446" i="8" s="1"/>
  <c r="AC396" i="8"/>
  <c r="AC440" i="8" s="1"/>
  <c r="AC395" i="8"/>
  <c r="AC439" i="8" s="1"/>
  <c r="AA23" i="12"/>
  <c r="AA53" i="12"/>
  <c r="AC403" i="8"/>
  <c r="AC447" i="8" s="1"/>
  <c r="AB2" i="15"/>
  <c r="AB15" i="15" s="1"/>
  <c r="AC389" i="8"/>
  <c r="AC433" i="8" s="1"/>
  <c r="AA33" i="12"/>
  <c r="AA58" i="12"/>
  <c r="AC388" i="8"/>
  <c r="AC432" i="8" s="1"/>
  <c r="AC391" i="8"/>
  <c r="AC435" i="8" s="1"/>
  <c r="AC474" i="8"/>
  <c r="AC520" i="8" s="1"/>
  <c r="AC392" i="8"/>
  <c r="AC436" i="8" s="1"/>
  <c r="AC401" i="8"/>
  <c r="AC445" i="8" s="1"/>
  <c r="AC387" i="8"/>
  <c r="AC398" i="8"/>
  <c r="AC442" i="8" s="1"/>
  <c r="AA38" i="12"/>
  <c r="AA63" i="12"/>
  <c r="AA3" i="15"/>
  <c r="AA23" i="1" s="1"/>
  <c r="AA35" i="15"/>
  <c r="AA30" i="15"/>
  <c r="AA25" i="15"/>
  <c r="AA60" i="15"/>
  <c r="AA65" i="15"/>
  <c r="AA50" i="15"/>
  <c r="AA55" i="15"/>
  <c r="AA40" i="15"/>
  <c r="AA45" i="15"/>
  <c r="AA20" i="15"/>
  <c r="AA28" i="12"/>
  <c r="AA48" i="12"/>
  <c r="AC404" i="8"/>
  <c r="AC448" i="8" s="1"/>
  <c r="AA66" i="8"/>
  <c r="AA13" i="8" s="1"/>
  <c r="AX32" i="9" s="1"/>
  <c r="AC472" i="8"/>
  <c r="AC518" i="8" s="1"/>
  <c r="AC473" i="8"/>
  <c r="AC519" i="8" s="1"/>
  <c r="AC490" i="8"/>
  <c r="AC536" i="8" s="1"/>
  <c r="Y3" i="13"/>
  <c r="Y32" i="1" s="1"/>
  <c r="Y36" i="1" s="1"/>
  <c r="Z8" i="13"/>
  <c r="Z41" i="13"/>
  <c r="Z60" i="13"/>
  <c r="AA63" i="13"/>
  <c r="AA71" i="13"/>
  <c r="AA75" i="13"/>
  <c r="AA67" i="13"/>
  <c r="AB135" i="8"/>
  <c r="AB179" i="8" s="1"/>
  <c r="AC475" i="8"/>
  <c r="AC521" i="8" s="1"/>
  <c r="AC310" i="8"/>
  <c r="AC354" i="8" s="1"/>
  <c r="AB137" i="8"/>
  <c r="AB181" i="8" s="1"/>
  <c r="AC223" i="8"/>
  <c r="AC267" i="8" s="1"/>
  <c r="AB2" i="12"/>
  <c r="AB68" i="12" s="1"/>
  <c r="AB2" i="13"/>
  <c r="AC307" i="8"/>
  <c r="AC351" i="8" s="1"/>
  <c r="AC224" i="8"/>
  <c r="AC268" i="8" s="1"/>
  <c r="AA56" i="13"/>
  <c r="AA51" i="13"/>
  <c r="AA46" i="13"/>
  <c r="AA38" i="13"/>
  <c r="AA33" i="13"/>
  <c r="AA23" i="13"/>
  <c r="AA18" i="13"/>
  <c r="AA13" i="13"/>
  <c r="AA28" i="13"/>
  <c r="AB48" i="8"/>
  <c r="AB92" i="8" s="1"/>
  <c r="AB46" i="8"/>
  <c r="Z3" i="3"/>
  <c r="AB2" i="3"/>
  <c r="BD2" i="9"/>
  <c r="BD10" i="9" s="1"/>
  <c r="AC476" i="8"/>
  <c r="AC522" i="8" s="1"/>
  <c r="AC478" i="8"/>
  <c r="AC524" i="8" s="1"/>
  <c r="AD292" i="8"/>
  <c r="AC317" i="8"/>
  <c r="AC361" i="8" s="1"/>
  <c r="AC311" i="8"/>
  <c r="AC355" i="8" s="1"/>
  <c r="AC488" i="8"/>
  <c r="AC534" i="8" s="1"/>
  <c r="AC482" i="8"/>
  <c r="AC528" i="8" s="1"/>
  <c r="AC492" i="8"/>
  <c r="AC538" i="8" s="1"/>
  <c r="AC314" i="8"/>
  <c r="AC358" i="8" s="1"/>
  <c r="AD381" i="8"/>
  <c r="AC406" i="8"/>
  <c r="AC450" i="8" s="1"/>
  <c r="AC494" i="8"/>
  <c r="AC540" i="8" s="1"/>
  <c r="AB47" i="8"/>
  <c r="AB91" i="8" s="1"/>
  <c r="AC487" i="8"/>
  <c r="AC533" i="8" s="1"/>
  <c r="AB333" i="8"/>
  <c r="AB16" i="8" s="1"/>
  <c r="AZ35" i="9" s="1"/>
  <c r="AC493" i="8"/>
  <c r="AC539" i="8" s="1"/>
  <c r="AC114" i="8"/>
  <c r="AB138" i="8"/>
  <c r="AB182" i="8" s="1"/>
  <c r="AC479" i="8"/>
  <c r="AC525" i="8" s="1"/>
  <c r="AB422" i="8"/>
  <c r="AB17" i="8" s="1"/>
  <c r="AZ36" i="9" s="1"/>
  <c r="AC477" i="8"/>
  <c r="AC523" i="8" s="1"/>
  <c r="AB136" i="8"/>
  <c r="AB180" i="8" s="1"/>
  <c r="AC484" i="8"/>
  <c r="AC530" i="8" s="1"/>
  <c r="AC481" i="8"/>
  <c r="AC527" i="8" s="1"/>
  <c r="AC486" i="8"/>
  <c r="AC532" i="8" s="1"/>
  <c r="AB244" i="8"/>
  <c r="AB15" i="8" s="1"/>
  <c r="AZ34" i="9" s="1"/>
  <c r="AB264" i="8"/>
  <c r="AC313" i="8"/>
  <c r="AC357" i="8" s="1"/>
  <c r="AD470" i="8"/>
  <c r="AC495" i="8"/>
  <c r="AC541" i="8" s="1"/>
  <c r="AC485" i="8"/>
  <c r="AC531" i="8" s="1"/>
  <c r="AC221" i="8"/>
  <c r="AC312" i="8"/>
  <c r="AC356" i="8" s="1"/>
  <c r="AC489" i="8"/>
  <c r="AC535" i="8" s="1"/>
  <c r="AC394" i="8"/>
  <c r="AD203" i="8"/>
  <c r="AC228" i="8"/>
  <c r="AC272" i="8" s="1"/>
  <c r="AC491" i="8"/>
  <c r="AC537" i="8" s="1"/>
  <c r="AC480" i="8"/>
  <c r="AC526" i="8" s="1"/>
  <c r="AA58" i="3"/>
  <c r="AA63" i="3"/>
  <c r="AA38" i="3"/>
  <c r="AA53" i="3"/>
  <c r="AA48" i="3"/>
  <c r="AA43" i="3"/>
  <c r="AA11" i="3"/>
  <c r="AA23" i="3"/>
  <c r="AA33" i="3"/>
  <c r="AA28" i="3"/>
  <c r="AA18" i="3"/>
  <c r="AC316" i="8"/>
  <c r="AC360" i="8" s="1"/>
  <c r="AC315" i="8"/>
  <c r="AC359" i="8" s="1"/>
  <c r="AB134" i="8"/>
  <c r="AC308" i="8"/>
  <c r="AC352" i="8" s="1"/>
  <c r="AC483" i="8"/>
  <c r="AC529" i="8" s="1"/>
  <c r="AC25" i="8"/>
  <c r="AB49" i="8"/>
  <c r="AB93" i="8" s="1"/>
  <c r="AC405" i="8"/>
  <c r="AC449" i="8" s="1"/>
  <c r="AA155" i="8"/>
  <c r="AA14" i="8" s="1"/>
  <c r="AX33" i="9" s="1"/>
  <c r="AC309" i="8"/>
  <c r="AC353" i="8" s="1"/>
  <c r="U471" i="8"/>
  <c r="U513" i="8" s="1"/>
  <c r="U18" i="8" s="1"/>
  <c r="AL37" i="9" s="1"/>
  <c r="R382" i="8"/>
  <c r="R422" i="8" s="1"/>
  <c r="R17" i="8" s="1"/>
  <c r="AF36" i="9" s="1"/>
  <c r="AF38" i="9" s="1"/>
  <c r="AF13" i="9" s="1"/>
  <c r="P39" i="1" s="1"/>
  <c r="P40" i="1" s="1"/>
  <c r="P41" i="1" s="1"/>
  <c r="P42" i="1" s="1"/>
  <c r="AN34" i="1" l="1"/>
  <c r="AN39" i="1"/>
  <c r="AO3" i="1"/>
  <c r="AO24" i="1" s="1"/>
  <c r="AN46" i="1"/>
  <c r="AN11" i="1"/>
  <c r="AN20" i="1"/>
  <c r="Y29" i="1"/>
  <c r="Y40" i="1"/>
  <c r="X41" i="1"/>
  <c r="X42" i="1" s="1"/>
  <c r="AB10" i="1"/>
  <c r="AC8" i="1"/>
  <c r="AC9" i="1"/>
  <c r="AC17" i="1"/>
  <c r="Z26" i="1"/>
  <c r="AB4" i="15"/>
  <c r="AB5" i="15"/>
  <c r="AB33" i="1" s="1"/>
  <c r="AA6" i="15"/>
  <c r="AA3" i="12"/>
  <c r="AA5" i="12" s="1"/>
  <c r="AA27" i="1" s="1"/>
  <c r="AD403" i="8"/>
  <c r="AD447" i="8" s="1"/>
  <c r="AD315" i="8"/>
  <c r="AD359" i="8" s="1"/>
  <c r="BB25" i="9"/>
  <c r="AD224" i="8"/>
  <c r="AD268" i="8" s="1"/>
  <c r="BD24" i="9"/>
  <c r="BD20" i="9"/>
  <c r="BD21" i="9"/>
  <c r="BD22" i="9"/>
  <c r="BD23" i="9"/>
  <c r="BD19" i="9"/>
  <c r="AD307" i="8"/>
  <c r="AD483" i="8"/>
  <c r="AD529" i="8" s="1"/>
  <c r="AD395" i="8"/>
  <c r="AD439" i="8" s="1"/>
  <c r="BE3" i="9"/>
  <c r="BD3" i="9"/>
  <c r="AD489" i="8"/>
  <c r="AD535" i="8" s="1"/>
  <c r="AD308" i="8"/>
  <c r="AD352" i="8" s="1"/>
  <c r="AD316" i="8"/>
  <c r="AD360" i="8" s="1"/>
  <c r="AC2" i="15"/>
  <c r="AC4" i="15" s="1"/>
  <c r="AC135" i="8"/>
  <c r="AC179" i="8" s="1"/>
  <c r="AB3" i="15"/>
  <c r="AB23" i="1" s="1"/>
  <c r="AB65" i="15"/>
  <c r="AB55" i="15"/>
  <c r="AB45" i="15"/>
  <c r="AB20" i="15"/>
  <c r="AB25" i="15"/>
  <c r="AB40" i="15"/>
  <c r="AB35" i="15"/>
  <c r="AB60" i="15"/>
  <c r="AB30" i="15"/>
  <c r="AB50" i="15"/>
  <c r="AB18" i="12"/>
  <c r="AB53" i="12"/>
  <c r="AD312" i="8"/>
  <c r="AD356" i="8" s="1"/>
  <c r="AD310" i="8"/>
  <c r="AD354" i="8" s="1"/>
  <c r="AD309" i="8"/>
  <c r="AD353" i="8" s="1"/>
  <c r="AD314" i="8"/>
  <c r="AD358" i="8" s="1"/>
  <c r="AD313" i="8"/>
  <c r="AD357" i="8" s="1"/>
  <c r="Z3" i="13"/>
  <c r="Z32" i="1" s="1"/>
  <c r="Z36" i="1" s="1"/>
  <c r="AA8" i="13"/>
  <c r="AA41" i="13"/>
  <c r="AA60" i="13"/>
  <c r="AB63" i="13"/>
  <c r="AB75" i="13"/>
  <c r="AB71" i="13"/>
  <c r="AB67" i="13"/>
  <c r="AC48" i="8"/>
  <c r="AC92" i="8" s="1"/>
  <c r="AD475" i="8"/>
  <c r="AD521" i="8" s="1"/>
  <c r="AB33" i="12"/>
  <c r="AB48" i="12"/>
  <c r="AB56" i="13"/>
  <c r="AB51" i="13"/>
  <c r="AB46" i="13"/>
  <c r="AB38" i="13"/>
  <c r="AB33" i="13"/>
  <c r="AB23" i="13"/>
  <c r="AB18" i="13"/>
  <c r="AB13" i="13"/>
  <c r="AB28" i="13"/>
  <c r="AC2" i="12"/>
  <c r="AC58" i="12" s="1"/>
  <c r="AC2" i="13"/>
  <c r="AB38" i="12"/>
  <c r="AB23" i="12"/>
  <c r="AB58" i="12"/>
  <c r="AB43" i="12"/>
  <c r="AB28" i="12"/>
  <c r="AB63" i="12"/>
  <c r="AD397" i="8"/>
  <c r="AD441" i="8" s="1"/>
  <c r="AD404" i="8"/>
  <c r="AD448" i="8" s="1"/>
  <c r="AD491" i="8"/>
  <c r="AD537" i="8" s="1"/>
  <c r="AC422" i="8"/>
  <c r="AC17" i="8" s="1"/>
  <c r="BB36" i="9" s="1"/>
  <c r="AC244" i="8"/>
  <c r="AC15" i="8" s="1"/>
  <c r="BB34" i="9" s="1"/>
  <c r="AC138" i="8"/>
  <c r="AC182" i="8" s="1"/>
  <c r="AD406" i="8"/>
  <c r="AD450" i="8" s="1"/>
  <c r="AD405" i="8"/>
  <c r="AD449" i="8" s="1"/>
  <c r="AD396" i="8"/>
  <c r="AD440" i="8" s="1"/>
  <c r="AD389" i="8"/>
  <c r="AD433" i="8" s="1"/>
  <c r="AD390" i="8"/>
  <c r="AD434" i="8" s="1"/>
  <c r="AD388" i="8"/>
  <c r="AD400" i="8"/>
  <c r="AD444" i="8" s="1"/>
  <c r="AD311" i="8"/>
  <c r="AD355" i="8" s="1"/>
  <c r="AC49" i="8"/>
  <c r="AC93" i="8" s="1"/>
  <c r="AD401" i="8"/>
  <c r="AD445" i="8" s="1"/>
  <c r="AD480" i="8"/>
  <c r="AD526" i="8" s="1"/>
  <c r="AD399" i="8"/>
  <c r="AD443" i="8" s="1"/>
  <c r="AD392" i="8"/>
  <c r="AD436" i="8" s="1"/>
  <c r="AC136" i="8"/>
  <c r="AC180" i="8" s="1"/>
  <c r="AA3" i="3"/>
  <c r="AD25" i="8"/>
  <c r="AC50" i="8"/>
  <c r="AC94" i="8" s="1"/>
  <c r="AB155" i="8"/>
  <c r="AB14" i="8" s="1"/>
  <c r="AZ33" i="9" s="1"/>
  <c r="AB178" i="8"/>
  <c r="AC134" i="8" s="1"/>
  <c r="AD228" i="8"/>
  <c r="AD272" i="8" s="1"/>
  <c r="AC438" i="8"/>
  <c r="AD394" i="8" s="1"/>
  <c r="AD438" i="8" s="1"/>
  <c r="AD495" i="8"/>
  <c r="AD541" i="8" s="1"/>
  <c r="AD484" i="8"/>
  <c r="AD530" i="8" s="1"/>
  <c r="AD114" i="8"/>
  <c r="AC139" i="8"/>
  <c r="AC183" i="8" s="1"/>
  <c r="AD398" i="8"/>
  <c r="AD442" i="8" s="1"/>
  <c r="AD391" i="8"/>
  <c r="AD435" i="8" s="1"/>
  <c r="AD393" i="8"/>
  <c r="AD437" i="8" s="1"/>
  <c r="AD488" i="8"/>
  <c r="AD534" i="8" s="1"/>
  <c r="AE292" i="8"/>
  <c r="AD318" i="8"/>
  <c r="AD362" i="8" s="1"/>
  <c r="AD476" i="8"/>
  <c r="AD522" i="8" s="1"/>
  <c r="AE203" i="8"/>
  <c r="AD229" i="8"/>
  <c r="AD273" i="8" s="1"/>
  <c r="AD223" i="8"/>
  <c r="AD267" i="8" s="1"/>
  <c r="AC265" i="8"/>
  <c r="AE470" i="8"/>
  <c r="AD496" i="8"/>
  <c r="AD542" i="8" s="1"/>
  <c r="AD222" i="8"/>
  <c r="AD493" i="8"/>
  <c r="AD539" i="8" s="1"/>
  <c r="AC47" i="8"/>
  <c r="AD478" i="8"/>
  <c r="AD524" i="8" s="1"/>
  <c r="AD490" i="8"/>
  <c r="AD536" i="8" s="1"/>
  <c r="AD226" i="8"/>
  <c r="AD270" i="8" s="1"/>
  <c r="AD486" i="8"/>
  <c r="AD532" i="8" s="1"/>
  <c r="AD479" i="8"/>
  <c r="AD525" i="8" s="1"/>
  <c r="AB66" i="8"/>
  <c r="AB13" i="8" s="1"/>
  <c r="AZ32" i="9" s="1"/>
  <c r="AE381" i="8"/>
  <c r="AD407" i="8"/>
  <c r="AD451" i="8" s="1"/>
  <c r="AD492" i="8"/>
  <c r="AD538" i="8" s="1"/>
  <c r="AD402" i="8"/>
  <c r="AD446" i="8" s="1"/>
  <c r="AC137" i="8"/>
  <c r="AC181" i="8" s="1"/>
  <c r="AC2" i="3"/>
  <c r="BF2" i="9"/>
  <c r="BF10" i="9" s="1"/>
  <c r="AD474" i="8"/>
  <c r="AD520" i="8" s="1"/>
  <c r="AD225" i="8"/>
  <c r="AD269" i="8" s="1"/>
  <c r="AD485" i="8"/>
  <c r="AD531" i="8" s="1"/>
  <c r="AD227" i="8"/>
  <c r="AD271" i="8" s="1"/>
  <c r="AD481" i="8"/>
  <c r="AD527" i="8" s="1"/>
  <c r="AD477" i="8"/>
  <c r="AD523" i="8" s="1"/>
  <c r="AD487" i="8"/>
  <c r="AD533" i="8" s="1"/>
  <c r="AD494" i="8"/>
  <c r="AD540" i="8" s="1"/>
  <c r="AD482" i="8"/>
  <c r="AD528" i="8" s="1"/>
  <c r="AD317" i="8"/>
  <c r="AD361" i="8" s="1"/>
  <c r="AC333" i="8"/>
  <c r="AC16" i="8" s="1"/>
  <c r="BB35" i="9" s="1"/>
  <c r="AB53" i="3"/>
  <c r="AB33" i="3"/>
  <c r="AB23" i="3"/>
  <c r="AB58" i="3"/>
  <c r="AB63" i="3"/>
  <c r="AB28" i="3"/>
  <c r="AB18" i="3"/>
  <c r="AB48" i="3"/>
  <c r="AB43" i="3"/>
  <c r="AB38" i="3"/>
  <c r="AB11" i="3"/>
  <c r="AD473" i="8"/>
  <c r="AD519" i="8" s="1"/>
  <c r="AD472" i="8"/>
  <c r="AD518" i="8" s="1"/>
  <c r="R426" i="8"/>
  <c r="U517" i="8"/>
  <c r="AO34" i="1" l="1"/>
  <c r="AO39" i="1"/>
  <c r="AO11" i="1"/>
  <c r="AO46" i="1"/>
  <c r="AO20" i="1"/>
  <c r="Y41" i="1"/>
  <c r="Y42" i="1" s="1"/>
  <c r="Z29" i="1"/>
  <c r="Z40" i="1"/>
  <c r="AC10" i="1"/>
  <c r="AD9" i="1"/>
  <c r="AD8" i="1"/>
  <c r="AD17" i="1"/>
  <c r="AA26" i="1"/>
  <c r="AC5" i="15"/>
  <c r="AC33" i="1" s="1"/>
  <c r="AC15" i="15"/>
  <c r="AE310" i="8"/>
  <c r="AE354" i="8" s="1"/>
  <c r="AB6" i="15"/>
  <c r="AD48" i="8"/>
  <c r="BD25" i="9"/>
  <c r="AE395" i="8"/>
  <c r="AE439" i="8" s="1"/>
  <c r="AE472" i="8"/>
  <c r="AE518" i="8" s="1"/>
  <c r="AE490" i="8"/>
  <c r="AE536" i="8" s="1"/>
  <c r="BF24" i="9"/>
  <c r="BF19" i="9"/>
  <c r="BF20" i="9"/>
  <c r="BF21" i="9"/>
  <c r="BF22" i="9"/>
  <c r="BF23" i="9"/>
  <c r="BG3" i="9"/>
  <c r="BF3" i="9"/>
  <c r="AE314" i="8"/>
  <c r="AE358" i="8" s="1"/>
  <c r="AE312" i="8"/>
  <c r="AE356" i="8" s="1"/>
  <c r="AE316" i="8"/>
  <c r="AE360" i="8" s="1"/>
  <c r="AE317" i="8"/>
  <c r="AE361" i="8" s="1"/>
  <c r="AE315" i="8"/>
  <c r="AE359" i="8" s="1"/>
  <c r="AD2" i="15"/>
  <c r="AD5" i="15" s="1"/>
  <c r="AD33" i="1" s="1"/>
  <c r="AE480" i="8"/>
  <c r="AE526" i="8" s="1"/>
  <c r="AC23" i="12"/>
  <c r="AC3" i="15"/>
  <c r="AC23" i="1" s="1"/>
  <c r="AC65" i="15"/>
  <c r="AC60" i="15"/>
  <c r="AC55" i="15"/>
  <c r="AC50" i="15"/>
  <c r="AC45" i="15"/>
  <c r="AC40" i="15"/>
  <c r="AC20" i="15"/>
  <c r="AC35" i="15"/>
  <c r="AC30" i="15"/>
  <c r="AC25" i="15"/>
  <c r="AE313" i="8"/>
  <c r="AE357" i="8" s="1"/>
  <c r="AC63" i="12"/>
  <c r="AE481" i="8"/>
  <c r="AE527" i="8" s="1"/>
  <c r="AE473" i="8"/>
  <c r="AE519" i="8" s="1"/>
  <c r="AE494" i="8"/>
  <c r="AE540" i="8" s="1"/>
  <c r="AE492" i="8"/>
  <c r="AE538" i="8" s="1"/>
  <c r="AE479" i="8"/>
  <c r="AE525" i="8" s="1"/>
  <c r="AE489" i="8"/>
  <c r="AE535" i="8" s="1"/>
  <c r="AE493" i="8"/>
  <c r="AE539" i="8" s="1"/>
  <c r="AD136" i="8"/>
  <c r="AD180" i="8" s="1"/>
  <c r="AE311" i="8"/>
  <c r="AE355" i="8" s="1"/>
  <c r="AC28" i="12"/>
  <c r="AC68" i="12"/>
  <c r="AE487" i="8"/>
  <c r="AE533" i="8" s="1"/>
  <c r="AE485" i="8"/>
  <c r="AE531" i="8" s="1"/>
  <c r="AE401" i="8"/>
  <c r="AE445" i="8" s="1"/>
  <c r="AE474" i="8"/>
  <c r="AE520" i="8" s="1"/>
  <c r="AE486" i="8"/>
  <c r="AE532" i="8" s="1"/>
  <c r="AE318" i="8"/>
  <c r="AE362" i="8" s="1"/>
  <c r="AC33" i="12"/>
  <c r="AE482" i="8"/>
  <c r="AE528" i="8" s="1"/>
  <c r="AE477" i="8"/>
  <c r="AE523" i="8" s="1"/>
  <c r="AE478" i="8"/>
  <c r="AE524" i="8" s="1"/>
  <c r="AC43" i="12"/>
  <c r="AA3" i="13"/>
  <c r="AA32" i="1" s="1"/>
  <c r="AA36" i="1" s="1"/>
  <c r="AB8" i="13"/>
  <c r="AB3" i="12"/>
  <c r="AB5" i="12" s="1"/>
  <c r="AB27" i="1" s="1"/>
  <c r="AB41" i="13"/>
  <c r="AB60" i="13"/>
  <c r="AC63" i="13"/>
  <c r="AC67" i="13"/>
  <c r="AC71" i="13"/>
  <c r="AC75" i="13"/>
  <c r="AD138" i="8"/>
  <c r="AD182" i="8" s="1"/>
  <c r="AD135" i="8"/>
  <c r="AD137" i="8"/>
  <c r="AD181" i="8" s="1"/>
  <c r="AE488" i="8"/>
  <c r="AE534" i="8" s="1"/>
  <c r="AD139" i="8"/>
  <c r="AD183" i="8" s="1"/>
  <c r="AD50" i="8"/>
  <c r="AD94" i="8" s="1"/>
  <c r="AE392" i="8"/>
  <c r="AE436" i="8" s="1"/>
  <c r="AD49" i="8"/>
  <c r="AD93" i="8" s="1"/>
  <c r="AE390" i="8"/>
  <c r="AE434" i="8" s="1"/>
  <c r="AC18" i="12"/>
  <c r="AC48" i="12"/>
  <c r="AC56" i="13"/>
  <c r="AC51" i="13"/>
  <c r="AC46" i="13"/>
  <c r="AC38" i="13"/>
  <c r="AC28" i="13"/>
  <c r="AC23" i="13"/>
  <c r="AC18" i="13"/>
  <c r="AC33" i="13"/>
  <c r="AC13" i="13"/>
  <c r="AD2" i="12"/>
  <c r="AD43" i="12" s="1"/>
  <c r="AD2" i="13"/>
  <c r="AC38" i="12"/>
  <c r="AC53" i="12"/>
  <c r="AE491" i="8"/>
  <c r="AE537" i="8" s="1"/>
  <c r="AE406" i="8"/>
  <c r="AE450" i="8" s="1"/>
  <c r="AE396" i="8"/>
  <c r="AE440" i="8" s="1"/>
  <c r="AD422" i="8"/>
  <c r="AD17" i="8" s="1"/>
  <c r="BD36" i="9" s="1"/>
  <c r="AE402" i="8"/>
  <c r="AE446" i="8" s="1"/>
  <c r="AE496" i="8"/>
  <c r="AE542" i="8" s="1"/>
  <c r="AB3" i="3"/>
  <c r="AE400" i="8"/>
  <c r="AE444" i="8" s="1"/>
  <c r="AF470" i="8"/>
  <c r="AE497" i="8"/>
  <c r="AE543" i="8" s="1"/>
  <c r="AE229" i="8"/>
  <c r="AE273" i="8" s="1"/>
  <c r="AE483" i="8"/>
  <c r="AE529" i="8" s="1"/>
  <c r="AF292" i="8"/>
  <c r="AE319" i="8"/>
  <c r="AE363" i="8" s="1"/>
  <c r="AE398" i="8"/>
  <c r="AE442" i="8" s="1"/>
  <c r="AE495" i="8"/>
  <c r="AE541" i="8" s="1"/>
  <c r="AE228" i="8"/>
  <c r="AE272" i="8" s="1"/>
  <c r="AE308" i="8"/>
  <c r="AF203" i="8"/>
  <c r="AE230" i="8"/>
  <c r="AE274" i="8" s="1"/>
  <c r="AD333" i="8"/>
  <c r="AD16" i="8" s="1"/>
  <c r="BD35" i="9" s="1"/>
  <c r="AE404" i="8"/>
  <c r="AE448" i="8" s="1"/>
  <c r="AE405" i="8"/>
  <c r="AE449" i="8" s="1"/>
  <c r="AE225" i="8"/>
  <c r="AE269" i="8" s="1"/>
  <c r="AD2" i="3"/>
  <c r="BH2" i="9"/>
  <c r="BH10" i="9" s="1"/>
  <c r="AE407" i="8"/>
  <c r="AE451" i="8" s="1"/>
  <c r="AC66" i="8"/>
  <c r="AC13" i="8" s="1"/>
  <c r="BB32" i="9" s="1"/>
  <c r="AD244" i="8"/>
  <c r="AD15" i="8" s="1"/>
  <c r="BD34" i="9" s="1"/>
  <c r="AD266" i="8"/>
  <c r="AE403" i="8"/>
  <c r="AE447" i="8" s="1"/>
  <c r="AE476" i="8"/>
  <c r="AE522" i="8" s="1"/>
  <c r="AE393" i="8"/>
  <c r="AE437" i="8" s="1"/>
  <c r="AE114" i="8"/>
  <c r="AD140" i="8"/>
  <c r="AD184" i="8" s="1"/>
  <c r="AE399" i="8"/>
  <c r="AE443" i="8" s="1"/>
  <c r="AE397" i="8"/>
  <c r="AE441" i="8" s="1"/>
  <c r="AE25" i="8"/>
  <c r="AD51" i="8"/>
  <c r="AD95" i="8" s="1"/>
  <c r="AE227" i="8"/>
  <c r="AE271" i="8" s="1"/>
  <c r="AC63" i="3"/>
  <c r="AC58" i="3"/>
  <c r="AC53" i="3"/>
  <c r="AC48" i="3"/>
  <c r="AC43" i="3"/>
  <c r="AC38" i="3"/>
  <c r="AC33" i="3"/>
  <c r="AC28" i="3"/>
  <c r="AC23" i="3"/>
  <c r="AC18" i="3"/>
  <c r="AC11" i="3"/>
  <c r="AF381" i="8"/>
  <c r="AE408" i="8"/>
  <c r="AE452" i="8" s="1"/>
  <c r="AE226" i="8"/>
  <c r="AE270" i="8" s="1"/>
  <c r="AE389" i="8"/>
  <c r="AE223" i="8"/>
  <c r="AE224" i="8"/>
  <c r="AE268" i="8" s="1"/>
  <c r="AE391" i="8"/>
  <c r="AE435" i="8" s="1"/>
  <c r="AE484" i="8"/>
  <c r="AE530" i="8" s="1"/>
  <c r="AE394" i="8"/>
  <c r="AE438" i="8" s="1"/>
  <c r="AC155" i="8"/>
  <c r="AC14" i="8" s="1"/>
  <c r="BB33" i="9" s="1"/>
  <c r="AE309" i="8"/>
  <c r="AE353" i="8" s="1"/>
  <c r="AE475" i="8"/>
  <c r="AE521" i="8" s="1"/>
  <c r="V471" i="8"/>
  <c r="V513" i="8" s="1"/>
  <c r="V18" i="8" s="1"/>
  <c r="AN37" i="9" s="1"/>
  <c r="S382" i="8"/>
  <c r="S422" i="8" s="1"/>
  <c r="S17" i="8" s="1"/>
  <c r="AH36" i="9" s="1"/>
  <c r="AH38" i="9" s="1"/>
  <c r="AH13" i="9" s="1"/>
  <c r="Q39" i="1" s="1"/>
  <c r="Q40" i="1" s="1"/>
  <c r="Q41" i="1" s="1"/>
  <c r="Q42" i="1" s="1"/>
  <c r="AA29" i="1" l="1"/>
  <c r="AA40" i="1"/>
  <c r="Z41" i="1"/>
  <c r="Z42" i="1" s="1"/>
  <c r="AD10" i="1"/>
  <c r="AE9" i="1"/>
  <c r="AE8" i="1"/>
  <c r="AE17" i="1"/>
  <c r="AB26" i="1"/>
  <c r="AD15" i="15"/>
  <c r="AF395" i="8"/>
  <c r="AF439" i="8" s="1"/>
  <c r="AD4" i="15"/>
  <c r="AC6" i="15"/>
  <c r="AF488" i="8"/>
  <c r="AF534" i="8" s="1"/>
  <c r="AF309" i="8"/>
  <c r="AE50" i="8"/>
  <c r="AE94" i="8" s="1"/>
  <c r="BF25" i="9"/>
  <c r="BH19" i="9"/>
  <c r="BH24" i="9"/>
  <c r="BH20" i="9"/>
  <c r="BH22" i="9"/>
  <c r="BH23" i="9"/>
  <c r="BH21" i="9"/>
  <c r="AF493" i="8"/>
  <c r="AF539" i="8" s="1"/>
  <c r="AF487" i="8"/>
  <c r="AF533" i="8" s="1"/>
  <c r="AF315" i="8"/>
  <c r="AF359" i="8" s="1"/>
  <c r="AF227" i="8"/>
  <c r="AF271" i="8" s="1"/>
  <c r="BI3" i="9"/>
  <c r="BH3" i="9"/>
  <c r="AF475" i="8"/>
  <c r="AF521" i="8" s="1"/>
  <c r="AF484" i="8"/>
  <c r="AF530" i="8" s="1"/>
  <c r="AF496" i="8"/>
  <c r="AF542" i="8" s="1"/>
  <c r="AF478" i="8"/>
  <c r="AF524" i="8" s="1"/>
  <c r="AF318" i="8"/>
  <c r="AF362" i="8" s="1"/>
  <c r="AF479" i="8"/>
  <c r="AF525" i="8" s="1"/>
  <c r="AF317" i="8"/>
  <c r="AF361" i="8" s="1"/>
  <c r="AF473" i="8"/>
  <c r="AF519" i="8" s="1"/>
  <c r="AE2" i="15"/>
  <c r="AE15" i="15" s="1"/>
  <c r="AD3" i="15"/>
  <c r="AD23" i="1" s="1"/>
  <c r="AD65" i="15"/>
  <c r="AD40" i="15"/>
  <c r="AD55" i="15"/>
  <c r="AD30" i="15"/>
  <c r="AD60" i="15"/>
  <c r="AD45" i="15"/>
  <c r="AD50" i="15"/>
  <c r="AD35" i="15"/>
  <c r="AD25" i="15"/>
  <c r="AD20" i="15"/>
  <c r="AD48" i="12"/>
  <c r="AF226" i="8"/>
  <c r="AF270" i="8" s="1"/>
  <c r="AF225" i="8"/>
  <c r="AF269" i="8" s="1"/>
  <c r="AD33" i="12"/>
  <c r="AF312" i="8"/>
  <c r="AF356" i="8" s="1"/>
  <c r="AF310" i="8"/>
  <c r="AF354" i="8" s="1"/>
  <c r="AF476" i="8"/>
  <c r="AF522" i="8" s="1"/>
  <c r="AD18" i="12"/>
  <c r="AD63" i="12"/>
  <c r="AD58" i="12"/>
  <c r="AF391" i="8"/>
  <c r="AF435" i="8" s="1"/>
  <c r="AE51" i="8"/>
  <c r="AE95" i="8" s="1"/>
  <c r="AE140" i="8"/>
  <c r="AE184" i="8" s="1"/>
  <c r="AF313" i="8"/>
  <c r="AF357" i="8" s="1"/>
  <c r="AD28" i="12"/>
  <c r="AD68" i="12"/>
  <c r="AE137" i="8"/>
  <c r="AE181" i="8" s="1"/>
  <c r="AD23" i="12"/>
  <c r="AD53" i="12"/>
  <c r="AC41" i="13"/>
  <c r="AB3" i="13"/>
  <c r="AB32" i="1" s="1"/>
  <c r="AB36" i="1" s="1"/>
  <c r="AC8" i="13"/>
  <c r="AC60" i="13"/>
  <c r="AD63" i="13"/>
  <c r="AD67" i="13"/>
  <c r="AD71" i="13"/>
  <c r="AD75" i="13"/>
  <c r="AD38" i="12"/>
  <c r="AD56" i="13"/>
  <c r="AD51" i="13"/>
  <c r="AD46" i="13"/>
  <c r="AD38" i="13"/>
  <c r="AD33" i="13"/>
  <c r="AD28" i="13"/>
  <c r="AD23" i="13"/>
  <c r="AD18" i="13"/>
  <c r="AD13" i="13"/>
  <c r="AC3" i="12"/>
  <c r="AC5" i="12" s="1"/>
  <c r="AC27" i="1" s="1"/>
  <c r="AE2" i="12"/>
  <c r="AE2" i="13"/>
  <c r="AD155" i="8"/>
  <c r="AD14" i="8" s="1"/>
  <c r="BD33" i="9" s="1"/>
  <c r="AF228" i="8"/>
  <c r="AF272" i="8" s="1"/>
  <c r="AE244" i="8"/>
  <c r="AE15" i="8" s="1"/>
  <c r="BF34" i="9" s="1"/>
  <c r="AC3" i="3"/>
  <c r="AE422" i="8"/>
  <c r="AE17" i="8" s="1"/>
  <c r="BF36" i="9" s="1"/>
  <c r="AF393" i="8"/>
  <c r="AF437" i="8" s="1"/>
  <c r="AE267" i="8"/>
  <c r="AF408" i="8"/>
  <c r="AF452" i="8" s="1"/>
  <c r="AF316" i="8"/>
  <c r="AF360" i="8" s="1"/>
  <c r="AF25" i="8"/>
  <c r="AE52" i="8"/>
  <c r="AE96" i="8" s="1"/>
  <c r="AF114" i="8"/>
  <c r="AE141" i="8"/>
  <c r="AE185" i="8" s="1"/>
  <c r="AF407" i="8"/>
  <c r="AF451" i="8" s="1"/>
  <c r="AF494" i="8"/>
  <c r="AF540" i="8" s="1"/>
  <c r="AF405" i="8"/>
  <c r="AF449" i="8" s="1"/>
  <c r="AE139" i="8"/>
  <c r="AE183" i="8" s="1"/>
  <c r="AG203" i="8"/>
  <c r="AG226" i="8" s="1"/>
  <c r="AG270" i="8" s="1"/>
  <c r="AF231" i="8"/>
  <c r="AF275" i="8" s="1"/>
  <c r="AE333" i="8"/>
  <c r="AE16" i="8" s="1"/>
  <c r="BF35" i="9" s="1"/>
  <c r="AF319" i="8"/>
  <c r="AF363" i="8" s="1"/>
  <c r="AF497" i="8"/>
  <c r="AF543" i="8" s="1"/>
  <c r="AF490" i="8"/>
  <c r="AF536" i="8" s="1"/>
  <c r="AE138" i="8"/>
  <c r="AE182" i="8" s="1"/>
  <c r="AF401" i="8"/>
  <c r="AF445" i="8" s="1"/>
  <c r="AF390" i="8"/>
  <c r="AG292" i="8"/>
  <c r="AF320" i="8"/>
  <c r="AF364" i="8" s="1"/>
  <c r="AG470" i="8"/>
  <c r="AF498" i="8"/>
  <c r="AF544" i="8" s="1"/>
  <c r="AF472" i="8"/>
  <c r="AF518" i="8" s="1"/>
  <c r="AF489" i="8"/>
  <c r="AF535" i="8" s="1"/>
  <c r="AF474" i="8"/>
  <c r="AF520" i="8" s="1"/>
  <c r="AF482" i="8"/>
  <c r="AF528" i="8" s="1"/>
  <c r="AG381" i="8"/>
  <c r="AF409" i="8"/>
  <c r="AF453" i="8" s="1"/>
  <c r="AF397" i="8"/>
  <c r="AF441" i="8" s="1"/>
  <c r="AF399" i="8"/>
  <c r="AF443" i="8" s="1"/>
  <c r="BJ2" i="9"/>
  <c r="BJ10" i="9" s="1"/>
  <c r="AE2" i="3"/>
  <c r="AD66" i="8"/>
  <c r="AD13" i="8" s="1"/>
  <c r="BD32" i="9" s="1"/>
  <c r="AF404" i="8"/>
  <c r="AF448" i="8" s="1"/>
  <c r="AF396" i="8"/>
  <c r="AF440" i="8" s="1"/>
  <c r="AF406" i="8"/>
  <c r="AF450" i="8" s="1"/>
  <c r="AF495" i="8"/>
  <c r="AF541" i="8" s="1"/>
  <c r="AF483" i="8"/>
  <c r="AF529" i="8" s="1"/>
  <c r="AF400" i="8"/>
  <c r="AF444" i="8" s="1"/>
  <c r="AF486" i="8"/>
  <c r="AF532" i="8" s="1"/>
  <c r="AF491" i="8"/>
  <c r="AF537" i="8" s="1"/>
  <c r="AF492" i="8"/>
  <c r="AF538" i="8" s="1"/>
  <c r="AE49" i="8"/>
  <c r="AD63" i="3"/>
  <c r="AD58" i="3"/>
  <c r="AD48" i="3"/>
  <c r="AD28" i="3"/>
  <c r="AD18" i="3"/>
  <c r="AD23" i="3"/>
  <c r="AD43" i="3"/>
  <c r="AD38" i="3"/>
  <c r="AD33" i="3"/>
  <c r="AD11" i="3"/>
  <c r="AD53" i="3"/>
  <c r="AF394" i="8"/>
  <c r="AF438" i="8" s="1"/>
  <c r="AF224" i="8"/>
  <c r="AF268" i="8" s="1"/>
  <c r="AF403" i="8"/>
  <c r="AF447" i="8" s="1"/>
  <c r="AF480" i="8"/>
  <c r="AF526" i="8" s="1"/>
  <c r="AF481" i="8"/>
  <c r="AF527" i="8" s="1"/>
  <c r="AF477" i="8"/>
  <c r="AF523" i="8" s="1"/>
  <c r="AF230" i="8"/>
  <c r="AF274" i="8" s="1"/>
  <c r="AF314" i="8"/>
  <c r="AF358" i="8" s="1"/>
  <c r="AF398" i="8"/>
  <c r="AF442" i="8" s="1"/>
  <c r="AF229" i="8"/>
  <c r="AF273" i="8" s="1"/>
  <c r="AF311" i="8"/>
  <c r="AF355" i="8" s="1"/>
  <c r="AF402" i="8"/>
  <c r="AF446" i="8" s="1"/>
  <c r="AF392" i="8"/>
  <c r="AF436" i="8" s="1"/>
  <c r="AF485" i="8"/>
  <c r="AF531" i="8" s="1"/>
  <c r="AE136" i="8"/>
  <c r="S426" i="8"/>
  <c r="V517" i="8"/>
  <c r="AE68" i="12" l="1"/>
  <c r="AB29" i="1"/>
  <c r="AB40" i="1"/>
  <c r="AA41" i="1"/>
  <c r="AA42" i="1" s="1"/>
  <c r="AE10" i="1"/>
  <c r="AF8" i="1"/>
  <c r="AF9" i="1"/>
  <c r="AF17" i="1"/>
  <c r="AG474" i="8"/>
  <c r="AG520" i="8" s="1"/>
  <c r="AC26" i="1"/>
  <c r="AF50" i="8"/>
  <c r="AF2" i="15"/>
  <c r="AF4" i="15" s="1"/>
  <c r="AE5" i="15"/>
  <c r="AE33" i="1" s="1"/>
  <c r="AE4" i="15"/>
  <c r="AD6" i="15"/>
  <c r="BH25" i="9"/>
  <c r="BJ20" i="9"/>
  <c r="BJ21" i="9"/>
  <c r="BJ22" i="9"/>
  <c r="BJ23" i="9"/>
  <c r="BJ19" i="9"/>
  <c r="BJ24" i="9"/>
  <c r="BK3" i="9"/>
  <c r="BJ3" i="9"/>
  <c r="AF51" i="8"/>
  <c r="AF95" i="8" s="1"/>
  <c r="AG473" i="8"/>
  <c r="AG519" i="8" s="1"/>
  <c r="AF140" i="8"/>
  <c r="AF184" i="8" s="1"/>
  <c r="AG476" i="8"/>
  <c r="AG522" i="8" s="1"/>
  <c r="AG481" i="8"/>
  <c r="AG527" i="8" s="1"/>
  <c r="AE3" i="15"/>
  <c r="AE23" i="1" s="1"/>
  <c r="AE60" i="15"/>
  <c r="AE50" i="15"/>
  <c r="AE40" i="15"/>
  <c r="AE35" i="15"/>
  <c r="AE30" i="15"/>
  <c r="AE25" i="15"/>
  <c r="AE55" i="15"/>
  <c r="AE45" i="15"/>
  <c r="AE20" i="15"/>
  <c r="AE65" i="15"/>
  <c r="AG479" i="8"/>
  <c r="AG525" i="8" s="1"/>
  <c r="AG486" i="8"/>
  <c r="AG532" i="8" s="1"/>
  <c r="AG313" i="8"/>
  <c r="AG357" i="8" s="1"/>
  <c r="AE43" i="12"/>
  <c r="AG493" i="8"/>
  <c r="AG539" i="8" s="1"/>
  <c r="AG492" i="8"/>
  <c r="AG538" i="8" s="1"/>
  <c r="AG483" i="8"/>
  <c r="AG529" i="8" s="1"/>
  <c r="AG227" i="8"/>
  <c r="AG271" i="8" s="1"/>
  <c r="AG485" i="8"/>
  <c r="AG531" i="8" s="1"/>
  <c r="AG477" i="8"/>
  <c r="AG523" i="8" s="1"/>
  <c r="AG480" i="8"/>
  <c r="AG526" i="8" s="1"/>
  <c r="AG491" i="8"/>
  <c r="AG537" i="8" s="1"/>
  <c r="AG495" i="8"/>
  <c r="AG541" i="8" s="1"/>
  <c r="AG496" i="8"/>
  <c r="AG542" i="8" s="1"/>
  <c r="AE23" i="12"/>
  <c r="AG487" i="8"/>
  <c r="AG533" i="8" s="1"/>
  <c r="AG489" i="8"/>
  <c r="AG535" i="8" s="1"/>
  <c r="AE63" i="12"/>
  <c r="AD3" i="12"/>
  <c r="AD5" i="12" s="1"/>
  <c r="AD27" i="1" s="1"/>
  <c r="AC3" i="13"/>
  <c r="AC32" i="1" s="1"/>
  <c r="AC36" i="1" s="1"/>
  <c r="AD8" i="13"/>
  <c r="AD41" i="13"/>
  <c r="AD60" i="13"/>
  <c r="AE63" i="13"/>
  <c r="AE71" i="13"/>
  <c r="AE75" i="13"/>
  <c r="AE67" i="13"/>
  <c r="AG402" i="8"/>
  <c r="AG446" i="8" s="1"/>
  <c r="AG311" i="8"/>
  <c r="AG355" i="8" s="1"/>
  <c r="AG229" i="8"/>
  <c r="AG273" i="8" s="1"/>
  <c r="AG315" i="8"/>
  <c r="AG359" i="8" s="1"/>
  <c r="AG225" i="8"/>
  <c r="AG269" i="8" s="1"/>
  <c r="AG310" i="8"/>
  <c r="AG320" i="8"/>
  <c r="AG364" i="8" s="1"/>
  <c r="AG488" i="8"/>
  <c r="AG534" i="8" s="1"/>
  <c r="AG490" i="8"/>
  <c r="AG536" i="8" s="1"/>
  <c r="AG231" i="8"/>
  <c r="AG275" i="8" s="1"/>
  <c r="AF52" i="8"/>
  <c r="AF96" i="8" s="1"/>
  <c r="AE18" i="12"/>
  <c r="AE38" i="12"/>
  <c r="AE58" i="12"/>
  <c r="AE56" i="13"/>
  <c r="AE51" i="13"/>
  <c r="AE46" i="13"/>
  <c r="AE38" i="13"/>
  <c r="AE28" i="13"/>
  <c r="AE23" i="13"/>
  <c r="AE18" i="13"/>
  <c r="AE13" i="13"/>
  <c r="AE33" i="13"/>
  <c r="AF2" i="12"/>
  <c r="AF2" i="13"/>
  <c r="AG228" i="8"/>
  <c r="AG272" i="8" s="1"/>
  <c r="AE28" i="12"/>
  <c r="AE48" i="12"/>
  <c r="AG314" i="8"/>
  <c r="AG358" i="8" s="1"/>
  <c r="AG230" i="8"/>
  <c r="AG274" i="8" s="1"/>
  <c r="AG406" i="8"/>
  <c r="AG450" i="8" s="1"/>
  <c r="AE33" i="12"/>
  <c r="AE53" i="12"/>
  <c r="AE155" i="8"/>
  <c r="AE14" i="8" s="1"/>
  <c r="BF33" i="9" s="1"/>
  <c r="AF139" i="8"/>
  <c r="AF183" i="8" s="1"/>
  <c r="AF137" i="8"/>
  <c r="AG494" i="8"/>
  <c r="AG540" i="8" s="1"/>
  <c r="AG478" i="8"/>
  <c r="AG524" i="8" s="1"/>
  <c r="AG482" i="8"/>
  <c r="AG528" i="8" s="1"/>
  <c r="AG498" i="8"/>
  <c r="AG544" i="8" s="1"/>
  <c r="AD3" i="3"/>
  <c r="AG394" i="8"/>
  <c r="AG438" i="8" s="1"/>
  <c r="AF2" i="3"/>
  <c r="AG409" i="8"/>
  <c r="AG453" i="8" s="1"/>
  <c r="AH470" i="8"/>
  <c r="AG499" i="8"/>
  <c r="AG545" i="8" s="1"/>
  <c r="AF422" i="8"/>
  <c r="AF17" i="8" s="1"/>
  <c r="BH36" i="9" s="1"/>
  <c r="AF138" i="8"/>
  <c r="AF182" i="8" s="1"/>
  <c r="AG405" i="8"/>
  <c r="AG449" i="8" s="1"/>
  <c r="AG114" i="8"/>
  <c r="AF142" i="8"/>
  <c r="AF186" i="8" s="1"/>
  <c r="AG408" i="8"/>
  <c r="AG452" i="8" s="1"/>
  <c r="AG475" i="8"/>
  <c r="AG521" i="8" s="1"/>
  <c r="AG401" i="8"/>
  <c r="AG445" i="8" s="1"/>
  <c r="AH381" i="8"/>
  <c r="AG410" i="8"/>
  <c r="AG454" i="8" s="1"/>
  <c r="AE66" i="8"/>
  <c r="AE13" i="8" s="1"/>
  <c r="BF32" i="9" s="1"/>
  <c r="AG400" i="8"/>
  <c r="AG444" i="8" s="1"/>
  <c r="AG396" i="8"/>
  <c r="AG440" i="8" s="1"/>
  <c r="AG399" i="8"/>
  <c r="AG443" i="8" s="1"/>
  <c r="AG391" i="8"/>
  <c r="AG472" i="8"/>
  <c r="AG518" i="8" s="1"/>
  <c r="AH292" i="8"/>
  <c r="AG321" i="8"/>
  <c r="AG365" i="8" s="1"/>
  <c r="AG312" i="8"/>
  <c r="AG356" i="8" s="1"/>
  <c r="AG497" i="8"/>
  <c r="AG543" i="8" s="1"/>
  <c r="AH203" i="8"/>
  <c r="AG232" i="8"/>
  <c r="AG276" i="8" s="1"/>
  <c r="AG407" i="8"/>
  <c r="AG451" i="8" s="1"/>
  <c r="AG25" i="8"/>
  <c r="AF53" i="8"/>
  <c r="AF97" i="8" s="1"/>
  <c r="AG318" i="8"/>
  <c r="AG362" i="8" s="1"/>
  <c r="AG317" i="8"/>
  <c r="AG361" i="8" s="1"/>
  <c r="AG392" i="8"/>
  <c r="AG436" i="8" s="1"/>
  <c r="AG398" i="8"/>
  <c r="AG442" i="8" s="1"/>
  <c r="AG403" i="8"/>
  <c r="AG447" i="8" s="1"/>
  <c r="AF244" i="8"/>
  <c r="AF15" i="8" s="1"/>
  <c r="BH34" i="9" s="1"/>
  <c r="AG404" i="8"/>
  <c r="AG448" i="8" s="1"/>
  <c r="AE63" i="3"/>
  <c r="AE53" i="3"/>
  <c r="AE58" i="3"/>
  <c r="AE43" i="3"/>
  <c r="AE38" i="3"/>
  <c r="AE33" i="3"/>
  <c r="AE28" i="3"/>
  <c r="AE11" i="3"/>
  <c r="AE18" i="3"/>
  <c r="AE48" i="3"/>
  <c r="AE23" i="3"/>
  <c r="AG397" i="8"/>
  <c r="AG441" i="8" s="1"/>
  <c r="AF333" i="8"/>
  <c r="AF16" i="8" s="1"/>
  <c r="BH35" i="9" s="1"/>
  <c r="AG319" i="8"/>
  <c r="AG363" i="8" s="1"/>
  <c r="AF141" i="8"/>
  <c r="AF185" i="8" s="1"/>
  <c r="AG316" i="8"/>
  <c r="AG360" i="8" s="1"/>
  <c r="AG484" i="8"/>
  <c r="AG530" i="8" s="1"/>
  <c r="AG393" i="8"/>
  <c r="AG437" i="8" s="1"/>
  <c r="AG395" i="8"/>
  <c r="AG439" i="8" s="1"/>
  <c r="W471" i="8"/>
  <c r="W513" i="8" s="1"/>
  <c r="W18" i="8" s="1"/>
  <c r="AP37" i="9" s="1"/>
  <c r="T382" i="8"/>
  <c r="T422" i="8" s="1"/>
  <c r="T17" i="8" s="1"/>
  <c r="AJ36" i="9" s="1"/>
  <c r="AJ38" i="9" s="1"/>
  <c r="AJ13" i="9" s="1"/>
  <c r="R39" i="1" s="1"/>
  <c r="R40" i="1" s="1"/>
  <c r="R41" i="1" s="1"/>
  <c r="R42" i="1" s="1"/>
  <c r="AE3" i="12" l="1"/>
  <c r="AE5" i="12" s="1"/>
  <c r="AE27" i="1" s="1"/>
  <c r="AC29" i="1"/>
  <c r="AC40" i="1"/>
  <c r="AB41" i="1"/>
  <c r="AB42" i="1" s="1"/>
  <c r="AF10" i="1"/>
  <c r="AG8" i="1"/>
  <c r="AG9" i="1"/>
  <c r="AG17" i="1"/>
  <c r="AD26" i="1"/>
  <c r="AF5" i="15"/>
  <c r="AF33" i="1" s="1"/>
  <c r="AF58" i="12"/>
  <c r="AH475" i="8"/>
  <c r="AH521" i="8" s="1"/>
  <c r="AE6" i="15"/>
  <c r="BJ25" i="9"/>
  <c r="BL23" i="9"/>
  <c r="BL24" i="9"/>
  <c r="BL20" i="9"/>
  <c r="BL21" i="9"/>
  <c r="BL22" i="9"/>
  <c r="BL19" i="9"/>
  <c r="AH492" i="8"/>
  <c r="AH538" i="8" s="1"/>
  <c r="AH481" i="8"/>
  <c r="AH527" i="8" s="1"/>
  <c r="AH484" i="8"/>
  <c r="AH530" i="8" s="1"/>
  <c r="AH497" i="8"/>
  <c r="AH543" i="8" s="1"/>
  <c r="AH472" i="8"/>
  <c r="AH518" i="8" s="1"/>
  <c r="BM3" i="9"/>
  <c r="BL3" i="9"/>
  <c r="AH487" i="8"/>
  <c r="AH533" i="8" s="1"/>
  <c r="AH479" i="8"/>
  <c r="AH525" i="8" s="1"/>
  <c r="AH477" i="8"/>
  <c r="AH523" i="8" s="1"/>
  <c r="AH227" i="8"/>
  <c r="AH271" i="8" s="1"/>
  <c r="AH314" i="8"/>
  <c r="AH358" i="8" s="1"/>
  <c r="AH494" i="8"/>
  <c r="AH540" i="8" s="1"/>
  <c r="AH495" i="8"/>
  <c r="AH541" i="8" s="1"/>
  <c r="AH395" i="8"/>
  <c r="AH439" i="8" s="1"/>
  <c r="AH392" i="8"/>
  <c r="AG2" i="15"/>
  <c r="AG15" i="15" s="1"/>
  <c r="AH393" i="8"/>
  <c r="AH437" i="8" s="1"/>
  <c r="AH404" i="8"/>
  <c r="AH448" i="8" s="1"/>
  <c r="AH476" i="8"/>
  <c r="AH522" i="8" s="1"/>
  <c r="AF15" i="15"/>
  <c r="AH397" i="8"/>
  <c r="AH441" i="8" s="1"/>
  <c r="AF3" i="15"/>
  <c r="AF23" i="1" s="1"/>
  <c r="AF30" i="15"/>
  <c r="AF60" i="15"/>
  <c r="AF65" i="15"/>
  <c r="AF50" i="15"/>
  <c r="AF35" i="15"/>
  <c r="AF25" i="15"/>
  <c r="AF55" i="15"/>
  <c r="AF40" i="15"/>
  <c r="AF20" i="15"/>
  <c r="AF45" i="15"/>
  <c r="AG139" i="8"/>
  <c r="AG183" i="8" s="1"/>
  <c r="AH496" i="8"/>
  <c r="AH542" i="8" s="1"/>
  <c r="AH316" i="8"/>
  <c r="AH360" i="8" s="1"/>
  <c r="AH478" i="8"/>
  <c r="AH524" i="8" s="1"/>
  <c r="AH491" i="8"/>
  <c r="AH537" i="8" s="1"/>
  <c r="AH482" i="8"/>
  <c r="AH528" i="8" s="1"/>
  <c r="AF23" i="12"/>
  <c r="AH489" i="8"/>
  <c r="AH535" i="8" s="1"/>
  <c r="AF43" i="12"/>
  <c r="AH480" i="8"/>
  <c r="AH526" i="8" s="1"/>
  <c r="AH483" i="8"/>
  <c r="AH529" i="8" s="1"/>
  <c r="AD3" i="13"/>
  <c r="AD32" i="1" s="1"/>
  <c r="AD36" i="1" s="1"/>
  <c r="AE8" i="13"/>
  <c r="AE41" i="13"/>
  <c r="AF71" i="13"/>
  <c r="AF63" i="13"/>
  <c r="AF75" i="13"/>
  <c r="AF67" i="13"/>
  <c r="AE60" i="13"/>
  <c r="AH319" i="8"/>
  <c r="AH363" i="8" s="1"/>
  <c r="AH318" i="8"/>
  <c r="AH362" i="8" s="1"/>
  <c r="AH232" i="8"/>
  <c r="AH276" i="8" s="1"/>
  <c r="AH321" i="8"/>
  <c r="AH365" i="8" s="1"/>
  <c r="AH406" i="8"/>
  <c r="AH450" i="8" s="1"/>
  <c r="AH488" i="8"/>
  <c r="AH534" i="8" s="1"/>
  <c r="AG142" i="8"/>
  <c r="AG186" i="8" s="1"/>
  <c r="AG2" i="12"/>
  <c r="AG2" i="13"/>
  <c r="AH498" i="8"/>
  <c r="AH544" i="8" s="1"/>
  <c r="AF33" i="12"/>
  <c r="AF53" i="12"/>
  <c r="AF56" i="13"/>
  <c r="AF51" i="13"/>
  <c r="AF46" i="13"/>
  <c r="AF38" i="13"/>
  <c r="AF23" i="13"/>
  <c r="AF18" i="13"/>
  <c r="AF13" i="13"/>
  <c r="AF33" i="13"/>
  <c r="AF28" i="13"/>
  <c r="AH230" i="8"/>
  <c r="AH274" i="8" s="1"/>
  <c r="AF18" i="12"/>
  <c r="AF38" i="12"/>
  <c r="AF63" i="12"/>
  <c r="AG141" i="8"/>
  <c r="AG185" i="8" s="1"/>
  <c r="AH228" i="8"/>
  <c r="AH272" i="8" s="1"/>
  <c r="AH317" i="8"/>
  <c r="AH361" i="8" s="1"/>
  <c r="AH407" i="8"/>
  <c r="AH451" i="8" s="1"/>
  <c r="AH312" i="8"/>
  <c r="AH356" i="8" s="1"/>
  <c r="AH400" i="8"/>
  <c r="AH444" i="8" s="1"/>
  <c r="AG138" i="8"/>
  <c r="AF28" i="12"/>
  <c r="AF48" i="12"/>
  <c r="AF68" i="12"/>
  <c r="AH398" i="8"/>
  <c r="AH442" i="8" s="1"/>
  <c r="AH396" i="8"/>
  <c r="AH440" i="8" s="1"/>
  <c r="AH410" i="8"/>
  <c r="AH454" i="8" s="1"/>
  <c r="AH405" i="8"/>
  <c r="AH449" i="8" s="1"/>
  <c r="AH408" i="8"/>
  <c r="AH452" i="8" s="1"/>
  <c r="AH403" i="8"/>
  <c r="AH447" i="8" s="1"/>
  <c r="AH229" i="8"/>
  <c r="AH273" i="8" s="1"/>
  <c r="AH490" i="8"/>
  <c r="AH536" i="8" s="1"/>
  <c r="AH486" i="8"/>
  <c r="AH532" i="8" s="1"/>
  <c r="AG333" i="8"/>
  <c r="AG16" i="8" s="1"/>
  <c r="BJ35" i="9" s="1"/>
  <c r="AH399" i="8"/>
  <c r="AH443" i="8" s="1"/>
  <c r="AF66" i="8"/>
  <c r="AF13" i="8" s="1"/>
  <c r="BH32" i="9" s="1"/>
  <c r="AH485" i="8"/>
  <c r="AH531" i="8" s="1"/>
  <c r="AH473" i="8"/>
  <c r="AH519" i="8" s="1"/>
  <c r="AH401" i="8"/>
  <c r="AH445" i="8" s="1"/>
  <c r="AH493" i="8"/>
  <c r="AH539" i="8" s="1"/>
  <c r="AH499" i="8"/>
  <c r="AH545" i="8" s="1"/>
  <c r="AE3" i="3"/>
  <c r="AH25" i="8"/>
  <c r="AG54" i="8"/>
  <c r="AG98" i="8" s="1"/>
  <c r="AG51" i="8"/>
  <c r="AG53" i="8"/>
  <c r="AG97" i="8" s="1"/>
  <c r="AI203" i="8"/>
  <c r="AH233" i="8"/>
  <c r="AH277" i="8" s="1"/>
  <c r="AI292" i="8"/>
  <c r="AH322" i="8"/>
  <c r="AH366" i="8" s="1"/>
  <c r="AI381" i="8"/>
  <c r="AH411" i="8"/>
  <c r="AH455" i="8" s="1"/>
  <c r="AH226" i="8"/>
  <c r="AH231" i="8"/>
  <c r="AH275" i="8" s="1"/>
  <c r="AH320" i="8"/>
  <c r="AH364" i="8" s="1"/>
  <c r="AH311" i="8"/>
  <c r="AH114" i="8"/>
  <c r="AG143" i="8"/>
  <c r="AG187" i="8" s="1"/>
  <c r="AH409" i="8"/>
  <c r="AH453" i="8" s="1"/>
  <c r="AG140" i="8"/>
  <c r="AG184" i="8" s="1"/>
  <c r="AG422" i="8"/>
  <c r="AG17" i="8" s="1"/>
  <c r="BJ36" i="9" s="1"/>
  <c r="AG244" i="8"/>
  <c r="AG15" i="8" s="1"/>
  <c r="BJ34" i="9" s="1"/>
  <c r="AG52" i="8"/>
  <c r="AG96" i="8" s="1"/>
  <c r="AI470" i="8"/>
  <c r="AH500" i="8"/>
  <c r="AH546" i="8" s="1"/>
  <c r="AF63" i="3"/>
  <c r="AF38" i="3"/>
  <c r="AF48" i="3"/>
  <c r="AF43" i="3"/>
  <c r="AF33" i="3"/>
  <c r="AF28" i="3"/>
  <c r="AF11" i="3"/>
  <c r="AF53" i="3"/>
  <c r="AF23" i="3"/>
  <c r="AF18" i="3"/>
  <c r="AF58" i="3"/>
  <c r="AH394" i="8"/>
  <c r="AH438" i="8" s="1"/>
  <c r="AH402" i="8"/>
  <c r="AH446" i="8" s="1"/>
  <c r="AF155" i="8"/>
  <c r="AF14" i="8" s="1"/>
  <c r="BH33" i="9" s="1"/>
  <c r="AH474" i="8"/>
  <c r="AH520" i="8" s="1"/>
  <c r="AG2" i="3"/>
  <c r="AH315" i="8"/>
  <c r="AH359" i="8" s="1"/>
  <c r="AH313" i="8"/>
  <c r="AH357" i="8" s="1"/>
  <c r="W517" i="8"/>
  <c r="T426" i="8"/>
  <c r="AD29" i="1" l="1"/>
  <c r="AD40" i="1"/>
  <c r="AC41" i="1"/>
  <c r="AC42" i="1" s="1"/>
  <c r="AG10" i="1"/>
  <c r="AH8" i="1"/>
  <c r="AH9" i="1"/>
  <c r="AH17" i="1"/>
  <c r="AF8" i="13"/>
  <c r="AF60" i="13"/>
  <c r="AF3" i="3"/>
  <c r="AF26" i="1" s="1"/>
  <c r="BL25" i="9"/>
  <c r="AF3" i="12"/>
  <c r="AF5" i="12" s="1"/>
  <c r="AF27" i="1" s="1"/>
  <c r="AF41" i="13"/>
  <c r="AI409" i="8"/>
  <c r="AI453" i="8" s="1"/>
  <c r="AE26" i="1"/>
  <c r="AI479" i="8"/>
  <c r="AI525" i="8" s="1"/>
  <c r="AG23" i="12"/>
  <c r="AG18" i="12"/>
  <c r="AG58" i="12"/>
  <c r="AG33" i="12"/>
  <c r="AG63" i="12"/>
  <c r="AG43" i="12"/>
  <c r="AG38" i="12"/>
  <c r="AG28" i="12"/>
  <c r="AG68" i="12"/>
  <c r="AG48" i="12"/>
  <c r="AG53" i="12"/>
  <c r="AG4" i="15"/>
  <c r="AI318" i="8"/>
  <c r="AI362" i="8" s="1"/>
  <c r="BN10" i="9"/>
  <c r="AF6" i="15"/>
  <c r="AI495" i="8"/>
  <c r="AI541" i="8" s="1"/>
  <c r="AI315" i="8"/>
  <c r="AI359" i="8" s="1"/>
  <c r="BN23" i="9"/>
  <c r="BN24" i="9"/>
  <c r="BN19" i="9"/>
  <c r="BN20" i="9"/>
  <c r="BN21" i="9"/>
  <c r="BN22" i="9"/>
  <c r="AI402" i="8"/>
  <c r="AI446" i="8" s="1"/>
  <c r="AH52" i="8"/>
  <c r="AI316" i="8"/>
  <c r="AI360" i="8" s="1"/>
  <c r="AI408" i="8"/>
  <c r="AI452" i="8" s="1"/>
  <c r="BO3" i="9"/>
  <c r="BN3" i="9"/>
  <c r="AI405" i="8"/>
  <c r="AI449" i="8" s="1"/>
  <c r="AI494" i="8"/>
  <c r="AI540" i="8" s="1"/>
  <c r="AH53" i="8"/>
  <c r="AH97" i="8" s="1"/>
  <c r="AI227" i="8"/>
  <c r="AI271" i="8" s="1"/>
  <c r="AI493" i="8"/>
  <c r="AI539" i="8" s="1"/>
  <c r="AI317" i="8"/>
  <c r="AI361" i="8" s="1"/>
  <c r="AI313" i="8"/>
  <c r="AI357" i="8" s="1"/>
  <c r="AI321" i="8"/>
  <c r="AI365" i="8" s="1"/>
  <c r="AI407" i="8"/>
  <c r="AI451" i="8" s="1"/>
  <c r="AI480" i="8"/>
  <c r="AI526" i="8" s="1"/>
  <c r="AI474" i="8"/>
  <c r="AI520" i="8" s="1"/>
  <c r="AI496" i="8"/>
  <c r="AI542" i="8" s="1"/>
  <c r="AH2" i="15"/>
  <c r="AH4" i="15" s="1"/>
  <c r="AI488" i="8"/>
  <c r="AI534" i="8" s="1"/>
  <c r="AI486" i="8"/>
  <c r="AI532" i="8" s="1"/>
  <c r="AG3" i="15"/>
  <c r="AG23" i="1" s="1"/>
  <c r="AG65" i="15"/>
  <c r="AG60" i="15"/>
  <c r="AG55" i="15"/>
  <c r="AG50" i="15"/>
  <c r="AG45" i="15"/>
  <c r="AG40" i="15"/>
  <c r="AG20" i="15"/>
  <c r="AG35" i="15"/>
  <c r="AG30" i="15"/>
  <c r="AG25" i="15"/>
  <c r="AI397" i="8"/>
  <c r="AI441" i="8" s="1"/>
  <c r="AG5" i="15"/>
  <c r="AG33" i="1" s="1"/>
  <c r="AI314" i="8"/>
  <c r="AI358" i="8" s="1"/>
  <c r="AH143" i="8"/>
  <c r="AH187" i="8" s="1"/>
  <c r="AI322" i="8"/>
  <c r="AI366" i="8" s="1"/>
  <c r="AI396" i="8"/>
  <c r="AI440" i="8" s="1"/>
  <c r="AH142" i="8"/>
  <c r="AH186" i="8" s="1"/>
  <c r="AI401" i="8"/>
  <c r="AI445" i="8" s="1"/>
  <c r="AI229" i="8"/>
  <c r="AI273" i="8" s="1"/>
  <c r="AI410" i="8"/>
  <c r="AI454" i="8" s="1"/>
  <c r="AI312" i="8"/>
  <c r="AE3" i="13"/>
  <c r="AE32" i="1" s="1"/>
  <c r="AE36" i="1" s="1"/>
  <c r="AG75" i="13"/>
  <c r="AG67" i="13"/>
  <c r="AG71" i="13"/>
  <c r="AG63" i="13"/>
  <c r="AI485" i="8"/>
  <c r="AI531" i="8" s="1"/>
  <c r="AI483" i="8"/>
  <c r="AI529" i="8" s="1"/>
  <c r="AI320" i="8"/>
  <c r="AI364" i="8" s="1"/>
  <c r="AG155" i="8"/>
  <c r="AG14" i="8" s="1"/>
  <c r="BJ33" i="9" s="1"/>
  <c r="AH2" i="12"/>
  <c r="AH2" i="13"/>
  <c r="AG33" i="13"/>
  <c r="AG56" i="13"/>
  <c r="AG23" i="13"/>
  <c r="AG18" i="13"/>
  <c r="AG13" i="13"/>
  <c r="AG51" i="13"/>
  <c r="AG28" i="13"/>
  <c r="AG46" i="13"/>
  <c r="AG38" i="13"/>
  <c r="AI232" i="8"/>
  <c r="AI276" i="8" s="1"/>
  <c r="AI230" i="8"/>
  <c r="AI274" i="8" s="1"/>
  <c r="AI393" i="8"/>
  <c r="AI499" i="8"/>
  <c r="AI545" i="8" s="1"/>
  <c r="AI411" i="8"/>
  <c r="AI455" i="8" s="1"/>
  <c r="AI233" i="8"/>
  <c r="AI277" i="8" s="1"/>
  <c r="AI404" i="8"/>
  <c r="AI448" i="8" s="1"/>
  <c r="AI403" i="8"/>
  <c r="AI447" i="8" s="1"/>
  <c r="AI490" i="8"/>
  <c r="AI536" i="8" s="1"/>
  <c r="AI231" i="8"/>
  <c r="AI275" i="8" s="1"/>
  <c r="AI395" i="8"/>
  <c r="AI439" i="8" s="1"/>
  <c r="AI394" i="8"/>
  <c r="AI438" i="8" s="1"/>
  <c r="AI500" i="8"/>
  <c r="AI546" i="8" s="1"/>
  <c r="AI482" i="8"/>
  <c r="AI528" i="8" s="1"/>
  <c r="AI406" i="8"/>
  <c r="AI450" i="8" s="1"/>
  <c r="AH2" i="3"/>
  <c r="BP2" i="9"/>
  <c r="AI473" i="8"/>
  <c r="AI519" i="8" s="1"/>
  <c r="AI492" i="8"/>
  <c r="AI538" i="8" s="1"/>
  <c r="AI489" i="8"/>
  <c r="AI535" i="8" s="1"/>
  <c r="AI114" i="8"/>
  <c r="AH144" i="8"/>
  <c r="AH188" i="8" s="1"/>
  <c r="AH244" i="8"/>
  <c r="AH15" i="8" s="1"/>
  <c r="BL34" i="9" s="1"/>
  <c r="AH270" i="8"/>
  <c r="AI400" i="8"/>
  <c r="AI444" i="8" s="1"/>
  <c r="AJ203" i="8"/>
  <c r="AI234" i="8"/>
  <c r="AI278" i="8" s="1"/>
  <c r="AI487" i="8"/>
  <c r="AI533" i="8" s="1"/>
  <c r="AI25" i="8"/>
  <c r="AH55" i="8"/>
  <c r="AH99" i="8" s="1"/>
  <c r="AI481" i="8"/>
  <c r="AI527" i="8" s="1"/>
  <c r="AH333" i="8"/>
  <c r="AH16" i="8" s="1"/>
  <c r="BL35" i="9" s="1"/>
  <c r="AI484" i="8"/>
  <c r="AI530" i="8" s="1"/>
  <c r="AI491" i="8"/>
  <c r="AI537" i="8" s="1"/>
  <c r="AI478" i="8"/>
  <c r="AI524" i="8" s="1"/>
  <c r="AI498" i="8"/>
  <c r="AI544" i="8" s="1"/>
  <c r="AJ381" i="8"/>
  <c r="AI412" i="8"/>
  <c r="AI456" i="8" s="1"/>
  <c r="AJ292" i="8"/>
  <c r="AI323" i="8"/>
  <c r="AI367" i="8" s="1"/>
  <c r="AG66" i="8"/>
  <c r="AG13" i="8" s="1"/>
  <c r="BJ32" i="9" s="1"/>
  <c r="AI228" i="8"/>
  <c r="AI272" i="8" s="1"/>
  <c r="AI319" i="8"/>
  <c r="AI363" i="8" s="1"/>
  <c r="AH139" i="8"/>
  <c r="AG63" i="3"/>
  <c r="AG58" i="3"/>
  <c r="AG53" i="3"/>
  <c r="AG48" i="3"/>
  <c r="AG43" i="3"/>
  <c r="AG38" i="3"/>
  <c r="AG33" i="3"/>
  <c r="AG28" i="3"/>
  <c r="AG23" i="3"/>
  <c r="AG18" i="3"/>
  <c r="AG11" i="3"/>
  <c r="AH422" i="8"/>
  <c r="AH17" i="8" s="1"/>
  <c r="BL36" i="9" s="1"/>
  <c r="AJ470" i="8"/>
  <c r="AI501" i="8"/>
  <c r="AI547" i="8" s="1"/>
  <c r="AI476" i="8"/>
  <c r="AI522" i="8" s="1"/>
  <c r="AI497" i="8"/>
  <c r="AI543" i="8" s="1"/>
  <c r="AI475" i="8"/>
  <c r="AI521" i="8" s="1"/>
  <c r="AH140" i="8"/>
  <c r="AH184" i="8" s="1"/>
  <c r="AI477" i="8"/>
  <c r="AI523" i="8" s="1"/>
  <c r="AI398" i="8"/>
  <c r="AI442" i="8" s="1"/>
  <c r="AH141" i="8"/>
  <c r="AH185" i="8" s="1"/>
  <c r="AH54" i="8"/>
  <c r="AH98" i="8" s="1"/>
  <c r="AI399" i="8"/>
  <c r="AI443" i="8" s="1"/>
  <c r="AI472" i="8"/>
  <c r="AI518" i="8" s="1"/>
  <c r="U382" i="8"/>
  <c r="U422" i="8" s="1"/>
  <c r="U17" i="8" s="1"/>
  <c r="AL36" i="9" s="1"/>
  <c r="AL38" i="9" s="1"/>
  <c r="AL13" i="9" s="1"/>
  <c r="S39" i="1" s="1"/>
  <c r="S40" i="1" s="1"/>
  <c r="S41" i="1" s="1"/>
  <c r="S42" i="1" s="1"/>
  <c r="X471" i="8"/>
  <c r="X513" i="8" s="1"/>
  <c r="X18" i="8" s="1"/>
  <c r="AR37" i="9" s="1"/>
  <c r="AD41" i="1" l="1"/>
  <c r="AD42" i="1" s="1"/>
  <c r="AE29" i="1"/>
  <c r="AE40" i="1"/>
  <c r="AH10" i="1"/>
  <c r="AI9" i="1"/>
  <c r="AI8" i="1"/>
  <c r="AF29" i="1"/>
  <c r="AI17" i="1"/>
  <c r="BN25" i="9"/>
  <c r="AF3" i="13"/>
  <c r="AF32" i="1" s="1"/>
  <c r="AF36" i="1" s="1"/>
  <c r="AG3" i="12"/>
  <c r="AG5" i="12" s="1"/>
  <c r="AG27" i="1" s="1"/>
  <c r="AG41" i="13"/>
  <c r="AG60" i="13"/>
  <c r="AG8" i="13"/>
  <c r="AG6" i="15"/>
  <c r="AG3" i="3"/>
  <c r="AG26" i="1" s="1"/>
  <c r="AJ319" i="8"/>
  <c r="AJ363" i="8" s="1"/>
  <c r="AH68" i="12"/>
  <c r="AH28" i="12"/>
  <c r="AH33" i="12"/>
  <c r="AH15" i="15"/>
  <c r="BP10" i="9"/>
  <c r="AI53" i="8"/>
  <c r="BP19" i="9"/>
  <c r="BP23" i="9"/>
  <c r="BP24" i="9"/>
  <c r="BP20" i="9"/>
  <c r="BP22" i="9"/>
  <c r="BP21" i="9"/>
  <c r="BQ3" i="9"/>
  <c r="BP3" i="9"/>
  <c r="AI142" i="8"/>
  <c r="AI186" i="8" s="1"/>
  <c r="AJ229" i="8"/>
  <c r="AJ273" i="8" s="1"/>
  <c r="AI143" i="8"/>
  <c r="AI187" i="8" s="1"/>
  <c r="AI141" i="8"/>
  <c r="AI185" i="8" s="1"/>
  <c r="AJ234" i="8"/>
  <c r="AJ278" i="8" s="1"/>
  <c r="AJ231" i="8"/>
  <c r="AJ275" i="8" s="1"/>
  <c r="AI2" i="15"/>
  <c r="AI15" i="15" s="1"/>
  <c r="AH18" i="12"/>
  <c r="AH58" i="12"/>
  <c r="AI140" i="8"/>
  <c r="AJ314" i="8"/>
  <c r="AJ358" i="8" s="1"/>
  <c r="AH23" i="12"/>
  <c r="AH63" i="12"/>
  <c r="AH48" i="12"/>
  <c r="AH5" i="15"/>
  <c r="AH33" i="1" s="1"/>
  <c r="AI54" i="8"/>
  <c r="AI98" i="8" s="1"/>
  <c r="AJ397" i="8"/>
  <c r="AJ441" i="8" s="1"/>
  <c r="AH53" i="12"/>
  <c r="AH43" i="12"/>
  <c r="AH38" i="12"/>
  <c r="AH3" i="15"/>
  <c r="AH23" i="1" s="1"/>
  <c r="AH65" i="15"/>
  <c r="AH55" i="15"/>
  <c r="AH45" i="15"/>
  <c r="AH25" i="15"/>
  <c r="AH50" i="15"/>
  <c r="AH40" i="15"/>
  <c r="AH30" i="15"/>
  <c r="AH60" i="15"/>
  <c r="AH35" i="15"/>
  <c r="AH20" i="15"/>
  <c r="AJ409" i="8"/>
  <c r="AJ453" i="8" s="1"/>
  <c r="AI55" i="8"/>
  <c r="AI99" i="8" s="1"/>
  <c r="AI144" i="8"/>
  <c r="AI188" i="8" s="1"/>
  <c r="AJ403" i="8"/>
  <c r="AJ447" i="8" s="1"/>
  <c r="AJ398" i="8"/>
  <c r="AJ442" i="8" s="1"/>
  <c r="AJ399" i="8"/>
  <c r="AJ443" i="8" s="1"/>
  <c r="AJ412" i="8"/>
  <c r="AJ456" i="8" s="1"/>
  <c r="AJ232" i="8"/>
  <c r="AJ276" i="8" s="1"/>
  <c r="AH75" i="13"/>
  <c r="AH67" i="13"/>
  <c r="AH63" i="13"/>
  <c r="AH71" i="13"/>
  <c r="AJ233" i="8"/>
  <c r="AJ277" i="8" s="1"/>
  <c r="AH56" i="13"/>
  <c r="AH51" i="13"/>
  <c r="AH46" i="13"/>
  <c r="AH38" i="13"/>
  <c r="AH33" i="13"/>
  <c r="AH28" i="13"/>
  <c r="AH18" i="13"/>
  <c r="AH23" i="13"/>
  <c r="AH13" i="13"/>
  <c r="AI2" i="12"/>
  <c r="AI2" i="13"/>
  <c r="AJ406" i="8"/>
  <c r="AJ450" i="8" s="1"/>
  <c r="AJ497" i="8"/>
  <c r="AJ543" i="8" s="1"/>
  <c r="AH155" i="8"/>
  <c r="AH14" i="8" s="1"/>
  <c r="BL33" i="9" s="1"/>
  <c r="AK470" i="8"/>
  <c r="AJ502" i="8"/>
  <c r="AJ548" i="8" s="1"/>
  <c r="AK292" i="8"/>
  <c r="AJ324" i="8"/>
  <c r="AJ368" i="8" s="1"/>
  <c r="AJ491" i="8"/>
  <c r="AJ537" i="8" s="1"/>
  <c r="AJ500" i="8"/>
  <c r="AJ546" i="8" s="1"/>
  <c r="AJ474" i="8"/>
  <c r="AJ520" i="8" s="1"/>
  <c r="AJ322" i="8"/>
  <c r="AJ366" i="8" s="1"/>
  <c r="AJ487" i="8"/>
  <c r="AJ533" i="8" s="1"/>
  <c r="AK487" i="8" s="1"/>
  <c r="AK533" i="8" s="1"/>
  <c r="AJ492" i="8"/>
  <c r="AJ538" i="8" s="1"/>
  <c r="AJ402" i="8"/>
  <c r="AJ446" i="8" s="1"/>
  <c r="AJ483" i="8"/>
  <c r="AJ529" i="8" s="1"/>
  <c r="BR2" i="9"/>
  <c r="AI2" i="3"/>
  <c r="AJ476" i="8"/>
  <c r="AJ522" i="8" s="1"/>
  <c r="AJ494" i="8"/>
  <c r="AJ540" i="8" s="1"/>
  <c r="AJ486" i="8"/>
  <c r="AJ532" i="8" s="1"/>
  <c r="AJ228" i="8"/>
  <c r="AJ272" i="8" s="1"/>
  <c r="AJ498" i="8"/>
  <c r="AJ544" i="8" s="1"/>
  <c r="AJ484" i="8"/>
  <c r="AJ530" i="8" s="1"/>
  <c r="AJ318" i="8"/>
  <c r="AJ362" i="8" s="1"/>
  <c r="AJ499" i="8"/>
  <c r="AJ545" i="8" s="1"/>
  <c r="AJ395" i="8"/>
  <c r="AJ439" i="8" s="1"/>
  <c r="AJ411" i="8"/>
  <c r="AJ455" i="8" s="1"/>
  <c r="AJ481" i="8"/>
  <c r="AJ527" i="8" s="1"/>
  <c r="AJ489" i="8"/>
  <c r="AJ535" i="8" s="1"/>
  <c r="AI333" i="8"/>
  <c r="AI16" i="8" s="1"/>
  <c r="BN35" i="9" s="1"/>
  <c r="AJ316" i="8"/>
  <c r="AJ360" i="8" s="1"/>
  <c r="AJ315" i="8"/>
  <c r="AJ359" i="8" s="1"/>
  <c r="AJ482" i="8"/>
  <c r="AJ528" i="8" s="1"/>
  <c r="AJ496" i="8"/>
  <c r="AJ542" i="8" s="1"/>
  <c r="AJ477" i="8"/>
  <c r="AJ523" i="8" s="1"/>
  <c r="AH66" i="8"/>
  <c r="AH13" i="8" s="1"/>
  <c r="BL32" i="9" s="1"/>
  <c r="AJ479" i="8"/>
  <c r="AJ525" i="8" s="1"/>
  <c r="AJ313" i="8"/>
  <c r="AJ493" i="8"/>
  <c r="AJ539" i="8" s="1"/>
  <c r="AK381" i="8"/>
  <c r="AJ413" i="8"/>
  <c r="AJ457" i="8" s="1"/>
  <c r="AJ478" i="8"/>
  <c r="AJ524" i="8" s="1"/>
  <c r="AJ317" i="8"/>
  <c r="AJ361" i="8" s="1"/>
  <c r="AJ396" i="8"/>
  <c r="AJ440" i="8" s="1"/>
  <c r="AK396" i="8" s="1"/>
  <c r="AK440" i="8" s="1"/>
  <c r="AJ407" i="8"/>
  <c r="AJ451" i="8" s="1"/>
  <c r="AJ404" i="8"/>
  <c r="AJ448" i="8" s="1"/>
  <c r="AK203" i="8"/>
  <c r="AJ235" i="8"/>
  <c r="AJ279" i="8" s="1"/>
  <c r="AI244" i="8"/>
  <c r="AI15" i="8" s="1"/>
  <c r="BN34" i="9" s="1"/>
  <c r="AJ473" i="8"/>
  <c r="AJ519" i="8" s="1"/>
  <c r="AJ321" i="8"/>
  <c r="AJ365" i="8" s="1"/>
  <c r="AJ394" i="8"/>
  <c r="AJ495" i="8"/>
  <c r="AJ541" i="8" s="1"/>
  <c r="AJ472" i="8"/>
  <c r="AJ518" i="8" s="1"/>
  <c r="AJ475" i="8"/>
  <c r="AJ521" i="8" s="1"/>
  <c r="AJ501" i="8"/>
  <c r="AJ547" i="8" s="1"/>
  <c r="AJ490" i="8"/>
  <c r="AJ536" i="8" s="1"/>
  <c r="AJ323" i="8"/>
  <c r="AJ367" i="8" s="1"/>
  <c r="AJ320" i="8"/>
  <c r="AJ364" i="8" s="1"/>
  <c r="AJ405" i="8"/>
  <c r="AJ449" i="8" s="1"/>
  <c r="AJ401" i="8"/>
  <c r="AJ445" i="8" s="1"/>
  <c r="AJ488" i="8"/>
  <c r="AJ534" i="8" s="1"/>
  <c r="AJ480" i="8"/>
  <c r="AJ526" i="8" s="1"/>
  <c r="AJ485" i="8"/>
  <c r="AJ531" i="8" s="1"/>
  <c r="AJ25" i="8"/>
  <c r="AI56" i="8"/>
  <c r="AI100" i="8" s="1"/>
  <c r="AJ400" i="8"/>
  <c r="AJ444" i="8" s="1"/>
  <c r="AJ114" i="8"/>
  <c r="AI145" i="8"/>
  <c r="AI189" i="8" s="1"/>
  <c r="AI422" i="8"/>
  <c r="AI17" i="8" s="1"/>
  <c r="BN36" i="9" s="1"/>
  <c r="AJ408" i="8"/>
  <c r="AJ452" i="8" s="1"/>
  <c r="AJ410" i="8"/>
  <c r="AJ454" i="8" s="1"/>
  <c r="AH63" i="3"/>
  <c r="AH58" i="3"/>
  <c r="AH53" i="3"/>
  <c r="AH33" i="3"/>
  <c r="AH23" i="3"/>
  <c r="AH48" i="3"/>
  <c r="AH43" i="3"/>
  <c r="AH38" i="3"/>
  <c r="AH18" i="3"/>
  <c r="AH28" i="3"/>
  <c r="AH11" i="3"/>
  <c r="AJ230" i="8"/>
  <c r="AJ274" i="8" s="1"/>
  <c r="U426" i="8"/>
  <c r="X517" i="8"/>
  <c r="AE41" i="1" l="1"/>
  <c r="AE42" i="1" s="1"/>
  <c r="AF40" i="1"/>
  <c r="AI10" i="1"/>
  <c r="AG29" i="1"/>
  <c r="AJ8" i="1"/>
  <c r="AJ9" i="1"/>
  <c r="AJ17" i="1"/>
  <c r="AH8" i="13"/>
  <c r="AH3" i="3"/>
  <c r="AH41" i="13"/>
  <c r="AG3" i="13"/>
  <c r="AG32" i="1" s="1"/>
  <c r="AG36" i="1" s="1"/>
  <c r="AH60" i="13"/>
  <c r="AH6" i="15"/>
  <c r="AH3" i="12"/>
  <c r="AH5" i="12" s="1"/>
  <c r="AH27" i="1" s="1"/>
  <c r="BP25" i="9"/>
  <c r="AK491" i="8"/>
  <c r="AK537" i="8" s="1"/>
  <c r="BT2" i="9"/>
  <c r="BT10" i="9" s="1"/>
  <c r="AI5" i="15"/>
  <c r="AI33" i="1" s="1"/>
  <c r="AI4" i="15"/>
  <c r="BR10" i="9"/>
  <c r="AJ144" i="8"/>
  <c r="AJ188" i="8" s="1"/>
  <c r="BR20" i="9"/>
  <c r="BR21" i="9"/>
  <c r="BR22" i="9"/>
  <c r="BR24" i="9"/>
  <c r="BR23" i="9"/>
  <c r="BR19" i="9"/>
  <c r="AK320" i="8"/>
  <c r="AK364" i="8" s="1"/>
  <c r="BS3" i="9"/>
  <c r="BR3" i="9"/>
  <c r="AK480" i="8"/>
  <c r="AK526" i="8" s="1"/>
  <c r="AK475" i="8"/>
  <c r="AK521" i="8" s="1"/>
  <c r="AK486" i="8"/>
  <c r="AK532" i="8" s="1"/>
  <c r="AK323" i="8"/>
  <c r="AK367" i="8" s="1"/>
  <c r="AK315" i="8"/>
  <c r="AK359" i="8" s="1"/>
  <c r="AK318" i="8"/>
  <c r="AK362" i="8" s="1"/>
  <c r="AK321" i="8"/>
  <c r="AK365" i="8" s="1"/>
  <c r="AK317" i="8"/>
  <c r="AK361" i="8" s="1"/>
  <c r="AK316" i="8"/>
  <c r="AK360" i="8" s="1"/>
  <c r="AJ2" i="15"/>
  <c r="AJ15" i="15" s="1"/>
  <c r="AJ55" i="8"/>
  <c r="AJ99" i="8" s="1"/>
  <c r="AI3" i="15"/>
  <c r="AI23" i="1" s="1"/>
  <c r="AI35" i="15"/>
  <c r="AI30" i="15"/>
  <c r="AI25" i="15"/>
  <c r="AI50" i="15"/>
  <c r="AI20" i="15"/>
  <c r="AI65" i="15"/>
  <c r="AI40" i="15"/>
  <c r="AI55" i="15"/>
  <c r="AI60" i="15"/>
  <c r="AI45" i="15"/>
  <c r="AI23" i="12"/>
  <c r="AI63" i="12"/>
  <c r="AK497" i="8"/>
  <c r="AK543" i="8" s="1"/>
  <c r="AI28" i="12"/>
  <c r="AI68" i="12"/>
  <c r="AK408" i="8"/>
  <c r="AK452" i="8" s="1"/>
  <c r="AK400" i="8"/>
  <c r="AK444" i="8" s="1"/>
  <c r="AK322" i="8"/>
  <c r="AK366" i="8" s="1"/>
  <c r="AK324" i="8"/>
  <c r="AK368" i="8" s="1"/>
  <c r="AI43" i="12"/>
  <c r="AJ56" i="8"/>
  <c r="AJ100" i="8" s="1"/>
  <c r="AI48" i="12"/>
  <c r="AI71" i="13"/>
  <c r="AI63" i="13"/>
  <c r="AI75" i="13"/>
  <c r="AI67" i="13"/>
  <c r="AK410" i="8"/>
  <c r="AK454" i="8" s="1"/>
  <c r="AK405" i="8"/>
  <c r="AK449" i="8" s="1"/>
  <c r="AI18" i="12"/>
  <c r="AI38" i="12"/>
  <c r="AI58" i="12"/>
  <c r="AJ2" i="12"/>
  <c r="AJ2" i="13"/>
  <c r="AI56" i="13"/>
  <c r="AI51" i="13"/>
  <c r="AI46" i="13"/>
  <c r="AI38" i="13"/>
  <c r="AI28" i="13"/>
  <c r="AI23" i="13"/>
  <c r="AI18" i="13"/>
  <c r="AI13" i="13"/>
  <c r="AI33" i="13"/>
  <c r="AK401" i="8"/>
  <c r="AK445" i="8" s="1"/>
  <c r="AK495" i="8"/>
  <c r="AK541" i="8" s="1"/>
  <c r="AK493" i="8"/>
  <c r="AK539" i="8" s="1"/>
  <c r="AK477" i="8"/>
  <c r="AK523" i="8" s="1"/>
  <c r="AK484" i="8"/>
  <c r="AK530" i="8" s="1"/>
  <c r="AI33" i="12"/>
  <c r="AI53" i="12"/>
  <c r="AK230" i="8"/>
  <c r="AK274" i="8" s="1"/>
  <c r="AI66" i="8"/>
  <c r="AI13" i="8" s="1"/>
  <c r="BN32" i="9" s="1"/>
  <c r="AK501" i="8"/>
  <c r="AK547" i="8" s="1"/>
  <c r="AK481" i="8"/>
  <c r="AK527" i="8" s="1"/>
  <c r="AK492" i="8"/>
  <c r="AK538" i="8" s="1"/>
  <c r="AK500" i="8"/>
  <c r="AK546" i="8" s="1"/>
  <c r="AK502" i="8"/>
  <c r="AK548" i="8" s="1"/>
  <c r="AK488" i="8"/>
  <c r="AK534" i="8" s="1"/>
  <c r="AK472" i="8"/>
  <c r="AK518" i="8" s="1"/>
  <c r="AK473" i="8"/>
  <c r="AK519" i="8" s="1"/>
  <c r="AK478" i="8"/>
  <c r="AK524" i="8" s="1"/>
  <c r="AK496" i="8"/>
  <c r="AK542" i="8" s="1"/>
  <c r="AK498" i="8"/>
  <c r="AK544" i="8" s="1"/>
  <c r="AK494" i="8"/>
  <c r="AK540" i="8" s="1"/>
  <c r="AK483" i="8"/>
  <c r="AK529" i="8" s="1"/>
  <c r="AK485" i="8"/>
  <c r="AK531" i="8" s="1"/>
  <c r="AK490" i="8"/>
  <c r="AK536" i="8" s="1"/>
  <c r="AJ54" i="8"/>
  <c r="AK479" i="8"/>
  <c r="AK525" i="8" s="1"/>
  <c r="AK482" i="8"/>
  <c r="AK528" i="8" s="1"/>
  <c r="AK489" i="8"/>
  <c r="AK535" i="8" s="1"/>
  <c r="AK499" i="8"/>
  <c r="AK545" i="8" s="1"/>
  <c r="AK476" i="8"/>
  <c r="AK522" i="8" s="1"/>
  <c r="AK474" i="8"/>
  <c r="AK520" i="8" s="1"/>
  <c r="AL203" i="8"/>
  <c r="AK236" i="8"/>
  <c r="AK280" i="8" s="1"/>
  <c r="AL381" i="8"/>
  <c r="AK414" i="8"/>
  <c r="AK458" i="8" s="1"/>
  <c r="AK234" i="8"/>
  <c r="AK278" i="8" s="1"/>
  <c r="AL234" i="8" s="1"/>
  <c r="AL278" i="8" s="1"/>
  <c r="AK412" i="8"/>
  <c r="AK456" i="8" s="1"/>
  <c r="AI58" i="3"/>
  <c r="AI63" i="3"/>
  <c r="AI48" i="3"/>
  <c r="AI28" i="3"/>
  <c r="AI53" i="3"/>
  <c r="AI18" i="3"/>
  <c r="AI23" i="3"/>
  <c r="AI11" i="3"/>
  <c r="AI38" i="3"/>
  <c r="AI33" i="3"/>
  <c r="AI43" i="3"/>
  <c r="AJ2" i="3"/>
  <c r="AK402" i="8"/>
  <c r="AK446" i="8" s="1"/>
  <c r="AK406" i="8"/>
  <c r="AK450" i="8" s="1"/>
  <c r="AK232" i="8"/>
  <c r="AK276" i="8" s="1"/>
  <c r="AL292" i="8"/>
  <c r="AK325" i="8"/>
  <c r="AK369" i="8" s="1"/>
  <c r="AL470" i="8"/>
  <c r="AK503" i="8"/>
  <c r="AK549" i="8" s="1"/>
  <c r="AJ145" i="8"/>
  <c r="AJ189" i="8" s="1"/>
  <c r="AK25" i="8"/>
  <c r="AJ57" i="8"/>
  <c r="AJ101" i="8" s="1"/>
  <c r="AJ143" i="8"/>
  <c r="AJ187" i="8" s="1"/>
  <c r="AJ422" i="8"/>
  <c r="AJ17" i="8" s="1"/>
  <c r="BP36" i="9" s="1"/>
  <c r="AK404" i="8"/>
  <c r="AK448" i="8" s="1"/>
  <c r="AJ333" i="8"/>
  <c r="AJ16" i="8" s="1"/>
  <c r="BP35" i="9" s="1"/>
  <c r="AK231" i="8"/>
  <c r="AK275" i="8" s="1"/>
  <c r="AI155" i="8"/>
  <c r="AI14" i="8" s="1"/>
  <c r="BN33" i="9" s="1"/>
  <c r="AK411" i="8"/>
  <c r="AK455" i="8" s="1"/>
  <c r="AJ244" i="8"/>
  <c r="AJ15" i="8" s="1"/>
  <c r="BP34" i="9" s="1"/>
  <c r="AK399" i="8"/>
  <c r="AK443" i="8" s="1"/>
  <c r="AK319" i="8"/>
  <c r="AK363" i="8" s="1"/>
  <c r="AK233" i="8"/>
  <c r="AK277" i="8" s="1"/>
  <c r="AK114" i="8"/>
  <c r="AJ146" i="8"/>
  <c r="AJ190" i="8" s="1"/>
  <c r="AK398" i="8"/>
  <c r="AK442" i="8" s="1"/>
  <c r="AK235" i="8"/>
  <c r="AK279" i="8" s="1"/>
  <c r="AK407" i="8"/>
  <c r="AK451" i="8" s="1"/>
  <c r="AK413" i="8"/>
  <c r="AK457" i="8" s="1"/>
  <c r="AJ141" i="8"/>
  <c r="AK395" i="8"/>
  <c r="AJ142" i="8"/>
  <c r="AK229" i="8"/>
  <c r="AK403" i="8"/>
  <c r="AK447" i="8" s="1"/>
  <c r="AK409" i="8"/>
  <c r="AK453" i="8" s="1"/>
  <c r="AK314" i="8"/>
  <c r="AK397" i="8"/>
  <c r="AK441" i="8" s="1"/>
  <c r="V382" i="8"/>
  <c r="V422" i="8" s="1"/>
  <c r="V17" i="8" s="1"/>
  <c r="AN36" i="9" s="1"/>
  <c r="AN38" i="9" s="1"/>
  <c r="AN13" i="9" s="1"/>
  <c r="T39" i="1" s="1"/>
  <c r="T40" i="1" s="1"/>
  <c r="T41" i="1" s="1"/>
  <c r="T42" i="1" s="1"/>
  <c r="Y471" i="8"/>
  <c r="Y513" i="8" s="1"/>
  <c r="Y18" i="8" s="1"/>
  <c r="AT37" i="9" s="1"/>
  <c r="AT38" i="9" s="1"/>
  <c r="AT13" i="9" s="1"/>
  <c r="AF41" i="1" l="1"/>
  <c r="AF42" i="1" s="1"/>
  <c r="AG40" i="1"/>
  <c r="AJ10" i="1"/>
  <c r="AK8" i="1"/>
  <c r="AK9" i="1"/>
  <c r="AK17" i="1"/>
  <c r="AH3" i="13"/>
  <c r="AH32" i="1" s="1"/>
  <c r="AH36" i="1" s="1"/>
  <c r="AH26" i="1"/>
  <c r="AI60" i="13"/>
  <c r="BR25" i="9"/>
  <c r="AI8" i="13"/>
  <c r="AI3" i="12"/>
  <c r="AI5" i="12" s="1"/>
  <c r="AI27" i="1" s="1"/>
  <c r="AI6" i="15"/>
  <c r="AI41" i="13"/>
  <c r="AI3" i="3"/>
  <c r="AI26" i="1" s="1"/>
  <c r="AL405" i="8"/>
  <c r="AL449" i="8" s="1"/>
  <c r="AJ33" i="12"/>
  <c r="AJ53" i="12"/>
  <c r="AJ58" i="12"/>
  <c r="AJ4" i="15"/>
  <c r="AJ5" i="15"/>
  <c r="AJ33" i="1" s="1"/>
  <c r="AL322" i="8"/>
  <c r="AL366" i="8" s="1"/>
  <c r="AL409" i="8"/>
  <c r="AL453" i="8" s="1"/>
  <c r="AL323" i="8"/>
  <c r="AL367" i="8" s="1"/>
  <c r="BT23" i="9"/>
  <c r="BT24" i="9"/>
  <c r="BT20" i="9"/>
  <c r="BT21" i="9"/>
  <c r="BT22" i="9"/>
  <c r="BT19" i="9"/>
  <c r="BU3" i="9"/>
  <c r="BT3" i="9"/>
  <c r="AL235" i="8"/>
  <c r="AL279" i="8" s="1"/>
  <c r="AL318" i="8"/>
  <c r="AL362" i="8" s="1"/>
  <c r="AL321" i="8"/>
  <c r="AL365" i="8" s="1"/>
  <c r="AK2" i="15"/>
  <c r="AL324" i="8"/>
  <c r="AL368" i="8" s="1"/>
  <c r="AJ18" i="12"/>
  <c r="AJ3" i="15"/>
  <c r="AJ23" i="1" s="1"/>
  <c r="AJ65" i="15"/>
  <c r="AJ60" i="15"/>
  <c r="AJ50" i="15"/>
  <c r="AJ40" i="15"/>
  <c r="AJ55" i="15"/>
  <c r="AJ30" i="15"/>
  <c r="AJ45" i="15"/>
  <c r="AJ20" i="15"/>
  <c r="AJ35" i="15"/>
  <c r="AJ25" i="15"/>
  <c r="AJ23" i="12"/>
  <c r="AL413" i="8"/>
  <c r="AL457" i="8" s="1"/>
  <c r="AL398" i="8"/>
  <c r="AL442" i="8" s="1"/>
  <c r="AK333" i="8"/>
  <c r="AK16" i="8" s="1"/>
  <c r="BR35" i="9" s="1"/>
  <c r="AL410" i="8"/>
  <c r="AL454" i="8" s="1"/>
  <c r="AL399" i="8"/>
  <c r="AL443" i="8" s="1"/>
  <c r="AL402" i="8"/>
  <c r="AL446" i="8" s="1"/>
  <c r="AL230" i="8"/>
  <c r="AL274" i="8" s="1"/>
  <c r="AL414" i="8"/>
  <c r="AL458" i="8" s="1"/>
  <c r="AL231" i="8"/>
  <c r="AL275" i="8" s="1"/>
  <c r="AL233" i="8"/>
  <c r="AL277" i="8" s="1"/>
  <c r="AL319" i="8"/>
  <c r="AL363" i="8" s="1"/>
  <c r="AL232" i="8"/>
  <c r="AL276" i="8" s="1"/>
  <c r="AL236" i="8"/>
  <c r="AL280" i="8" s="1"/>
  <c r="AJ71" i="13"/>
  <c r="AJ67" i="13"/>
  <c r="AJ63" i="13"/>
  <c r="AJ75" i="13"/>
  <c r="AK2" i="12"/>
  <c r="AK2" i="13"/>
  <c r="AL403" i="8"/>
  <c r="AL447" i="8" s="1"/>
  <c r="AL397" i="8"/>
  <c r="AL441" i="8" s="1"/>
  <c r="AK146" i="8"/>
  <c r="AK190" i="8" s="1"/>
  <c r="AL411" i="8"/>
  <c r="AL455" i="8" s="1"/>
  <c r="AL404" i="8"/>
  <c r="AL448" i="8" s="1"/>
  <c r="AL400" i="8"/>
  <c r="AL444" i="8" s="1"/>
  <c r="AL408" i="8"/>
  <c r="AL452" i="8" s="1"/>
  <c r="AJ38" i="12"/>
  <c r="AJ43" i="12"/>
  <c r="AJ68" i="12"/>
  <c r="AJ56" i="13"/>
  <c r="AJ51" i="13"/>
  <c r="AJ46" i="13"/>
  <c r="AJ38" i="13"/>
  <c r="AJ28" i="13"/>
  <c r="AJ23" i="13"/>
  <c r="AJ18" i="13"/>
  <c r="AJ13" i="13"/>
  <c r="AJ33" i="13"/>
  <c r="AK145" i="8"/>
  <c r="AK189" i="8" s="1"/>
  <c r="AL479" i="8"/>
  <c r="AL525" i="8" s="1"/>
  <c r="AL478" i="8"/>
  <c r="AL524" i="8" s="1"/>
  <c r="AK143" i="8"/>
  <c r="AK187" i="8" s="1"/>
  <c r="AL407" i="8"/>
  <c r="AL451" i="8" s="1"/>
  <c r="AL401" i="8"/>
  <c r="AL445" i="8" s="1"/>
  <c r="AL406" i="8"/>
  <c r="AL450" i="8" s="1"/>
  <c r="AJ48" i="12"/>
  <c r="AJ28" i="12"/>
  <c r="AJ63" i="12"/>
  <c r="AL412" i="8"/>
  <c r="AL456" i="8" s="1"/>
  <c r="AL396" i="8"/>
  <c r="AL501" i="8"/>
  <c r="AL547" i="8" s="1"/>
  <c r="AL475" i="8"/>
  <c r="AL521" i="8" s="1"/>
  <c r="AK244" i="8"/>
  <c r="AK15" i="8" s="1"/>
  <c r="BR34" i="9" s="1"/>
  <c r="AK273" i="8"/>
  <c r="AL486" i="8"/>
  <c r="AL532" i="8" s="1"/>
  <c r="AL482" i="8"/>
  <c r="AL528" i="8" s="1"/>
  <c r="AJ155" i="8"/>
  <c r="AJ14" i="8" s="1"/>
  <c r="BP33" i="9" s="1"/>
  <c r="AJ186" i="8"/>
  <c r="AK142" i="8" s="1"/>
  <c r="AL498" i="8"/>
  <c r="AL544" i="8" s="1"/>
  <c r="AL490" i="8"/>
  <c r="AL536" i="8" s="1"/>
  <c r="AL114" i="8"/>
  <c r="AK147" i="8"/>
  <c r="AK191" i="8" s="1"/>
  <c r="AL491" i="8"/>
  <c r="AL537" i="8" s="1"/>
  <c r="AL484" i="8"/>
  <c r="AL530" i="8" s="1"/>
  <c r="AL497" i="8"/>
  <c r="AL543" i="8" s="1"/>
  <c r="AK57" i="8"/>
  <c r="AK101" i="8" s="1"/>
  <c r="AL503" i="8"/>
  <c r="AL549" i="8" s="1"/>
  <c r="AL500" i="8"/>
  <c r="AL546" i="8" s="1"/>
  <c r="AL476" i="8"/>
  <c r="AL522" i="8" s="1"/>
  <c r="AL496" i="8"/>
  <c r="AL542" i="8" s="1"/>
  <c r="AJ66" i="8"/>
  <c r="AJ13" i="8" s="1"/>
  <c r="BP32" i="9" s="1"/>
  <c r="AL487" i="8"/>
  <c r="AL533" i="8" s="1"/>
  <c r="AL494" i="8"/>
  <c r="AL540" i="8" s="1"/>
  <c r="AL315" i="8"/>
  <c r="AL25" i="8"/>
  <c r="AK58" i="8"/>
  <c r="AK102" i="8" s="1"/>
  <c r="AM470" i="8"/>
  <c r="AM478" i="8" s="1"/>
  <c r="AM524" i="8" s="1"/>
  <c r="AL504" i="8"/>
  <c r="AL550" i="8" s="1"/>
  <c r="AL472" i="8"/>
  <c r="AL518" i="8" s="1"/>
  <c r="AL477" i="8"/>
  <c r="AL523" i="8" s="1"/>
  <c r="AL489" i="8"/>
  <c r="AL535" i="8" s="1"/>
  <c r="AL495" i="8"/>
  <c r="AL541" i="8" s="1"/>
  <c r="AL485" i="8"/>
  <c r="AL531" i="8" s="1"/>
  <c r="AK56" i="8"/>
  <c r="AK100" i="8" s="1"/>
  <c r="AL325" i="8"/>
  <c r="AL369" i="8" s="1"/>
  <c r="AL492" i="8"/>
  <c r="AL538" i="8" s="1"/>
  <c r="AL481" i="8"/>
  <c r="AL527" i="8" s="1"/>
  <c r="AL493" i="8"/>
  <c r="AL539" i="8" s="1"/>
  <c r="AL320" i="8"/>
  <c r="AL364" i="8" s="1"/>
  <c r="AL499" i="8"/>
  <c r="AL545" i="8" s="1"/>
  <c r="AM203" i="8"/>
  <c r="AL237" i="8"/>
  <c r="AL281" i="8" s="1"/>
  <c r="AK55" i="8"/>
  <c r="AK422" i="8"/>
  <c r="AK17" i="8" s="1"/>
  <c r="BR36" i="9" s="1"/>
  <c r="AL502" i="8"/>
  <c r="AL548" i="8" s="1"/>
  <c r="AL488" i="8"/>
  <c r="AL534" i="8" s="1"/>
  <c r="AM292" i="8"/>
  <c r="AL326" i="8"/>
  <c r="AL370" i="8" s="1"/>
  <c r="AL483" i="8"/>
  <c r="AL529" i="8" s="1"/>
  <c r="AL316" i="8"/>
  <c r="AL360" i="8" s="1"/>
  <c r="AL317" i="8"/>
  <c r="AL361" i="8" s="1"/>
  <c r="AM317" i="8" s="1"/>
  <c r="AM361" i="8" s="1"/>
  <c r="AL480" i="8"/>
  <c r="AL526" i="8" s="1"/>
  <c r="AL474" i="8"/>
  <c r="AL520" i="8" s="1"/>
  <c r="AJ53" i="3"/>
  <c r="AJ43" i="3"/>
  <c r="AJ63" i="3"/>
  <c r="AJ11" i="3"/>
  <c r="AJ18" i="3"/>
  <c r="AJ58" i="3"/>
  <c r="AJ38" i="3"/>
  <c r="AJ33" i="3"/>
  <c r="AJ28" i="3"/>
  <c r="AJ23" i="3"/>
  <c r="AJ48" i="3"/>
  <c r="AK2" i="3"/>
  <c r="BV2" i="9"/>
  <c r="AM381" i="8"/>
  <c r="AL415" i="8"/>
  <c r="AL459" i="8" s="1"/>
  <c r="AL473" i="8"/>
  <c r="AL519" i="8" s="1"/>
  <c r="AK144" i="8"/>
  <c r="AK188" i="8" s="1"/>
  <c r="V426" i="8"/>
  <c r="W382" i="8" s="1"/>
  <c r="W422" i="8" s="1"/>
  <c r="W17" i="8" s="1"/>
  <c r="AP36" i="9" s="1"/>
  <c r="AP38" i="9" s="1"/>
  <c r="AP13" i="9" s="1"/>
  <c r="U39" i="1" s="1"/>
  <c r="U40" i="1" s="1"/>
  <c r="U41" i="1" s="1"/>
  <c r="U42" i="1" s="1"/>
  <c r="Y517" i="8"/>
  <c r="Z471" i="8" s="1"/>
  <c r="AG41" i="1" l="1"/>
  <c r="AG42" i="1" s="1"/>
  <c r="AH29" i="1"/>
  <c r="AH40" i="1"/>
  <c r="AK10" i="1"/>
  <c r="AL9" i="1"/>
  <c r="AL8" i="1"/>
  <c r="AI29" i="1"/>
  <c r="AL17" i="1"/>
  <c r="AJ41" i="13"/>
  <c r="AJ60" i="13"/>
  <c r="AI3" i="13"/>
  <c r="AI32" i="1" s="1"/>
  <c r="AI36" i="1" s="1"/>
  <c r="AJ8" i="13"/>
  <c r="AJ6" i="15"/>
  <c r="AJ3" i="3"/>
  <c r="AJ26" i="1" s="1"/>
  <c r="AJ3" i="12"/>
  <c r="AJ5" i="12" s="1"/>
  <c r="AJ27" i="1" s="1"/>
  <c r="BT25" i="9"/>
  <c r="AK5" i="15"/>
  <c r="AK33" i="1" s="1"/>
  <c r="AK68" i="12"/>
  <c r="AK28" i="12"/>
  <c r="AK38" i="12"/>
  <c r="AK48" i="12"/>
  <c r="AK23" i="12"/>
  <c r="AK63" i="12"/>
  <c r="AK33" i="12"/>
  <c r="AK53" i="12"/>
  <c r="AK18" i="12"/>
  <c r="AK43" i="12"/>
  <c r="AK58" i="12"/>
  <c r="AK4" i="15"/>
  <c r="BV10" i="9"/>
  <c r="AM321" i="8"/>
  <c r="AM365" i="8" s="1"/>
  <c r="BV23" i="9"/>
  <c r="BV24" i="9"/>
  <c r="BV19" i="9"/>
  <c r="BV20" i="9"/>
  <c r="BV21" i="9"/>
  <c r="BV22" i="9"/>
  <c r="AM413" i="8"/>
  <c r="AM457" i="8" s="1"/>
  <c r="BW3" i="9"/>
  <c r="BV3" i="9"/>
  <c r="AL146" i="8"/>
  <c r="AL190" i="8" s="1"/>
  <c r="AM485" i="8"/>
  <c r="AM531" i="8" s="1"/>
  <c r="AM473" i="8"/>
  <c r="AM519" i="8" s="1"/>
  <c r="AM231" i="8"/>
  <c r="AM275" i="8" s="1"/>
  <c r="AL2" i="15"/>
  <c r="AL15" i="15" s="1"/>
  <c r="AK15" i="15"/>
  <c r="AK3" i="15"/>
  <c r="AK23" i="1" s="1"/>
  <c r="AK65" i="15"/>
  <c r="AK60" i="15"/>
  <c r="AK55" i="15"/>
  <c r="AK50" i="15"/>
  <c r="AK45" i="15"/>
  <c r="AK40" i="15"/>
  <c r="AK20" i="15"/>
  <c r="AK35" i="15"/>
  <c r="AK25" i="15"/>
  <c r="AK30" i="15"/>
  <c r="AM415" i="8"/>
  <c r="AM459" i="8" s="1"/>
  <c r="AL56" i="8"/>
  <c r="AL58" i="8"/>
  <c r="AL102" i="8" s="1"/>
  <c r="AK75" i="13"/>
  <c r="AK67" i="13"/>
  <c r="AK71" i="13"/>
  <c r="AK63" i="13"/>
  <c r="AL244" i="8"/>
  <c r="AL15" i="8" s="1"/>
  <c r="BT34" i="9" s="1"/>
  <c r="AM496" i="8"/>
  <c r="AM542" i="8" s="1"/>
  <c r="AL57" i="8"/>
  <c r="AL101" i="8" s="1"/>
  <c r="AL147" i="8"/>
  <c r="AL191" i="8" s="1"/>
  <c r="AK56" i="13"/>
  <c r="AK51" i="13"/>
  <c r="AK46" i="13"/>
  <c r="AK38" i="13"/>
  <c r="AK33" i="13"/>
  <c r="AK23" i="13"/>
  <c r="AK28" i="13"/>
  <c r="AK18" i="13"/>
  <c r="AK13" i="13"/>
  <c r="AL2" i="12"/>
  <c r="AL2" i="13"/>
  <c r="AM492" i="8"/>
  <c r="AM538" i="8" s="1"/>
  <c r="AM501" i="8"/>
  <c r="AM547" i="8" s="1"/>
  <c r="AM234" i="8"/>
  <c r="AM278" i="8" s="1"/>
  <c r="AM480" i="8"/>
  <c r="AM526" i="8" s="1"/>
  <c r="AM326" i="8"/>
  <c r="AM370" i="8" s="1"/>
  <c r="AM481" i="8"/>
  <c r="AM527" i="8" s="1"/>
  <c r="AM399" i="8"/>
  <c r="AM443" i="8" s="1"/>
  <c r="AM489" i="8"/>
  <c r="AM535" i="8" s="1"/>
  <c r="AM504" i="8"/>
  <c r="AM550" i="8" s="1"/>
  <c r="AM411" i="8"/>
  <c r="AM455" i="8" s="1"/>
  <c r="AM498" i="8"/>
  <c r="AM544" i="8" s="1"/>
  <c r="AM486" i="8"/>
  <c r="AM532" i="8" s="1"/>
  <c r="AM316" i="8"/>
  <c r="AM488" i="8"/>
  <c r="AM534" i="8" s="1"/>
  <c r="AM398" i="8"/>
  <c r="AM442" i="8" s="1"/>
  <c r="AM409" i="8"/>
  <c r="AM453" i="8" s="1"/>
  <c r="AM414" i="8"/>
  <c r="AM458" i="8" s="1"/>
  <c r="AM320" i="8"/>
  <c r="AM364" i="8" s="1"/>
  <c r="AM325" i="8"/>
  <c r="AM369" i="8" s="1"/>
  <c r="AM495" i="8"/>
  <c r="AM541" i="8" s="1"/>
  <c r="AM477" i="8"/>
  <c r="AM523" i="8" s="1"/>
  <c r="AM494" i="8"/>
  <c r="AM540" i="8" s="1"/>
  <c r="AM474" i="8"/>
  <c r="AM520" i="8" s="1"/>
  <c r="AM483" i="8"/>
  <c r="AM529" i="8" s="1"/>
  <c r="AM502" i="8"/>
  <c r="AM548" i="8" s="1"/>
  <c r="AM499" i="8"/>
  <c r="AM545" i="8" s="1"/>
  <c r="AM493" i="8"/>
  <c r="AM539" i="8" s="1"/>
  <c r="AM472" i="8"/>
  <c r="AM518" i="8" s="1"/>
  <c r="AM475" i="8"/>
  <c r="AM521" i="8" s="1"/>
  <c r="AK63" i="3"/>
  <c r="AK58" i="3"/>
  <c r="AK53" i="3"/>
  <c r="AK48" i="3"/>
  <c r="AK43" i="3"/>
  <c r="AK38" i="3"/>
  <c r="AK33" i="3"/>
  <c r="AK28" i="3"/>
  <c r="AK23" i="3"/>
  <c r="AK18" i="3"/>
  <c r="AK11" i="3"/>
  <c r="AN381" i="8"/>
  <c r="AM416" i="8"/>
  <c r="AM460" i="8" s="1"/>
  <c r="AM406" i="8"/>
  <c r="AM450" i="8" s="1"/>
  <c r="AN203" i="8"/>
  <c r="AM238" i="8"/>
  <c r="AM282" i="8" s="1"/>
  <c r="AM404" i="8"/>
  <c r="AM448" i="8" s="1"/>
  <c r="AM318" i="8"/>
  <c r="AM362" i="8" s="1"/>
  <c r="AM236" i="8"/>
  <c r="AM280" i="8" s="1"/>
  <c r="AN236" i="8" s="1"/>
  <c r="AN280" i="8" s="1"/>
  <c r="AM25" i="8"/>
  <c r="AL59" i="8"/>
  <c r="AL103" i="8" s="1"/>
  <c r="AL333" i="8"/>
  <c r="AL16" i="8" s="1"/>
  <c r="BT35" i="9" s="1"/>
  <c r="AM503" i="8"/>
  <c r="AM549" i="8" s="1"/>
  <c r="AM491" i="8"/>
  <c r="AM537" i="8" s="1"/>
  <c r="AM235" i="8"/>
  <c r="AM279" i="8" s="1"/>
  <c r="AM482" i="8"/>
  <c r="AM528" i="8" s="1"/>
  <c r="AM397" i="8"/>
  <c r="AN292" i="8"/>
  <c r="AM327" i="8"/>
  <c r="AM371" i="8" s="1"/>
  <c r="AM407" i="8"/>
  <c r="AM451" i="8" s="1"/>
  <c r="AM322" i="8"/>
  <c r="AM366" i="8" s="1"/>
  <c r="AK66" i="8"/>
  <c r="AK13" i="8" s="1"/>
  <c r="BR32" i="9" s="1"/>
  <c r="AM233" i="8"/>
  <c r="AM277" i="8" s="1"/>
  <c r="AM401" i="8"/>
  <c r="AM445" i="8" s="1"/>
  <c r="AM412" i="8"/>
  <c r="AM456" i="8" s="1"/>
  <c r="AN470" i="8"/>
  <c r="AM505" i="8"/>
  <c r="AM551" i="8" s="1"/>
  <c r="AM479" i="8"/>
  <c r="AM525" i="8" s="1"/>
  <c r="AM487" i="8"/>
  <c r="AM533" i="8" s="1"/>
  <c r="AM476" i="8"/>
  <c r="AM522" i="8" s="1"/>
  <c r="AM497" i="8"/>
  <c r="AM543" i="8" s="1"/>
  <c r="AM114" i="8"/>
  <c r="AL148" i="8"/>
  <c r="AL192" i="8" s="1"/>
  <c r="AK155" i="8"/>
  <c r="AK14" i="8" s="1"/>
  <c r="BR33" i="9" s="1"/>
  <c r="AM232" i="8"/>
  <c r="AM276" i="8" s="1"/>
  <c r="AL145" i="8"/>
  <c r="AL189" i="8" s="1"/>
  <c r="AM145" i="8" s="1"/>
  <c r="AM189" i="8" s="1"/>
  <c r="AL144" i="8"/>
  <c r="AL188" i="8" s="1"/>
  <c r="AL2" i="3"/>
  <c r="BX2" i="9"/>
  <c r="AM400" i="8"/>
  <c r="AM444" i="8" s="1"/>
  <c r="AM319" i="8"/>
  <c r="AM363" i="8" s="1"/>
  <c r="AM410" i="8"/>
  <c r="AM454" i="8" s="1"/>
  <c r="AM237" i="8"/>
  <c r="AM281" i="8" s="1"/>
  <c r="AM323" i="8"/>
  <c r="AM367" i="8" s="1"/>
  <c r="AM403" i="8"/>
  <c r="AM447" i="8" s="1"/>
  <c r="AM405" i="8"/>
  <c r="AM449" i="8" s="1"/>
  <c r="AM402" i="8"/>
  <c r="AM446" i="8" s="1"/>
  <c r="AL422" i="8"/>
  <c r="AL17" i="8" s="1"/>
  <c r="BT36" i="9" s="1"/>
  <c r="AM408" i="8"/>
  <c r="AM452" i="8" s="1"/>
  <c r="AM500" i="8"/>
  <c r="AM546" i="8" s="1"/>
  <c r="AM484" i="8"/>
  <c r="AM530" i="8" s="1"/>
  <c r="AM490" i="8"/>
  <c r="AM536" i="8" s="1"/>
  <c r="AL143" i="8"/>
  <c r="AM324" i="8"/>
  <c r="AM368" i="8" s="1"/>
  <c r="W426" i="8"/>
  <c r="X382" i="8" s="1"/>
  <c r="X422" i="8" s="1"/>
  <c r="X17" i="8" s="1"/>
  <c r="AR36" i="9" s="1"/>
  <c r="AR38" i="9" s="1"/>
  <c r="AR13" i="9" s="1"/>
  <c r="V39" i="1" s="1"/>
  <c r="V40" i="1" s="1"/>
  <c r="V41" i="1" s="1"/>
  <c r="V42" i="1" s="1"/>
  <c r="Z513" i="8"/>
  <c r="Z18" i="8" s="1"/>
  <c r="AV37" i="9" s="1"/>
  <c r="AV38" i="9" s="1"/>
  <c r="AV13" i="9" s="1"/>
  <c r="Z517" i="8"/>
  <c r="AA471" i="8" s="1"/>
  <c r="AA513" i="8" s="1"/>
  <c r="AA18" i="8" s="1"/>
  <c r="AX37" i="9" s="1"/>
  <c r="AX38" i="9" s="1"/>
  <c r="AX13" i="9" s="1"/>
  <c r="AH41" i="1" l="1"/>
  <c r="AH42" i="1" s="1"/>
  <c r="AI40" i="1"/>
  <c r="AL10" i="1"/>
  <c r="AM9" i="1"/>
  <c r="AM8" i="1"/>
  <c r="AJ29" i="1"/>
  <c r="AM17" i="1"/>
  <c r="AK41" i="13"/>
  <c r="AK3" i="3"/>
  <c r="AK26" i="1" s="1"/>
  <c r="AK8" i="13"/>
  <c r="AJ3" i="13"/>
  <c r="AJ32" i="1" s="1"/>
  <c r="AJ36" i="1" s="1"/>
  <c r="BV25" i="9"/>
  <c r="AK6" i="15"/>
  <c r="AK60" i="13"/>
  <c r="AK3" i="12"/>
  <c r="AK5" i="12" s="1"/>
  <c r="AK27" i="1" s="1"/>
  <c r="AN476" i="8"/>
  <c r="AN522" i="8" s="1"/>
  <c r="AL38" i="12"/>
  <c r="AL23" i="12"/>
  <c r="AL58" i="12"/>
  <c r="AL43" i="12"/>
  <c r="AL18" i="12"/>
  <c r="AL63" i="12"/>
  <c r="AL28" i="12"/>
  <c r="AL53" i="12"/>
  <c r="AL68" i="12"/>
  <c r="AL33" i="12"/>
  <c r="AL4" i="15"/>
  <c r="AL5" i="15"/>
  <c r="AL33" i="1" s="1"/>
  <c r="BX10" i="9"/>
  <c r="AN413" i="8"/>
  <c r="AN457" i="8" s="1"/>
  <c r="AN237" i="8"/>
  <c r="AN281" i="8" s="1"/>
  <c r="BX19" i="9"/>
  <c r="BX23" i="9"/>
  <c r="BX24" i="9"/>
  <c r="BX21" i="9"/>
  <c r="BX20" i="9"/>
  <c r="BX22" i="9"/>
  <c r="BY3" i="9"/>
  <c r="BX3" i="9"/>
  <c r="AN233" i="8"/>
  <c r="AN277" i="8" s="1"/>
  <c r="AN398" i="8"/>
  <c r="AN408" i="8"/>
  <c r="AN452" i="8" s="1"/>
  <c r="AM57" i="8"/>
  <c r="AN320" i="8"/>
  <c r="AN364" i="8" s="1"/>
  <c r="AN234" i="8"/>
  <c r="AN278" i="8" s="1"/>
  <c r="AN405" i="8"/>
  <c r="AN449" i="8" s="1"/>
  <c r="AN410" i="8"/>
  <c r="AN454" i="8" s="1"/>
  <c r="AN474" i="8"/>
  <c r="AN520" i="8" s="1"/>
  <c r="AM2" i="15"/>
  <c r="AL3" i="15"/>
  <c r="AL23" i="1" s="1"/>
  <c r="AL45" i="15"/>
  <c r="AL35" i="15"/>
  <c r="AL25" i="15"/>
  <c r="AL60" i="15"/>
  <c r="AL50" i="15"/>
  <c r="AL30" i="15"/>
  <c r="AL20" i="15"/>
  <c r="AL65" i="15"/>
  <c r="AL55" i="15"/>
  <c r="AL40" i="15"/>
  <c r="AM144" i="8"/>
  <c r="AN415" i="8"/>
  <c r="AN459" i="8" s="1"/>
  <c r="AN403" i="8"/>
  <c r="AN447" i="8" s="1"/>
  <c r="AN502" i="8"/>
  <c r="AN548" i="8" s="1"/>
  <c r="AN412" i="8"/>
  <c r="AN456" i="8" s="1"/>
  <c r="AN414" i="8"/>
  <c r="AN458" i="8" s="1"/>
  <c r="AM58" i="8"/>
  <c r="AM102" i="8" s="1"/>
  <c r="AN323" i="8"/>
  <c r="AN367" i="8" s="1"/>
  <c r="AM147" i="8"/>
  <c r="AM191" i="8" s="1"/>
  <c r="AN401" i="8"/>
  <c r="AN445" i="8" s="1"/>
  <c r="AN407" i="8"/>
  <c r="AN451" i="8" s="1"/>
  <c r="AN411" i="8"/>
  <c r="AN455" i="8" s="1"/>
  <c r="AN406" i="8"/>
  <c r="AN450" i="8" s="1"/>
  <c r="AN409" i="8"/>
  <c r="AN453" i="8" s="1"/>
  <c r="AN402" i="8"/>
  <c r="AN446" i="8" s="1"/>
  <c r="AN400" i="8"/>
  <c r="AN444" i="8" s="1"/>
  <c r="AN399" i="8"/>
  <c r="AN443" i="8" s="1"/>
  <c r="AN235" i="8"/>
  <c r="AN279" i="8" s="1"/>
  <c r="AN404" i="8"/>
  <c r="AN448" i="8" s="1"/>
  <c r="AN416" i="8"/>
  <c r="AN460" i="8" s="1"/>
  <c r="AL63" i="13"/>
  <c r="AL75" i="13"/>
  <c r="AL67" i="13"/>
  <c r="AL71" i="13"/>
  <c r="AL48" i="12"/>
  <c r="AM2" i="12"/>
  <c r="AM2" i="13"/>
  <c r="AL56" i="13"/>
  <c r="AL51" i="13"/>
  <c r="AL46" i="13"/>
  <c r="AL38" i="13"/>
  <c r="AL33" i="13"/>
  <c r="AL28" i="13"/>
  <c r="AL23" i="13"/>
  <c r="AL18" i="13"/>
  <c r="AL13" i="13"/>
  <c r="AN324" i="8"/>
  <c r="AN368" i="8" s="1"/>
  <c r="AN481" i="8"/>
  <c r="AN527" i="8" s="1"/>
  <c r="AN319" i="8"/>
  <c r="AN363" i="8" s="1"/>
  <c r="AN322" i="8"/>
  <c r="AN366" i="8" s="1"/>
  <c r="AM148" i="8"/>
  <c r="AM192" i="8" s="1"/>
  <c r="AM146" i="8"/>
  <c r="AM190" i="8" s="1"/>
  <c r="AL66" i="8"/>
  <c r="AL13" i="8" s="1"/>
  <c r="BT32" i="9" s="1"/>
  <c r="AN327" i="8"/>
  <c r="AN371" i="8" s="1"/>
  <c r="AN500" i="8"/>
  <c r="AN546" i="8" s="1"/>
  <c r="AM333" i="8"/>
  <c r="AM16" i="8" s="1"/>
  <c r="BV35" i="9" s="1"/>
  <c r="AN480" i="8"/>
  <c r="AN526" i="8" s="1"/>
  <c r="AN232" i="8"/>
  <c r="AN276" i="8" s="1"/>
  <c r="AN497" i="8"/>
  <c r="AN543" i="8" s="1"/>
  <c r="AN505" i="8"/>
  <c r="AN551" i="8" s="1"/>
  <c r="AN489" i="8"/>
  <c r="AN535" i="8" s="1"/>
  <c r="AN499" i="8"/>
  <c r="AN545" i="8" s="1"/>
  <c r="AM244" i="8"/>
  <c r="AM15" i="8" s="1"/>
  <c r="BV34" i="9" s="1"/>
  <c r="AN473" i="8"/>
  <c r="AN519" i="8" s="1"/>
  <c r="AN501" i="8"/>
  <c r="AN547" i="8" s="1"/>
  <c r="AN491" i="8"/>
  <c r="AN537" i="8" s="1"/>
  <c r="AN25" i="8"/>
  <c r="AM60" i="8"/>
  <c r="AM104" i="8" s="1"/>
  <c r="AN478" i="8"/>
  <c r="AN524" i="8" s="1"/>
  <c r="AN477" i="8"/>
  <c r="AN523" i="8" s="1"/>
  <c r="AN475" i="8"/>
  <c r="AN521" i="8" s="1"/>
  <c r="AN504" i="8"/>
  <c r="AN550" i="8" s="1"/>
  <c r="AM422" i="8"/>
  <c r="AM17" i="8" s="1"/>
  <c r="BV36" i="9" s="1"/>
  <c r="AN503" i="8"/>
  <c r="AN549" i="8" s="1"/>
  <c r="AN492" i="8"/>
  <c r="AN538" i="8" s="1"/>
  <c r="AO470" i="8"/>
  <c r="AN506" i="8"/>
  <c r="AN552" i="8" s="1"/>
  <c r="AN472" i="8"/>
  <c r="AN518" i="8" s="1"/>
  <c r="BZ2" i="9"/>
  <c r="AM2" i="3"/>
  <c r="AL155" i="8"/>
  <c r="AL14" i="8" s="1"/>
  <c r="BT33" i="9" s="1"/>
  <c r="AN487" i="8"/>
  <c r="AN533" i="8" s="1"/>
  <c r="AO292" i="8"/>
  <c r="AN328" i="8"/>
  <c r="AN372" i="8" s="1"/>
  <c r="AN486" i="8"/>
  <c r="AN532" i="8" s="1"/>
  <c r="AN496" i="8"/>
  <c r="AN542" i="8" s="1"/>
  <c r="AN482" i="8"/>
  <c r="AN528" i="8" s="1"/>
  <c r="AN318" i="8"/>
  <c r="AN362" i="8" s="1"/>
  <c r="AN488" i="8"/>
  <c r="AN534" i="8" s="1"/>
  <c r="AN326" i="8"/>
  <c r="AN370" i="8" s="1"/>
  <c r="AL63" i="3"/>
  <c r="AL58" i="3"/>
  <c r="AL38" i="3"/>
  <c r="AL33" i="3"/>
  <c r="AL28" i="3"/>
  <c r="AL53" i="3"/>
  <c r="AL11" i="3"/>
  <c r="AL48" i="3"/>
  <c r="AL43" i="3"/>
  <c r="AL23" i="3"/>
  <c r="AL18" i="3"/>
  <c r="AN490" i="8"/>
  <c r="AN536" i="8" s="1"/>
  <c r="AN484" i="8"/>
  <c r="AN530" i="8" s="1"/>
  <c r="AN485" i="8"/>
  <c r="AN531" i="8" s="1"/>
  <c r="AN114" i="8"/>
  <c r="AN145" i="8" s="1"/>
  <c r="AM149" i="8"/>
  <c r="AM193" i="8" s="1"/>
  <c r="AN479" i="8"/>
  <c r="AN525" i="8" s="1"/>
  <c r="AN493" i="8"/>
  <c r="AN539" i="8" s="1"/>
  <c r="AN317" i="8"/>
  <c r="AN498" i="8"/>
  <c r="AN544" i="8" s="1"/>
  <c r="AN494" i="8"/>
  <c r="AN540" i="8" s="1"/>
  <c r="AN325" i="8"/>
  <c r="AN369" i="8" s="1"/>
  <c r="AM59" i="8"/>
  <c r="AM103" i="8" s="1"/>
  <c r="AN495" i="8"/>
  <c r="AN541" i="8" s="1"/>
  <c r="AN239" i="8"/>
  <c r="AN283" i="8" s="1"/>
  <c r="AN238" i="8"/>
  <c r="AN282" i="8" s="1"/>
  <c r="AO203" i="8"/>
  <c r="AN483" i="8"/>
  <c r="AN529" i="8" s="1"/>
  <c r="AO381" i="8"/>
  <c r="AN417" i="8"/>
  <c r="AN461" i="8" s="1"/>
  <c r="AN321" i="8"/>
  <c r="AN365" i="8" s="1"/>
  <c r="AA517" i="8"/>
  <c r="AJ40" i="1" l="1"/>
  <c r="AJ41" i="1" s="1"/>
  <c r="AJ42" i="1" s="1"/>
  <c r="AI41" i="1"/>
  <c r="AI42" i="1" s="1"/>
  <c r="AM10" i="1"/>
  <c r="AN8" i="1"/>
  <c r="AN9" i="1"/>
  <c r="AK29" i="1"/>
  <c r="AN17" i="1"/>
  <c r="AK3" i="13"/>
  <c r="AK32" i="1" s="1"/>
  <c r="AK36" i="1" s="1"/>
  <c r="AL6" i="15"/>
  <c r="AL3" i="3"/>
  <c r="AL26" i="1" s="1"/>
  <c r="AL8" i="13"/>
  <c r="AL60" i="13"/>
  <c r="AL3" i="12"/>
  <c r="AL5" i="12" s="1"/>
  <c r="AL27" i="1" s="1"/>
  <c r="AL41" i="13"/>
  <c r="BX25" i="9"/>
  <c r="AO476" i="8"/>
  <c r="AO522" i="8" s="1"/>
  <c r="AM68" i="12"/>
  <c r="AM43" i="12"/>
  <c r="AM28" i="12"/>
  <c r="AM5" i="15"/>
  <c r="AM33" i="1" s="1"/>
  <c r="BZ10" i="9"/>
  <c r="AO320" i="8"/>
  <c r="AO364" i="8" s="1"/>
  <c r="BZ20" i="9"/>
  <c r="BZ21" i="9"/>
  <c r="BZ22" i="9"/>
  <c r="BZ19" i="9"/>
  <c r="BZ23" i="9"/>
  <c r="BZ24" i="9"/>
  <c r="CA3" i="9"/>
  <c r="BZ3" i="9"/>
  <c r="AO400" i="8"/>
  <c r="AO444" i="8" s="1"/>
  <c r="AO479" i="8"/>
  <c r="AO525" i="8" s="1"/>
  <c r="AO483" i="8"/>
  <c r="AO529" i="8" s="1"/>
  <c r="AO498" i="8"/>
  <c r="AO544" i="8" s="1"/>
  <c r="AO485" i="8"/>
  <c r="AO531" i="8" s="1"/>
  <c r="AO488" i="8"/>
  <c r="AO534" i="8" s="1"/>
  <c r="AO486" i="8"/>
  <c r="AO532" i="8" s="1"/>
  <c r="AO495" i="8"/>
  <c r="AO541" i="8" s="1"/>
  <c r="AO484" i="8"/>
  <c r="AO530" i="8" s="1"/>
  <c r="AN2" i="15"/>
  <c r="AN15" i="15" s="1"/>
  <c r="AM3" i="15"/>
  <c r="AM23" i="1" s="1"/>
  <c r="AM65" i="15"/>
  <c r="AM55" i="15"/>
  <c r="AM45" i="15"/>
  <c r="AM35" i="15"/>
  <c r="AM30" i="15"/>
  <c r="AM25" i="15"/>
  <c r="AM20" i="15"/>
  <c r="AM60" i="15"/>
  <c r="AM50" i="15"/>
  <c r="AM40" i="15"/>
  <c r="AN59" i="8"/>
  <c r="AN103" i="8" s="1"/>
  <c r="AM4" i="15"/>
  <c r="AM15" i="15"/>
  <c r="AM48" i="12"/>
  <c r="AO321" i="8"/>
  <c r="AO365" i="8" s="1"/>
  <c r="AO235" i="8"/>
  <c r="AO279" i="8" s="1"/>
  <c r="AN58" i="8"/>
  <c r="AM23" i="12"/>
  <c r="AM63" i="12"/>
  <c r="AO319" i="8"/>
  <c r="AO363" i="8" s="1"/>
  <c r="AO417" i="8"/>
  <c r="AO461" i="8" s="1"/>
  <c r="AO325" i="8"/>
  <c r="AO369" i="8" s="1"/>
  <c r="AO318" i="8"/>
  <c r="AO328" i="8"/>
  <c r="AO372" i="8" s="1"/>
  <c r="AM71" i="13"/>
  <c r="AM63" i="13"/>
  <c r="AM75" i="13"/>
  <c r="AM67" i="13"/>
  <c r="AO494" i="8"/>
  <c r="AO540" i="8" s="1"/>
  <c r="AO401" i="8"/>
  <c r="AO445" i="8" s="1"/>
  <c r="AO490" i="8"/>
  <c r="AO536" i="8" s="1"/>
  <c r="AO482" i="8"/>
  <c r="AO528" i="8" s="1"/>
  <c r="AO322" i="8"/>
  <c r="AO366" i="8" s="1"/>
  <c r="AM18" i="12"/>
  <c r="AM38" i="12"/>
  <c r="AM58" i="12"/>
  <c r="AO496" i="8"/>
  <c r="AO542" i="8" s="1"/>
  <c r="AO506" i="8"/>
  <c r="AO552" i="8" s="1"/>
  <c r="AM56" i="13"/>
  <c r="AM51" i="13"/>
  <c r="AM46" i="13"/>
  <c r="AM38" i="13"/>
  <c r="AM33" i="13"/>
  <c r="AM23" i="13"/>
  <c r="AM18" i="13"/>
  <c r="AM13" i="13"/>
  <c r="AM28" i="13"/>
  <c r="AO493" i="8"/>
  <c r="AO539" i="8" s="1"/>
  <c r="AN2" i="12"/>
  <c r="AN2" i="13"/>
  <c r="AM33" i="12"/>
  <c r="AM53" i="12"/>
  <c r="AO487" i="8"/>
  <c r="AO533" i="8" s="1"/>
  <c r="AO472" i="8"/>
  <c r="AO518" i="8" s="1"/>
  <c r="AO492" i="8"/>
  <c r="AO538" i="8" s="1"/>
  <c r="AN60" i="8"/>
  <c r="AN104" i="8" s="1"/>
  <c r="AO234" i="8"/>
  <c r="AO278" i="8" s="1"/>
  <c r="AO327" i="8"/>
  <c r="AO371" i="8" s="1"/>
  <c r="AO499" i="8"/>
  <c r="AO545" i="8" s="1"/>
  <c r="AO500" i="8"/>
  <c r="AO546" i="8" s="1"/>
  <c r="AO326" i="8"/>
  <c r="AO370" i="8" s="1"/>
  <c r="AO481" i="8"/>
  <c r="AO527" i="8" s="1"/>
  <c r="AO504" i="8"/>
  <c r="AO550" i="8" s="1"/>
  <c r="AO474" i="8"/>
  <c r="AO520" i="8" s="1"/>
  <c r="AP381" i="8"/>
  <c r="AO418" i="8"/>
  <c r="AO462" i="8" s="1"/>
  <c r="AO238" i="8"/>
  <c r="AO282" i="8" s="1"/>
  <c r="AP203" i="8"/>
  <c r="AO239" i="8"/>
  <c r="AO283" i="8" s="1"/>
  <c r="AO240" i="8"/>
  <c r="AO284" i="8" s="1"/>
  <c r="AN150" i="8"/>
  <c r="AN194" i="8" s="1"/>
  <c r="AN149" i="8"/>
  <c r="AN193" i="8" s="1"/>
  <c r="AO114" i="8"/>
  <c r="AO405" i="8"/>
  <c r="AO449" i="8" s="1"/>
  <c r="AP292" i="8"/>
  <c r="AO329" i="8"/>
  <c r="AO373" i="8" s="1"/>
  <c r="AN148" i="8"/>
  <c r="AN192" i="8" s="1"/>
  <c r="CB2" i="9"/>
  <c r="AN2" i="3"/>
  <c r="AN146" i="8"/>
  <c r="AO477" i="8"/>
  <c r="AO523" i="8" s="1"/>
  <c r="AO404" i="8"/>
  <c r="AO448" i="8" s="1"/>
  <c r="AN422" i="8"/>
  <c r="AN17" i="8" s="1"/>
  <c r="BX36" i="9" s="1"/>
  <c r="AO497" i="8"/>
  <c r="AO543" i="8" s="1"/>
  <c r="AO402" i="8"/>
  <c r="AO446" i="8" s="1"/>
  <c r="AO408" i="8"/>
  <c r="AO452" i="8" s="1"/>
  <c r="AO411" i="8"/>
  <c r="AO455" i="8" s="1"/>
  <c r="AO233" i="8"/>
  <c r="AN333" i="8"/>
  <c r="AN16" i="8" s="1"/>
  <c r="BX35" i="9" s="1"/>
  <c r="AO414" i="8"/>
  <c r="AO458" i="8" s="1"/>
  <c r="AO412" i="8"/>
  <c r="AO456" i="8" s="1"/>
  <c r="AO399" i="8"/>
  <c r="AO409" i="8"/>
  <c r="AO453" i="8" s="1"/>
  <c r="AO236" i="8"/>
  <c r="AO280" i="8" s="1"/>
  <c r="AM66" i="8"/>
  <c r="AM13" i="8" s="1"/>
  <c r="BV32" i="9" s="1"/>
  <c r="AO478" i="8"/>
  <c r="AO524" i="8" s="1"/>
  <c r="AO25" i="8"/>
  <c r="AN61" i="8"/>
  <c r="AN105" i="8" s="1"/>
  <c r="AO501" i="8"/>
  <c r="AO547" i="8" s="1"/>
  <c r="AO489" i="8"/>
  <c r="AO535" i="8" s="1"/>
  <c r="AN244" i="8"/>
  <c r="AN15" i="8" s="1"/>
  <c r="BX34" i="9" s="1"/>
  <c r="AO410" i="8"/>
  <c r="AO454" i="8" s="1"/>
  <c r="AO324" i="8"/>
  <c r="AO368" i="8" s="1"/>
  <c r="AO415" i="8"/>
  <c r="AO459" i="8" s="1"/>
  <c r="AO237" i="8"/>
  <c r="AO281" i="8" s="1"/>
  <c r="AO407" i="8"/>
  <c r="AO451" i="8" s="1"/>
  <c r="AM155" i="8"/>
  <c r="AM14" i="8" s="1"/>
  <c r="BV33" i="9" s="1"/>
  <c r="AO416" i="8"/>
  <c r="AO460" i="8" s="1"/>
  <c r="AO413" i="8"/>
  <c r="AO457" i="8" s="1"/>
  <c r="AM63" i="3"/>
  <c r="AM53" i="3"/>
  <c r="AM33" i="3"/>
  <c r="AM58" i="3"/>
  <c r="AM48" i="3"/>
  <c r="AM43" i="3"/>
  <c r="AM38" i="3"/>
  <c r="AM23" i="3"/>
  <c r="AM28" i="3"/>
  <c r="AM18" i="3"/>
  <c r="AM11" i="3"/>
  <c r="AP470" i="8"/>
  <c r="AO507" i="8"/>
  <c r="AO553" i="8" s="1"/>
  <c r="AO503" i="8"/>
  <c r="AO549" i="8" s="1"/>
  <c r="AO475" i="8"/>
  <c r="AO521" i="8" s="1"/>
  <c r="AO406" i="8"/>
  <c r="AO450" i="8" s="1"/>
  <c r="AO491" i="8"/>
  <c r="AO537" i="8" s="1"/>
  <c r="AO473" i="8"/>
  <c r="AO519" i="8" s="1"/>
  <c r="AO505" i="8"/>
  <c r="AO551" i="8" s="1"/>
  <c r="AO480" i="8"/>
  <c r="AO526" i="8" s="1"/>
  <c r="AP480" i="8" s="1"/>
  <c r="AP526" i="8" s="1"/>
  <c r="AO323" i="8"/>
  <c r="AO367" i="8" s="1"/>
  <c r="AO403" i="8"/>
  <c r="AO447" i="8" s="1"/>
  <c r="AO502" i="8"/>
  <c r="AO548" i="8" s="1"/>
  <c r="AN147" i="8"/>
  <c r="AN191" i="8" s="1"/>
  <c r="AB471" i="8"/>
  <c r="AB513" i="8" s="1"/>
  <c r="AB18" i="8" s="1"/>
  <c r="AZ37" i="9" s="1"/>
  <c r="AZ38" i="9" s="1"/>
  <c r="AZ13" i="9" s="1"/>
  <c r="AK40" i="1" l="1"/>
  <c r="AP415" i="8"/>
  <c r="AP459" i="8" s="1"/>
  <c r="AN10" i="1"/>
  <c r="AO8" i="1"/>
  <c r="AO9" i="1"/>
  <c r="AL29" i="1"/>
  <c r="AO17" i="1"/>
  <c r="AM8" i="13"/>
  <c r="AM60" i="13"/>
  <c r="BZ25" i="9"/>
  <c r="AM3" i="12"/>
  <c r="AM5" i="12" s="1"/>
  <c r="AM27" i="1" s="1"/>
  <c r="AM3" i="3"/>
  <c r="AM26" i="1" s="1"/>
  <c r="AM41" i="13"/>
  <c r="AL3" i="13"/>
  <c r="AL32" i="1" s="1"/>
  <c r="AL36" i="1" s="1"/>
  <c r="AM6" i="15"/>
  <c r="AP403" i="8"/>
  <c r="AP447" i="8" s="1"/>
  <c r="AP476" i="8"/>
  <c r="AP522" i="8" s="1"/>
  <c r="AN63" i="12"/>
  <c r="AN28" i="12"/>
  <c r="AN33" i="12"/>
  <c r="AN43" i="12"/>
  <c r="AN4" i="15"/>
  <c r="AN5" i="15"/>
  <c r="AN33" i="1" s="1"/>
  <c r="CB10" i="9"/>
  <c r="AO148" i="8"/>
  <c r="AO192" i="8" s="1"/>
  <c r="AP235" i="8"/>
  <c r="AP279" i="8" s="1"/>
  <c r="AP410" i="8"/>
  <c r="AP454" i="8" s="1"/>
  <c r="AP413" i="8"/>
  <c r="AP457" i="8" s="1"/>
  <c r="AP236" i="8"/>
  <c r="AP280" i="8" s="1"/>
  <c r="AO59" i="8"/>
  <c r="AP414" i="8"/>
  <c r="AP458" i="8" s="1"/>
  <c r="AP408" i="8"/>
  <c r="AP452" i="8" s="1"/>
  <c r="AP404" i="8"/>
  <c r="AP448" i="8" s="1"/>
  <c r="AO147" i="8"/>
  <c r="AO191" i="8" s="1"/>
  <c r="AP406" i="8"/>
  <c r="AP450" i="8" s="1"/>
  <c r="AP407" i="8"/>
  <c r="AP451" i="8" s="1"/>
  <c r="AP412" i="8"/>
  <c r="AP456" i="8" s="1"/>
  <c r="AP411" i="8"/>
  <c r="AP455" i="8" s="1"/>
  <c r="AP400" i="8"/>
  <c r="AP416" i="8"/>
  <c r="AP460" i="8" s="1"/>
  <c r="AP409" i="8"/>
  <c r="AP453" i="8" s="1"/>
  <c r="AP402" i="8"/>
  <c r="AP446" i="8" s="1"/>
  <c r="CB23" i="9"/>
  <c r="CB24" i="9"/>
  <c r="CB20" i="9"/>
  <c r="CB21" i="9"/>
  <c r="CB22" i="9"/>
  <c r="CB19" i="9"/>
  <c r="AP321" i="8"/>
  <c r="AP365" i="8" s="1"/>
  <c r="CC3" i="9"/>
  <c r="CB3" i="9"/>
  <c r="AP237" i="8"/>
  <c r="AP281" i="8" s="1"/>
  <c r="AP401" i="8"/>
  <c r="AP445" i="8" s="1"/>
  <c r="AO2" i="15"/>
  <c r="AO4" i="15" s="1"/>
  <c r="AN23" i="12"/>
  <c r="AN68" i="12"/>
  <c r="AN3" i="15"/>
  <c r="AN23" i="1" s="1"/>
  <c r="AN45" i="15"/>
  <c r="AN50" i="15"/>
  <c r="AN40" i="15"/>
  <c r="AN30" i="15"/>
  <c r="AN65" i="15"/>
  <c r="AN55" i="15"/>
  <c r="AN60" i="15"/>
  <c r="AN35" i="15"/>
  <c r="AN25" i="15"/>
  <c r="AN20" i="15"/>
  <c r="AP405" i="8"/>
  <c r="AP449" i="8" s="1"/>
  <c r="AP417" i="8"/>
  <c r="AP461" i="8" s="1"/>
  <c r="AN38" i="12"/>
  <c r="AN53" i="12"/>
  <c r="AP327" i="8"/>
  <c r="AP371" i="8" s="1"/>
  <c r="AN18" i="12"/>
  <c r="AN48" i="12"/>
  <c r="AN58" i="12"/>
  <c r="AP491" i="8"/>
  <c r="AP537" i="8" s="1"/>
  <c r="AP507" i="8"/>
  <c r="AP553" i="8" s="1"/>
  <c r="AN71" i="13"/>
  <c r="AN63" i="13"/>
  <c r="AN75" i="13"/>
  <c r="AN67" i="13"/>
  <c r="AP473" i="8"/>
  <c r="AP519" i="8" s="1"/>
  <c r="AP503" i="8"/>
  <c r="AP549" i="8" s="1"/>
  <c r="AP326" i="8"/>
  <c r="AP370" i="8" s="1"/>
  <c r="AP494" i="8"/>
  <c r="AP540" i="8" s="1"/>
  <c r="AO2" i="12"/>
  <c r="AO2" i="13"/>
  <c r="AP502" i="8"/>
  <c r="AP548" i="8" s="1"/>
  <c r="AP505" i="8"/>
  <c r="AP551" i="8" s="1"/>
  <c r="AP475" i="8"/>
  <c r="AP521" i="8" s="1"/>
  <c r="AN56" i="13"/>
  <c r="AN51" i="13"/>
  <c r="AN46" i="13"/>
  <c r="AN38" i="13"/>
  <c r="AN33" i="13"/>
  <c r="AN23" i="13"/>
  <c r="AN18" i="13"/>
  <c r="AN13" i="13"/>
  <c r="AN28" i="13"/>
  <c r="AP328" i="8"/>
  <c r="AP372" i="8" s="1"/>
  <c r="AO61" i="8"/>
  <c r="AO105" i="8" s="1"/>
  <c r="AP325" i="8"/>
  <c r="AP369" i="8" s="1"/>
  <c r="AP329" i="8"/>
  <c r="AP373" i="8" s="1"/>
  <c r="AP495" i="8"/>
  <c r="AP541" i="8" s="1"/>
  <c r="AP320" i="8"/>
  <c r="AP364" i="8" s="1"/>
  <c r="AP323" i="8"/>
  <c r="AP367" i="8" s="1"/>
  <c r="AP487" i="8"/>
  <c r="AP533" i="8" s="1"/>
  <c r="AP324" i="8"/>
  <c r="AP368" i="8" s="1"/>
  <c r="AP501" i="8"/>
  <c r="AP547" i="8" s="1"/>
  <c r="AO422" i="8"/>
  <c r="AO17" i="8" s="1"/>
  <c r="BZ36" i="9" s="1"/>
  <c r="AP479" i="8"/>
  <c r="AP525" i="8" s="1"/>
  <c r="AP500" i="8"/>
  <c r="AP546" i="8" s="1"/>
  <c r="AO2" i="3"/>
  <c r="CD2" i="9"/>
  <c r="AP496" i="8"/>
  <c r="AP542" i="8" s="1"/>
  <c r="AP114" i="8"/>
  <c r="AO151" i="8"/>
  <c r="AO195" i="8" s="1"/>
  <c r="AO150" i="8"/>
  <c r="AO194" i="8" s="1"/>
  <c r="AO149" i="8"/>
  <c r="AO193" i="8" s="1"/>
  <c r="AP498" i="8"/>
  <c r="AP544" i="8" s="1"/>
  <c r="AQ203" i="8"/>
  <c r="AP239" i="8"/>
  <c r="AP283" i="8" s="1"/>
  <c r="AP241" i="8"/>
  <c r="AP285" i="8" s="1"/>
  <c r="AP240" i="8"/>
  <c r="AP284" i="8" s="1"/>
  <c r="AP238" i="8"/>
  <c r="AP282" i="8" s="1"/>
  <c r="AQ381" i="8"/>
  <c r="AQ420" i="8" s="1"/>
  <c r="AQ464" i="8" s="1"/>
  <c r="AP419" i="8"/>
  <c r="AP463" i="8" s="1"/>
  <c r="AP490" i="8"/>
  <c r="AP536" i="8" s="1"/>
  <c r="AP499" i="8"/>
  <c r="AP545" i="8" s="1"/>
  <c r="AP504" i="8"/>
  <c r="AP550" i="8" s="1"/>
  <c r="AP477" i="8"/>
  <c r="AP523" i="8" s="1"/>
  <c r="AP488" i="8"/>
  <c r="AP534" i="8" s="1"/>
  <c r="AP322" i="8"/>
  <c r="AP366" i="8" s="1"/>
  <c r="AP234" i="8"/>
  <c r="AP25" i="8"/>
  <c r="AO62" i="8"/>
  <c r="AO106" i="8" s="1"/>
  <c r="AP485" i="8"/>
  <c r="AP531" i="8" s="1"/>
  <c r="AP474" i="8"/>
  <c r="AP520" i="8" s="1"/>
  <c r="AP492" i="8"/>
  <c r="AP538" i="8" s="1"/>
  <c r="AP497" i="8"/>
  <c r="AP543" i="8" s="1"/>
  <c r="AN155" i="8"/>
  <c r="AN14" i="8" s="1"/>
  <c r="BX33" i="9" s="1"/>
  <c r="AN190" i="8"/>
  <c r="AO146" i="8" s="1"/>
  <c r="AO333" i="8"/>
  <c r="AO16" i="8" s="1"/>
  <c r="BZ35" i="9" s="1"/>
  <c r="AQ470" i="8"/>
  <c r="AP508" i="8"/>
  <c r="AP554" i="8" s="1"/>
  <c r="AN66" i="8"/>
  <c r="AN13" i="8" s="1"/>
  <c r="BX32" i="9" s="1"/>
  <c r="AP483" i="8"/>
  <c r="AP529" i="8" s="1"/>
  <c r="AP489" i="8"/>
  <c r="AP535" i="8" s="1"/>
  <c r="AP478" i="8"/>
  <c r="AP524" i="8" s="1"/>
  <c r="AP506" i="8"/>
  <c r="AP552" i="8" s="1"/>
  <c r="AP482" i="8"/>
  <c r="AP528" i="8" s="1"/>
  <c r="AP486" i="8"/>
  <c r="AP532" i="8" s="1"/>
  <c r="AO244" i="8"/>
  <c r="AO15" i="8" s="1"/>
  <c r="BZ34" i="9" s="1"/>
  <c r="AO277" i="8"/>
  <c r="AO60" i="8"/>
  <c r="AO104" i="8" s="1"/>
  <c r="AP481" i="8"/>
  <c r="AP527" i="8" s="1"/>
  <c r="AN58" i="3"/>
  <c r="AN63" i="3"/>
  <c r="AN48" i="3"/>
  <c r="AN28" i="3"/>
  <c r="AN18" i="3"/>
  <c r="AN43" i="3"/>
  <c r="AN38" i="3"/>
  <c r="AN33" i="3"/>
  <c r="AN23" i="3"/>
  <c r="AN11" i="3"/>
  <c r="AN53" i="3"/>
  <c r="AQ292" i="8"/>
  <c r="AQ331" i="8" s="1"/>
  <c r="AQ375" i="8" s="1"/>
  <c r="AP330" i="8"/>
  <c r="AP374" i="8" s="1"/>
  <c r="AP484" i="8"/>
  <c r="AP530" i="8" s="1"/>
  <c r="AP493" i="8"/>
  <c r="AP539" i="8" s="1"/>
  <c r="AP418" i="8"/>
  <c r="AP462" i="8" s="1"/>
  <c r="AP319" i="8"/>
  <c r="AP472" i="8"/>
  <c r="AP518" i="8" s="1"/>
  <c r="AB517" i="8"/>
  <c r="AC471" i="8" s="1"/>
  <c r="AC513" i="8" s="1"/>
  <c r="AC18" i="8" s="1"/>
  <c r="BB37" i="9" s="1"/>
  <c r="BB38" i="9" s="1"/>
  <c r="BB13" i="9" s="1"/>
  <c r="AK41" i="1" l="1"/>
  <c r="AK42" i="1" s="1"/>
  <c r="AL40" i="1"/>
  <c r="AO10" i="1"/>
  <c r="AM29" i="1"/>
  <c r="AM3" i="13"/>
  <c r="AM32" i="1" s="1"/>
  <c r="AM36" i="1" s="1"/>
  <c r="AN3" i="3"/>
  <c r="AN26" i="1" s="1"/>
  <c r="AN8" i="13"/>
  <c r="CB25" i="9"/>
  <c r="AN60" i="13"/>
  <c r="AN6" i="15"/>
  <c r="AN41" i="13"/>
  <c r="AN3" i="12"/>
  <c r="AN5" i="12" s="1"/>
  <c r="AN27" i="1" s="1"/>
  <c r="AO43" i="12"/>
  <c r="AO53" i="12"/>
  <c r="AO38" i="12"/>
  <c r="AO58" i="12"/>
  <c r="AO48" i="12"/>
  <c r="AO23" i="12"/>
  <c r="AO63" i="12"/>
  <c r="AO33" i="12"/>
  <c r="AO28" i="12"/>
  <c r="AO68" i="12"/>
  <c r="AO18" i="12"/>
  <c r="AO5" i="15"/>
  <c r="AO33" i="1" s="1"/>
  <c r="AO15" i="15"/>
  <c r="CD10" i="9"/>
  <c r="AQ235" i="8"/>
  <c r="AQ279" i="8" s="1"/>
  <c r="AP147" i="8"/>
  <c r="AQ418" i="8"/>
  <c r="AQ462" i="8" s="1"/>
  <c r="CD23" i="9"/>
  <c r="CD19" i="9"/>
  <c r="CD24" i="9"/>
  <c r="CD20" i="9"/>
  <c r="CD21" i="9"/>
  <c r="CD22" i="9"/>
  <c r="CE3" i="9"/>
  <c r="CD3" i="9"/>
  <c r="AQ503" i="8"/>
  <c r="AQ549" i="8" s="1"/>
  <c r="AQ236" i="8"/>
  <c r="AQ280" i="8" s="1"/>
  <c r="AQ237" i="8"/>
  <c r="AQ281" i="8" s="1"/>
  <c r="AP148" i="8"/>
  <c r="AP192" i="8" s="1"/>
  <c r="AO3" i="15"/>
  <c r="AO23" i="1" s="1"/>
  <c r="AO65" i="15"/>
  <c r="AO60" i="15"/>
  <c r="AO55" i="15"/>
  <c r="AO50" i="15"/>
  <c r="AO45" i="15"/>
  <c r="AO40" i="15"/>
  <c r="AO20" i="15"/>
  <c r="AO30" i="15"/>
  <c r="AO35" i="15"/>
  <c r="AO25" i="15"/>
  <c r="AP60" i="8"/>
  <c r="AQ482" i="8"/>
  <c r="AQ528" i="8" s="1"/>
  <c r="AQ406" i="8"/>
  <c r="AQ450" i="8" s="1"/>
  <c r="AQ405" i="8"/>
  <c r="AQ449" i="8" s="1"/>
  <c r="AQ414" i="8"/>
  <c r="AQ458" i="8" s="1"/>
  <c r="AQ402" i="8"/>
  <c r="AQ446" i="8" s="1"/>
  <c r="AQ412" i="8"/>
  <c r="AQ456" i="8" s="1"/>
  <c r="AP333" i="8"/>
  <c r="AP16" i="8" s="1"/>
  <c r="CB35" i="9" s="1"/>
  <c r="AQ330" i="8"/>
  <c r="AQ374" i="8" s="1"/>
  <c r="AQ411" i="8"/>
  <c r="AQ455" i="8" s="1"/>
  <c r="AQ409" i="8"/>
  <c r="AQ453" i="8" s="1"/>
  <c r="AQ419" i="8"/>
  <c r="AQ463" i="8" s="1"/>
  <c r="AO75" i="13"/>
  <c r="AO67" i="13"/>
  <c r="AO71" i="13"/>
  <c r="AO63" i="13"/>
  <c r="AQ415" i="8"/>
  <c r="AQ459" i="8" s="1"/>
  <c r="AO28" i="13"/>
  <c r="AO51" i="13"/>
  <c r="AO33" i="13"/>
  <c r="AO23" i="13"/>
  <c r="AO18" i="13"/>
  <c r="AO13" i="13"/>
  <c r="AO46" i="13"/>
  <c r="AO38" i="13"/>
  <c r="AO56" i="13"/>
  <c r="AQ492" i="8"/>
  <c r="AQ538" i="8" s="1"/>
  <c r="AQ493" i="8"/>
  <c r="AQ539" i="8" s="1"/>
  <c r="AQ472" i="8"/>
  <c r="AQ518" i="8" s="1"/>
  <c r="AQ484" i="8"/>
  <c r="AQ530" i="8" s="1"/>
  <c r="AQ320" i="8"/>
  <c r="AQ489" i="8"/>
  <c r="AQ535" i="8" s="1"/>
  <c r="AQ508" i="8"/>
  <c r="AQ554" i="8" s="1"/>
  <c r="AQ497" i="8"/>
  <c r="AQ543" i="8" s="1"/>
  <c r="AQ485" i="8"/>
  <c r="AQ531" i="8" s="1"/>
  <c r="AQ410" i="8"/>
  <c r="AQ454" i="8" s="1"/>
  <c r="AQ403" i="8"/>
  <c r="AQ447" i="8" s="1"/>
  <c r="AQ473" i="8"/>
  <c r="AQ519" i="8" s="1"/>
  <c r="AQ506" i="8"/>
  <c r="AQ552" i="8" s="1"/>
  <c r="AQ483" i="8"/>
  <c r="AQ529" i="8" s="1"/>
  <c r="AQ502" i="8"/>
  <c r="AQ548" i="8" s="1"/>
  <c r="AO155" i="8"/>
  <c r="AO14" i="8" s="1"/>
  <c r="BZ33" i="9" s="1"/>
  <c r="AQ507" i="8"/>
  <c r="AQ553" i="8" s="1"/>
  <c r="AQ481" i="8"/>
  <c r="AQ527" i="8" s="1"/>
  <c r="AQ486" i="8"/>
  <c r="AQ532" i="8" s="1"/>
  <c r="AQ478" i="8"/>
  <c r="AQ524" i="8" s="1"/>
  <c r="AQ480" i="8"/>
  <c r="AQ526" i="8" s="1"/>
  <c r="AQ416" i="8"/>
  <c r="AQ460" i="8" s="1"/>
  <c r="AQ325" i="8"/>
  <c r="AQ369" i="8" s="1"/>
  <c r="AQ495" i="8"/>
  <c r="AQ541" i="8" s="1"/>
  <c r="AQ475" i="8"/>
  <c r="AQ521" i="8" s="1"/>
  <c r="AQ490" i="8"/>
  <c r="AQ536" i="8" s="1"/>
  <c r="AQ498" i="8"/>
  <c r="AQ544" i="8" s="1"/>
  <c r="AQ114" i="8"/>
  <c r="AP152" i="8"/>
  <c r="AP196" i="8" s="1"/>
  <c r="AP150" i="8"/>
  <c r="AP194" i="8" s="1"/>
  <c r="AP151" i="8"/>
  <c r="AP195" i="8" s="1"/>
  <c r="AP149" i="8"/>
  <c r="AP193" i="8" s="1"/>
  <c r="AO63" i="3"/>
  <c r="AO58" i="3"/>
  <c r="AO53" i="3"/>
  <c r="AO48" i="3"/>
  <c r="AO43" i="3"/>
  <c r="AO38" i="3"/>
  <c r="AO33" i="3"/>
  <c r="AO28" i="3"/>
  <c r="AO23" i="3"/>
  <c r="AO18" i="3"/>
  <c r="AO11" i="3"/>
  <c r="AQ408" i="8"/>
  <c r="AQ452" i="8" s="1"/>
  <c r="AQ479" i="8"/>
  <c r="AQ525" i="8" s="1"/>
  <c r="AQ324" i="8"/>
  <c r="AQ368" i="8" s="1"/>
  <c r="AQ413" i="8"/>
  <c r="AQ457" i="8" s="1"/>
  <c r="AQ328" i="8"/>
  <c r="AQ372" i="8" s="1"/>
  <c r="AQ329" i="8"/>
  <c r="AQ373" i="8" s="1"/>
  <c r="AP62" i="8"/>
  <c r="AP106" i="8" s="1"/>
  <c r="AQ487" i="8"/>
  <c r="AQ533" i="8" s="1"/>
  <c r="AP244" i="8"/>
  <c r="AP15" i="8" s="1"/>
  <c r="CB34" i="9" s="1"/>
  <c r="AP278" i="8"/>
  <c r="AQ504" i="8"/>
  <c r="AQ550" i="8" s="1"/>
  <c r="AQ496" i="8"/>
  <c r="AQ542" i="8" s="1"/>
  <c r="AQ327" i="8"/>
  <c r="AQ371" i="8" s="1"/>
  <c r="AQ326" i="8"/>
  <c r="AQ370" i="8" s="1"/>
  <c r="AP422" i="8"/>
  <c r="AP17" i="8" s="1"/>
  <c r="CB36" i="9" s="1"/>
  <c r="AO66" i="8"/>
  <c r="AO13" i="8" s="1"/>
  <c r="BZ32" i="9" s="1"/>
  <c r="AQ25" i="8"/>
  <c r="AQ64" i="8" s="1"/>
  <c r="AQ108" i="8" s="1"/>
  <c r="AP63" i="8"/>
  <c r="AP107" i="8" s="1"/>
  <c r="AQ322" i="8"/>
  <c r="AQ366" i="8" s="1"/>
  <c r="AQ499" i="8"/>
  <c r="AQ545" i="8" s="1"/>
  <c r="AQ500" i="8"/>
  <c r="AQ546" i="8" s="1"/>
  <c r="AQ321" i="8"/>
  <c r="AQ365" i="8" s="1"/>
  <c r="AR470" i="8"/>
  <c r="AQ509" i="8"/>
  <c r="AQ555" i="8" s="1"/>
  <c r="AQ491" i="8"/>
  <c r="AQ537" i="8" s="1"/>
  <c r="AQ474" i="8"/>
  <c r="AQ520" i="8" s="1"/>
  <c r="AQ323" i="8"/>
  <c r="AQ367" i="8" s="1"/>
  <c r="AQ488" i="8"/>
  <c r="AQ534" i="8" s="1"/>
  <c r="AQ477" i="8"/>
  <c r="AQ523" i="8" s="1"/>
  <c r="AQ417" i="8"/>
  <c r="AQ461" i="8" s="1"/>
  <c r="AP61" i="8"/>
  <c r="AP105" i="8" s="1"/>
  <c r="AQ494" i="8"/>
  <c r="AQ540" i="8" s="1"/>
  <c r="AQ505" i="8"/>
  <c r="AQ551" i="8" s="1"/>
  <c r="AQ240" i="8"/>
  <c r="AQ284" i="8" s="1"/>
  <c r="AQ238" i="8"/>
  <c r="AQ282" i="8" s="1"/>
  <c r="AQ241" i="8"/>
  <c r="AQ285" i="8" s="1"/>
  <c r="AQ242" i="8"/>
  <c r="AQ286" i="8" s="1"/>
  <c r="AQ239" i="8"/>
  <c r="AQ283" i="8" s="1"/>
  <c r="AQ404" i="8"/>
  <c r="AQ448" i="8" s="1"/>
  <c r="AQ401" i="8"/>
  <c r="AQ501" i="8"/>
  <c r="AQ547" i="8" s="1"/>
  <c r="AQ407" i="8"/>
  <c r="AQ451" i="8" s="1"/>
  <c r="AQ476" i="8"/>
  <c r="AQ522" i="8" s="1"/>
  <c r="AC517" i="8"/>
  <c r="AD471" i="8" s="1"/>
  <c r="AD513" i="8" s="1"/>
  <c r="AD18" i="8" s="1"/>
  <c r="BD37" i="9" s="1"/>
  <c r="BD38" i="9" s="1"/>
  <c r="BD13" i="9" s="1"/>
  <c r="AL41" i="1" l="1"/>
  <c r="AL42" i="1" s="1"/>
  <c r="AM40" i="1"/>
  <c r="AN29" i="1"/>
  <c r="AN3" i="13"/>
  <c r="AN32" i="1" s="1"/>
  <c r="AN36" i="1" s="1"/>
  <c r="AO8" i="13"/>
  <c r="AO60" i="13"/>
  <c r="AO3" i="3"/>
  <c r="CD25" i="9"/>
  <c r="AO3" i="12"/>
  <c r="AO5" i="12" s="1"/>
  <c r="AO27" i="1" s="1"/>
  <c r="AO41" i="13"/>
  <c r="AR503" i="8"/>
  <c r="AR549" i="8" s="1"/>
  <c r="AO6" i="15"/>
  <c r="AR501" i="8"/>
  <c r="AR547" i="8" s="1"/>
  <c r="AQ148" i="8"/>
  <c r="AR476" i="8"/>
  <c r="AR522" i="8" s="1"/>
  <c r="AR494" i="8"/>
  <c r="AR540" i="8" s="1"/>
  <c r="AQ61" i="8"/>
  <c r="AR509" i="8"/>
  <c r="AR555" i="8" s="1"/>
  <c r="AR505" i="8"/>
  <c r="AR551" i="8" s="1"/>
  <c r="AR477" i="8"/>
  <c r="AR523" i="8" s="1"/>
  <c r="AR491" i="8"/>
  <c r="AR537" i="8" s="1"/>
  <c r="AR506" i="8"/>
  <c r="AR552" i="8" s="1"/>
  <c r="AR496" i="8"/>
  <c r="AR542" i="8" s="1"/>
  <c r="AR474" i="8"/>
  <c r="AR520" i="8" s="1"/>
  <c r="AR483" i="8"/>
  <c r="AR529" i="8" s="1"/>
  <c r="AR499" i="8"/>
  <c r="AR545" i="8" s="1"/>
  <c r="AP155" i="8"/>
  <c r="AP14" i="8" s="1"/>
  <c r="CB33" i="9" s="1"/>
  <c r="AQ244" i="8"/>
  <c r="AQ15" i="8" s="1"/>
  <c r="CD34" i="9" s="1"/>
  <c r="AQ63" i="8"/>
  <c r="AQ107" i="8" s="1"/>
  <c r="AR482" i="8"/>
  <c r="AR528" i="8" s="1"/>
  <c r="AR492" i="8"/>
  <c r="AR538" i="8" s="1"/>
  <c r="AR484" i="8"/>
  <c r="AR530" i="8" s="1"/>
  <c r="AR497" i="8"/>
  <c r="AR543" i="8" s="1"/>
  <c r="AR481" i="8"/>
  <c r="AR527" i="8" s="1"/>
  <c r="AR488" i="8"/>
  <c r="AR534" i="8" s="1"/>
  <c r="AR487" i="8"/>
  <c r="AR533" i="8" s="1"/>
  <c r="AR489" i="8"/>
  <c r="AR535" i="8" s="1"/>
  <c r="AQ153" i="8"/>
  <c r="AQ197" i="8" s="1"/>
  <c r="AQ152" i="8"/>
  <c r="AQ196" i="8" s="1"/>
  <c r="AQ149" i="8"/>
  <c r="AQ193" i="8" s="1"/>
  <c r="AQ151" i="8"/>
  <c r="AQ195" i="8" s="1"/>
  <c r="AQ150" i="8"/>
  <c r="AQ194" i="8" s="1"/>
  <c r="AR475" i="8"/>
  <c r="AR521" i="8" s="1"/>
  <c r="AR473" i="8"/>
  <c r="AR519" i="8" s="1"/>
  <c r="AR493" i="8"/>
  <c r="AR539" i="8" s="1"/>
  <c r="AR504" i="8"/>
  <c r="AR550" i="8" s="1"/>
  <c r="AQ62" i="8"/>
  <c r="AQ106" i="8" s="1"/>
  <c r="AR502" i="8"/>
  <c r="AR548" i="8" s="1"/>
  <c r="AQ333" i="8"/>
  <c r="AQ16" i="8" s="1"/>
  <c r="CD35" i="9" s="1"/>
  <c r="AR498" i="8"/>
  <c r="AR544" i="8" s="1"/>
  <c r="AR495" i="8"/>
  <c r="AR541" i="8" s="1"/>
  <c r="AR478" i="8"/>
  <c r="AR524" i="8" s="1"/>
  <c r="AQ422" i="8"/>
  <c r="AQ17" i="8" s="1"/>
  <c r="CD36" i="9" s="1"/>
  <c r="AS470" i="8"/>
  <c r="AS511" i="8" s="1"/>
  <c r="AS557" i="8" s="1"/>
  <c r="AR510" i="8"/>
  <c r="AR556" i="8" s="1"/>
  <c r="AR500" i="8"/>
  <c r="AR546" i="8" s="1"/>
  <c r="AR507" i="8"/>
  <c r="AR553" i="8" s="1"/>
  <c r="AR508" i="8"/>
  <c r="AR554" i="8" s="1"/>
  <c r="AR485" i="8"/>
  <c r="AR531" i="8" s="1"/>
  <c r="AR480" i="8"/>
  <c r="AR526" i="8" s="1"/>
  <c r="AP66" i="8"/>
  <c r="AP13" i="8" s="1"/>
  <c r="CB32" i="9" s="1"/>
  <c r="AR479" i="8"/>
  <c r="AR525" i="8" s="1"/>
  <c r="AR490" i="8"/>
  <c r="AR536" i="8" s="1"/>
  <c r="AR486" i="8"/>
  <c r="AR532" i="8" s="1"/>
  <c r="AR472" i="8"/>
  <c r="AD517" i="8"/>
  <c r="AM41" i="1" l="1"/>
  <c r="AM42" i="1" s="1"/>
  <c r="AN40" i="1"/>
  <c r="AO3" i="13"/>
  <c r="AO32" i="1" s="1"/>
  <c r="AO26" i="1"/>
  <c r="AS479" i="8"/>
  <c r="AS525" i="8" s="1"/>
  <c r="AS508" i="8"/>
  <c r="AS554" i="8" s="1"/>
  <c r="AS495" i="8"/>
  <c r="AS541" i="8" s="1"/>
  <c r="AS490" i="8"/>
  <c r="AS536" i="8" s="1"/>
  <c r="AS485" i="8"/>
  <c r="AS531" i="8" s="1"/>
  <c r="AS510" i="8"/>
  <c r="AS556" i="8" s="1"/>
  <c r="AS478" i="8"/>
  <c r="AS524" i="8" s="1"/>
  <c r="AS502" i="8"/>
  <c r="AS548" i="8" s="1"/>
  <c r="AQ66" i="8"/>
  <c r="AQ13" i="8" s="1"/>
  <c r="CD32" i="9" s="1"/>
  <c r="AS475" i="8"/>
  <c r="AS521" i="8" s="1"/>
  <c r="AS496" i="8"/>
  <c r="AS542" i="8" s="1"/>
  <c r="AS497" i="8"/>
  <c r="AS543" i="8" s="1"/>
  <c r="AS505" i="8"/>
  <c r="AS551" i="8" s="1"/>
  <c r="AS501" i="8"/>
  <c r="AS547" i="8" s="1"/>
  <c r="AS499" i="8"/>
  <c r="AS545" i="8" s="1"/>
  <c r="AS476" i="8"/>
  <c r="AS522" i="8" s="1"/>
  <c r="AS488" i="8"/>
  <c r="AS534" i="8" s="1"/>
  <c r="AR513" i="8"/>
  <c r="AR518" i="8"/>
  <c r="AS507" i="8"/>
  <c r="AS553" i="8" s="1"/>
  <c r="AS474" i="8"/>
  <c r="AS520" i="8" s="1"/>
  <c r="AS498" i="8"/>
  <c r="AS544" i="8" s="1"/>
  <c r="AS504" i="8"/>
  <c r="AS550" i="8" s="1"/>
  <c r="AS493" i="8"/>
  <c r="AS539" i="8" s="1"/>
  <c r="AS489" i="8"/>
  <c r="AS535" i="8" s="1"/>
  <c r="AS506" i="8"/>
  <c r="AS552" i="8" s="1"/>
  <c r="AS494" i="8"/>
  <c r="AS540" i="8" s="1"/>
  <c r="AS492" i="8"/>
  <c r="AS538" i="8" s="1"/>
  <c r="AS483" i="8"/>
  <c r="AS529" i="8" s="1"/>
  <c r="AQ155" i="8"/>
  <c r="AQ14" i="8" s="1"/>
  <c r="CD33" i="9" s="1"/>
  <c r="AS484" i="8"/>
  <c r="AS530" i="8" s="1"/>
  <c r="AS486" i="8"/>
  <c r="AS532" i="8" s="1"/>
  <c r="AS480" i="8"/>
  <c r="AS526" i="8" s="1"/>
  <c r="AS500" i="8"/>
  <c r="AS546" i="8" s="1"/>
  <c r="AS509" i="8"/>
  <c r="AS555" i="8" s="1"/>
  <c r="AS473" i="8"/>
  <c r="AS519" i="8" s="1"/>
  <c r="AS487" i="8"/>
  <c r="AS533" i="8" s="1"/>
  <c r="AS491" i="8"/>
  <c r="AS537" i="8" s="1"/>
  <c r="AS481" i="8"/>
  <c r="AS527" i="8" s="1"/>
  <c r="AS482" i="8"/>
  <c r="AS528" i="8" s="1"/>
  <c r="AS477" i="8"/>
  <c r="AS523" i="8" s="1"/>
  <c r="AS503" i="8"/>
  <c r="AS549" i="8" s="1"/>
  <c r="AE471" i="8"/>
  <c r="AE513" i="8" s="1"/>
  <c r="AE18" i="8" s="1"/>
  <c r="BF37" i="9" s="1"/>
  <c r="BF38" i="9" s="1"/>
  <c r="BF13" i="9" s="1"/>
  <c r="AN41" i="1" l="1"/>
  <c r="AN42" i="1" s="1"/>
  <c r="AO29" i="1"/>
  <c r="B52" i="1" s="1"/>
  <c r="AO40" i="1"/>
  <c r="AO36" i="1"/>
  <c r="B53" i="1" s="1"/>
  <c r="AS513" i="8"/>
  <c r="AE517" i="8"/>
  <c r="B54" i="1" l="1"/>
  <c r="AO41" i="1"/>
  <c r="AO42" i="1" s="1"/>
  <c r="AF471" i="8"/>
  <c r="AF513" i="8" s="1"/>
  <c r="AF18" i="8" s="1"/>
  <c r="BH37" i="9" s="1"/>
  <c r="BH38" i="9" s="1"/>
  <c r="BH13" i="9" s="1"/>
  <c r="AF517" i="8" l="1"/>
  <c r="AG471" i="8" l="1"/>
  <c r="AG513" i="8" s="1"/>
  <c r="AG18" i="8" s="1"/>
  <c r="BJ37" i="9" s="1"/>
  <c r="BJ38" i="9" s="1"/>
  <c r="BJ13" i="9" s="1"/>
  <c r="AG517" i="8" l="1"/>
  <c r="AH471" i="8" l="1"/>
  <c r="AH513" i="8" s="1"/>
  <c r="AH18" i="8" s="1"/>
  <c r="BL37" i="9" s="1"/>
  <c r="BL38" i="9" s="1"/>
  <c r="BL13" i="9" s="1"/>
  <c r="AH517" i="8" l="1"/>
  <c r="AI471" i="8" l="1"/>
  <c r="AI513" i="8" s="1"/>
  <c r="AI18" i="8" s="1"/>
  <c r="BN37" i="9" s="1"/>
  <c r="BN38" i="9" s="1"/>
  <c r="BN13" i="9" s="1"/>
  <c r="AI517" i="8" l="1"/>
  <c r="AJ471" i="8" l="1"/>
  <c r="AJ513" i="8" s="1"/>
  <c r="AJ18" i="8" s="1"/>
  <c r="BP37" i="9" s="1"/>
  <c r="BP38" i="9" s="1"/>
  <c r="BP13" i="9" s="1"/>
  <c r="AJ517" i="8" l="1"/>
  <c r="AK471" i="8" s="1"/>
  <c r="AK513" i="8" s="1"/>
  <c r="AK18" i="8" s="1"/>
  <c r="BR37" i="9" s="1"/>
  <c r="BR38" i="9" s="1"/>
  <c r="BR13" i="9" s="1"/>
  <c r="AK517" i="8" l="1"/>
  <c r="AL471" i="8" s="1"/>
  <c r="AL513" i="8" s="1"/>
  <c r="AL18" i="8" s="1"/>
  <c r="BT37" i="9" s="1"/>
  <c r="BT38" i="9" s="1"/>
  <c r="BT13" i="9" s="1"/>
  <c r="AL517" i="8" l="1"/>
  <c r="AM471" i="8" s="1"/>
  <c r="AM513" i="8" s="1"/>
  <c r="AM18" i="8" s="1"/>
  <c r="BV37" i="9" s="1"/>
  <c r="BV38" i="9" s="1"/>
  <c r="BV13" i="9" s="1"/>
  <c r="AM517" i="8" l="1"/>
  <c r="AN471" i="8" s="1"/>
  <c r="AN513" i="8" s="1"/>
  <c r="AN18" i="8" s="1"/>
  <c r="BX37" i="9" s="1"/>
  <c r="BX38" i="9" s="1"/>
  <c r="BX13" i="9" s="1"/>
  <c r="AN517" i="8" l="1"/>
  <c r="AO471" i="8" l="1"/>
  <c r="AO513" i="8" s="1"/>
  <c r="AO18" i="8" s="1"/>
  <c r="BZ37" i="9" s="1"/>
  <c r="BZ38" i="9" s="1"/>
  <c r="BZ13" i="9" s="1"/>
  <c r="AO517" i="8" l="1"/>
  <c r="AP471" i="8" s="1"/>
  <c r="AP513" i="8" s="1"/>
  <c r="AP18" i="8" s="1"/>
  <c r="CB37" i="9" s="1"/>
  <c r="CB38" i="9" s="1"/>
  <c r="CB13" i="9" s="1"/>
  <c r="AP517" i="8" l="1"/>
  <c r="AQ471" i="8" l="1"/>
  <c r="AQ513" i="8" s="1"/>
  <c r="AQ18" i="8" s="1"/>
  <c r="CD37" i="9" s="1"/>
  <c r="CD38" i="9" s="1"/>
  <c r="CD13" i="9" s="1"/>
  <c r="AQ517" i="8" l="1"/>
  <c r="E25" i="18" l="1"/>
  <c r="F25" i="18" s="1"/>
  <c r="E28" i="18"/>
  <c r="E29" i="18"/>
  <c r="E30" i="18"/>
  <c r="E24" i="18"/>
  <c r="F24" i="18" s="1"/>
  <c r="E21" i="18"/>
  <c r="E23" i="18"/>
  <c r="F23" i="18" s="1"/>
  <c r="E27" i="18"/>
  <c r="F27" i="18" s="1"/>
  <c r="H27" i="18"/>
  <c r="I27" i="18" s="1"/>
  <c r="H26" i="18"/>
  <c r="I26" i="18" s="1"/>
  <c r="H24" i="18"/>
  <c r="I24" i="18" s="1"/>
  <c r="H25" i="18"/>
  <c r="I25" i="18" s="1"/>
  <c r="H21" i="18"/>
  <c r="H23" i="18"/>
  <c r="I23" i="18" s="1"/>
  <c r="H22" i="18"/>
  <c r="I22" i="18" s="1"/>
  <c r="F22" i="18"/>
  <c r="E26" i="18"/>
  <c r="F26" i="18" l="1"/>
  <c r="G8" i="1" s="1"/>
  <c r="E31" i="18"/>
  <c r="F9" i="1"/>
  <c r="D9" i="1"/>
  <c r="G9" i="1"/>
  <c r="C9" i="1"/>
  <c r="E9" i="1"/>
  <c r="H9" i="1"/>
  <c r="H8" i="1"/>
  <c r="F8" i="1"/>
  <c r="E8" i="1"/>
  <c r="D8" i="1"/>
  <c r="C8" i="1"/>
  <c r="F30" i="18"/>
  <c r="K8" i="1" s="1"/>
  <c r="K10" i="1" s="1"/>
  <c r="K11" i="1" s="1"/>
  <c r="F29" i="18"/>
  <c r="J8" i="1" s="1"/>
  <c r="J10" i="1" s="1"/>
  <c r="J11" i="1" s="1"/>
  <c r="F28" i="18"/>
  <c r="I8" i="1" s="1"/>
  <c r="I10" i="1" s="1"/>
  <c r="I11" i="1" s="1"/>
  <c r="F21" i="18"/>
  <c r="I21" i="18"/>
  <c r="H31" i="18"/>
  <c r="D10" i="1" l="1"/>
  <c r="F10" i="1"/>
  <c r="H10" i="1"/>
  <c r="E10" i="1"/>
  <c r="C10" i="1"/>
  <c r="G10" i="1"/>
  <c r="B8" i="1"/>
  <c r="F31" i="18"/>
  <c r="I12" i="1"/>
  <c r="I16" i="1" s="1"/>
  <c r="Y12" i="1"/>
  <c r="Y16" i="1" s="1"/>
  <c r="AO12" i="1"/>
  <c r="AO16" i="1" s="1"/>
  <c r="X12" i="1"/>
  <c r="X16" i="1" s="1"/>
  <c r="AN12" i="1"/>
  <c r="AN16" i="1" s="1"/>
  <c r="V12" i="1"/>
  <c r="V16" i="1" s="1"/>
  <c r="U12" i="1"/>
  <c r="U16" i="1" s="1"/>
  <c r="AK12" i="1"/>
  <c r="AK16" i="1" s="1"/>
  <c r="T12" i="1"/>
  <c r="T16" i="1" s="1"/>
  <c r="AJ12" i="1"/>
  <c r="AJ16" i="1" s="1"/>
  <c r="J12" i="1"/>
  <c r="J16" i="1" s="1"/>
  <c r="AL12" i="1"/>
  <c r="AL16" i="1" s="1"/>
  <c r="N12" i="1"/>
  <c r="N16" i="1" s="1"/>
  <c r="AI12" i="1"/>
  <c r="AI16" i="1" s="1"/>
  <c r="O12" i="1"/>
  <c r="O16" i="1" s="1"/>
  <c r="Q12" i="1"/>
  <c r="Q16" i="1" s="1"/>
  <c r="AG12" i="1"/>
  <c r="AG16" i="1" s="1"/>
  <c r="P12" i="1"/>
  <c r="P16" i="1" s="1"/>
  <c r="AF12" i="1"/>
  <c r="AF16" i="1" s="1"/>
  <c r="K12" i="1"/>
  <c r="K16" i="1" s="1"/>
  <c r="W12" i="1"/>
  <c r="W16" i="1" s="1"/>
  <c r="AD12" i="1"/>
  <c r="AD16" i="1" s="1"/>
  <c r="R12" i="1"/>
  <c r="R16" i="1" s="1"/>
  <c r="AM12" i="1"/>
  <c r="AM16" i="1" s="1"/>
  <c r="AE12" i="1"/>
  <c r="AE16" i="1" s="1"/>
  <c r="M12" i="1"/>
  <c r="M16" i="1" s="1"/>
  <c r="AA12" i="1"/>
  <c r="AA16" i="1" s="1"/>
  <c r="AH12" i="1"/>
  <c r="AH16" i="1" s="1"/>
  <c r="S12" i="1"/>
  <c r="S16" i="1" s="1"/>
  <c r="Z12" i="1"/>
  <c r="Z16" i="1" s="1"/>
  <c r="AC12" i="1"/>
  <c r="AC16" i="1" s="1"/>
  <c r="AB12" i="1"/>
  <c r="AB16" i="1" s="1"/>
  <c r="L12" i="1"/>
  <c r="L16" i="1" s="1"/>
  <c r="I31" i="18"/>
  <c r="B9" i="1"/>
  <c r="E11" i="1" l="1"/>
  <c r="E12" i="1" s="1"/>
  <c r="E16" i="1" s="1"/>
  <c r="H11" i="1"/>
  <c r="H12" i="1" s="1"/>
  <c r="H16" i="1" s="1"/>
  <c r="G11" i="1"/>
  <c r="G12" i="1" s="1"/>
  <c r="G16" i="1" s="1"/>
  <c r="F11" i="1"/>
  <c r="F12" i="1" s="1"/>
  <c r="F16" i="1" s="1"/>
  <c r="C11" i="1"/>
  <c r="C12" i="1" s="1"/>
  <c r="C16" i="1" s="1"/>
  <c r="D11" i="1"/>
  <c r="D12" i="1" s="1"/>
  <c r="D16" i="1" s="1"/>
  <c r="B10" i="1"/>
  <c r="B11" i="1" l="1"/>
  <c r="B12" i="1" s="1"/>
  <c r="B16" i="1" s="1"/>
  <c r="B58" i="1" s="1"/>
  <c r="B59" i="1" s="1"/>
  <c r="B20" i="1" s="1"/>
  <c r="Y21" i="1"/>
  <c r="Y22" i="1" s="1"/>
  <c r="AA21" i="1"/>
  <c r="AA22" i="1" s="1"/>
  <c r="AK21" i="1"/>
  <c r="AK22" i="1" s="1"/>
  <c r="AH21" i="1"/>
  <c r="AH22" i="1" s="1"/>
  <c r="U21" i="1"/>
  <c r="R21" i="1"/>
  <c r="X21" i="1"/>
  <c r="X22" i="1" s="1"/>
  <c r="Q21" i="1"/>
  <c r="AJ21" i="1"/>
  <c r="AJ22" i="1" s="1"/>
  <c r="P21" i="1"/>
  <c r="AI21" i="1"/>
  <c r="AI22" i="1" s="1"/>
  <c r="S21" i="1"/>
  <c r="Z21" i="1"/>
  <c r="Z22" i="1" s="1"/>
  <c r="AO21" i="1"/>
  <c r="AO22" i="1" s="1"/>
  <c r="AM21" i="1"/>
  <c r="AM22" i="1" s="1"/>
  <c r="M21" i="1"/>
  <c r="AF21" i="1"/>
  <c r="AF22" i="1" s="1"/>
  <c r="L21" i="1"/>
  <c r="AE21" i="1"/>
  <c r="AE22" i="1" s="1"/>
  <c r="O21" i="1"/>
  <c r="AL21" i="1"/>
  <c r="AL22" i="1" s="1"/>
  <c r="V21" i="1"/>
  <c r="AG21" i="1"/>
  <c r="AG22" i="1" s="1"/>
  <c r="AC21" i="1"/>
  <c r="AC22" i="1" s="1"/>
  <c r="AN21" i="1"/>
  <c r="AN22" i="1" s="1"/>
  <c r="T21" i="1"/>
  <c r="W21" i="1"/>
  <c r="W22" i="1" s="1"/>
  <c r="AD21" i="1"/>
  <c r="AD22" i="1" s="1"/>
  <c r="N21" i="1"/>
  <c r="AB21" i="1"/>
  <c r="AB22" i="1" s="1"/>
  <c r="Q22" i="1" l="1"/>
  <c r="Q24" i="1"/>
  <c r="N22" i="1"/>
  <c r="N24" i="1"/>
  <c r="O22" i="1"/>
  <c r="O24" i="1"/>
  <c r="M22" i="1"/>
  <c r="M24" i="1"/>
  <c r="S22" i="1"/>
  <c r="S24" i="1"/>
  <c r="T22" i="1"/>
  <c r="T24" i="1"/>
  <c r="V22" i="1"/>
  <c r="V24" i="1"/>
  <c r="L22" i="1"/>
  <c r="L24" i="1"/>
  <c r="P22" i="1"/>
  <c r="P24" i="1"/>
  <c r="R22" i="1"/>
  <c r="R24" i="1"/>
  <c r="U22" i="1"/>
  <c r="U24" i="1"/>
  <c r="B21" i="1"/>
  <c r="B40" i="1"/>
  <c r="AK19" i="1"/>
  <c r="AK44" i="1" s="1"/>
  <c r="AH19" i="1"/>
  <c r="AH44" i="1" s="1"/>
  <c r="AG19" i="1"/>
  <c r="AG44" i="1" s="1"/>
  <c r="Q19" i="1"/>
  <c r="Q44" i="1" s="1"/>
  <c r="M19" i="1"/>
  <c r="M44" i="1" s="1"/>
  <c r="AJ19" i="1"/>
  <c r="AJ44" i="1" s="1"/>
  <c r="X19" i="1"/>
  <c r="X44" i="1" s="1"/>
  <c r="Y19" i="1"/>
  <c r="Y44" i="1" s="1"/>
  <c r="N19" i="1"/>
  <c r="N44" i="1" s="1"/>
  <c r="L19" i="1"/>
  <c r="L44" i="1" s="1"/>
  <c r="Z19" i="1"/>
  <c r="Z44" i="1" s="1"/>
  <c r="U19" i="1"/>
  <c r="U44" i="1" s="1"/>
  <c r="AO19" i="1"/>
  <c r="AO44" i="1" s="1"/>
  <c r="AL19" i="1"/>
  <c r="AL44" i="1" s="1"/>
  <c r="AC19" i="1"/>
  <c r="AC44" i="1" s="1"/>
  <c r="R19" i="1"/>
  <c r="R44" i="1" s="1"/>
  <c r="V19" i="1"/>
  <c r="V44" i="1" s="1"/>
  <c r="AA19" i="1"/>
  <c r="AA44" i="1" s="1"/>
  <c r="T19" i="1"/>
  <c r="T44" i="1" s="1"/>
  <c r="AN19" i="1"/>
  <c r="AN44" i="1" s="1"/>
  <c r="S19" i="1"/>
  <c r="S44" i="1" s="1"/>
  <c r="AD19" i="1"/>
  <c r="AD44" i="1" s="1"/>
  <c r="AE19" i="1"/>
  <c r="AE44" i="1" s="1"/>
  <c r="AF19" i="1"/>
  <c r="AF44" i="1" s="1"/>
  <c r="P19" i="1"/>
  <c r="P44" i="1" s="1"/>
  <c r="O19" i="1"/>
  <c r="O44" i="1" s="1"/>
  <c r="AM19" i="1"/>
  <c r="AM44" i="1" s="1"/>
  <c r="W19" i="1"/>
  <c r="W44" i="1" s="1"/>
  <c r="AB19" i="1"/>
  <c r="AB44" i="1" s="1"/>
  <c r="AI19" i="1"/>
  <c r="AI44" i="1" s="1"/>
  <c r="J20" i="1" l="1"/>
  <c r="I20" i="1"/>
  <c r="D20" i="1"/>
  <c r="C20" i="1"/>
  <c r="F20" i="1"/>
  <c r="E20" i="1"/>
  <c r="G20" i="1"/>
  <c r="H20" i="1"/>
  <c r="B41" i="1"/>
  <c r="B42" i="1" s="1"/>
  <c r="J21" i="1" l="1"/>
  <c r="J22" i="1" s="1"/>
  <c r="I21" i="1"/>
  <c r="I22" i="1" s="1"/>
  <c r="K21" i="1"/>
  <c r="D21" i="1"/>
  <c r="D22" i="1" s="1"/>
  <c r="E21" i="1"/>
  <c r="E22" i="1" s="1"/>
  <c r="G21" i="1"/>
  <c r="G22" i="1" s="1"/>
  <c r="H21" i="1"/>
  <c r="H22" i="1" s="1"/>
  <c r="F21" i="1"/>
  <c r="F22" i="1" s="1"/>
  <c r="C21" i="1"/>
  <c r="C22" i="1" s="1"/>
  <c r="I24" i="1" l="1"/>
  <c r="J24" i="1"/>
  <c r="K22" i="1"/>
  <c r="K24" i="1"/>
  <c r="H24" i="1"/>
  <c r="C24" i="1"/>
  <c r="G24" i="1"/>
  <c r="F24" i="1"/>
  <c r="D24" i="1"/>
  <c r="E24" i="1"/>
  <c r="B19" i="1"/>
  <c r="B44" i="1" s="1"/>
  <c r="B45" i="1" s="1"/>
  <c r="E19" i="1"/>
  <c r="E44" i="1" s="1"/>
  <c r="B22" i="1"/>
  <c r="B24" i="1" s="1"/>
  <c r="I19" i="1"/>
  <c r="I44" i="1" s="1"/>
  <c r="K19" i="1"/>
  <c r="K44" i="1" s="1"/>
  <c r="J19" i="1"/>
  <c r="J44" i="1" s="1"/>
  <c r="D19" i="1"/>
  <c r="D44" i="1" s="1"/>
  <c r="F19" i="1"/>
  <c r="F44" i="1" s="1"/>
  <c r="G19" i="1"/>
  <c r="G44" i="1" s="1"/>
  <c r="H19" i="1"/>
  <c r="H44" i="1" s="1"/>
  <c r="C19" i="1"/>
  <c r="C44" i="1" s="1"/>
  <c r="B46" i="1" l="1"/>
  <c r="C45" i="1" l="1"/>
  <c r="D45" i="1" s="1"/>
  <c r="E45" i="1" s="1"/>
  <c r="C46" i="1" l="1"/>
  <c r="D46" i="1"/>
  <c r="F45" i="1" l="1"/>
  <c r="E46" i="1"/>
  <c r="G45" i="1" l="1"/>
  <c r="F46" i="1"/>
  <c r="H45" i="1" l="1"/>
  <c r="G46" i="1"/>
  <c r="I45" i="1" l="1"/>
  <c r="H46" i="1"/>
  <c r="J45" i="1" l="1"/>
  <c r="I46" i="1"/>
  <c r="K45" i="1" l="1"/>
  <c r="J46" i="1"/>
  <c r="L45" i="1" l="1"/>
  <c r="K46" i="1"/>
  <c r="M45" i="1" l="1"/>
  <c r="L46" i="1"/>
  <c r="N45" i="1" l="1"/>
  <c r="M46" i="1"/>
  <c r="O45" i="1" l="1"/>
  <c r="N46" i="1"/>
  <c r="P45" i="1" l="1"/>
  <c r="O46" i="1"/>
  <c r="Q45" i="1" l="1"/>
  <c r="P46" i="1"/>
  <c r="R45" i="1" l="1"/>
  <c r="Q46" i="1"/>
  <c r="S45" i="1" l="1"/>
  <c r="R46" i="1"/>
  <c r="T45" i="1" l="1"/>
  <c r="S46" i="1"/>
  <c r="U45" i="1" l="1"/>
  <c r="T46" i="1"/>
  <c r="V45" i="1" l="1"/>
  <c r="U46" i="1"/>
  <c r="W45" i="1" l="1"/>
  <c r="V46" i="1"/>
  <c r="X45" i="1" l="1"/>
  <c r="W46" i="1"/>
  <c r="Y45" i="1" l="1"/>
  <c r="X46" i="1"/>
  <c r="Z45" i="1" l="1"/>
  <c r="Y46" i="1"/>
  <c r="AA45" i="1" l="1"/>
  <c r="Z46" i="1"/>
  <c r="AB45" i="1" l="1"/>
  <c r="AA46" i="1"/>
  <c r="AC45" i="1" l="1"/>
  <c r="AB46" i="1"/>
  <c r="AD45" i="1" l="1"/>
  <c r="AC46" i="1"/>
  <c r="AE45" i="1" l="1"/>
  <c r="AD46" i="1"/>
  <c r="AF45" i="1" l="1"/>
  <c r="AG45" i="1" s="1"/>
  <c r="AH45" i="1" s="1"/>
  <c r="AI45" i="1" s="1"/>
  <c r="AJ45" i="1" s="1"/>
  <c r="AK45" i="1" s="1"/>
  <c r="AL45" i="1" s="1"/>
  <c r="AM45" i="1" s="1"/>
  <c r="AN45" i="1" s="1"/>
  <c r="AO45" i="1" s="1"/>
  <c r="AE46" i="1"/>
</calcChain>
</file>

<file path=xl/comments1.xml><?xml version="1.0" encoding="utf-8"?>
<comments xmlns="http://schemas.openxmlformats.org/spreadsheetml/2006/main">
  <authors>
    <author>Autor</author>
  </authors>
  <commentList>
    <comment ref="C3" authorId="0" shapeId="0">
      <text>
        <r>
          <rPr>
            <sz val="9"/>
            <color indexed="81"/>
            <rFont val="Segoe UI"/>
            <family val="2"/>
            <charset val="238"/>
          </rPr>
          <t>Vyplňte názov projektu v súlade s názvom uvedeným v ŽoNFP</t>
        </r>
      </text>
    </comment>
    <comment ref="C4" authorId="0" shapeId="0">
      <text>
        <r>
          <rPr>
            <sz val="9"/>
            <color indexed="81"/>
            <rFont val="Segoe UI"/>
            <family val="2"/>
            <charset val="238"/>
          </rPr>
          <t>Uveďte presný názov žiadateľa  v súlade s názvom uvedeným v ŽoNFP</t>
        </r>
      </text>
    </comment>
    <comment ref="C6" authorId="0" shapeId="0">
      <text>
        <r>
          <rPr>
            <sz val="9"/>
            <color indexed="81"/>
            <rFont val="Segoe UI"/>
            <family val="2"/>
            <charset val="238"/>
          </rPr>
          <t>vyplňte rok plánovaného začiatku realizácie projektu, podľa harmonogramu v ŽoNFP</t>
        </r>
      </text>
    </comment>
    <comment ref="C7" authorId="0" shapeId="0">
      <text>
        <r>
          <rPr>
            <sz val="9"/>
            <color indexed="81"/>
            <rFont val="Segoe UI"/>
            <family val="2"/>
            <charset val="238"/>
          </rPr>
          <t>vyplňte plánovanú dobu realizácie projektu, podľa harmonogramu ŽoNFP</t>
        </r>
      </text>
    </comment>
    <comment ref="C8" authorId="0" shapeId="0">
      <text>
        <r>
          <rPr>
            <sz val="9"/>
            <color indexed="81"/>
            <rFont val="Segoe UI"/>
            <family val="2"/>
            <charset val="238"/>
          </rPr>
          <t>Uveďte dobu ekonomickej životnosti, resp. referenčného obdobia - 20 rokov</t>
        </r>
      </text>
    </comment>
    <comment ref="B11" authorId="0" shapeId="0">
      <text>
        <r>
          <rPr>
            <sz val="9"/>
            <color indexed="81"/>
            <rFont val="Segoe UI"/>
            <family val="2"/>
            <charset val="238"/>
          </rPr>
          <t>Uveďte hodnoty v súlade s plánovaným rozpočtom projektu v preddefinovanej štruktúre</t>
        </r>
      </text>
    </comment>
    <comment ref="C18" authorId="0" shapeId="0">
      <text>
        <r>
          <rPr>
            <sz val="9"/>
            <color indexed="81"/>
            <rFont val="Segoe UI"/>
            <family val="2"/>
            <charset val="238"/>
          </rPr>
          <t>Rok v ktorom sa vypracováva finančná analýza. Prednastavená možnosť je aktuálny kalendárny rok.</t>
        </r>
      </text>
    </comment>
    <comment ref="D20" authorId="0" shapeId="0">
      <text>
        <r>
          <rPr>
            <sz val="9"/>
            <color indexed="81"/>
            <rFont val="Segoe UI"/>
            <family val="2"/>
            <charset val="238"/>
          </rPr>
          <t>uveďte v percentuálnom vyjadrení objem oprávnených výdavkov projektu, ktlré pránujete realizovať v príslušnom roku.</t>
        </r>
      </text>
    </comment>
    <comment ref="G20" authorId="0" shapeId="0">
      <text>
        <r>
          <rPr>
            <sz val="9"/>
            <color indexed="81"/>
            <rFont val="Segoe UI"/>
            <family val="2"/>
            <charset val="238"/>
          </rPr>
          <t>uveďte v percentuálnom vyjadrení objem neoprávnených výdavkov projektu, ktlré pránujete realizovať v príslušnom roku.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9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1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1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4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4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4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4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5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5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5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5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6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6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1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1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1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43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44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48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49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53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54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62" authorId="0" shape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66" authorId="0" shape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70" authorId="0" shape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74" authorId="0" shape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80" authorId="0" shape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82" authorId="0" shape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84" authorId="0" shape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86" authorId="0" shape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  <comment ref="A88" authorId="0" shapeId="0">
      <text>
        <r>
          <rPr>
            <sz val="9"/>
            <color indexed="81"/>
            <rFont val="Segoe UI"/>
            <family val="2"/>
            <charset val="238"/>
          </rPr>
          <t>uveďte hodnotu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1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2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2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3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3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4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4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4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4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5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5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5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5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60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61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  <comment ref="A65" authorId="0" shapeId="0">
      <text>
        <r>
          <rPr>
            <sz val="9"/>
            <color indexed="81"/>
            <rFont val="Segoe UI"/>
            <family val="2"/>
            <charset val="238"/>
          </rPr>
          <t>Uveďte výstižný názov položky</t>
        </r>
      </text>
    </comment>
    <comment ref="A66" authorId="0" shapeId="0">
      <text>
        <r>
          <rPr>
            <sz val="9"/>
            <color indexed="81"/>
            <rFont val="Segoe UI"/>
            <family val="2"/>
            <charset val="238"/>
          </rPr>
          <t>uveďte mernú jednotku (ks, bal, kWh, a pod.)</t>
        </r>
      </text>
    </comment>
  </commentList>
</comments>
</file>

<file path=xl/comments5.xml><?xml version="1.0" encoding="utf-8"?>
<comments xmlns="http://schemas.openxmlformats.org/spreadsheetml/2006/main">
  <authors>
    <author>Stvrtecky, Miroslav</author>
    <author>MŽP SR</author>
  </authors>
  <commentList>
    <comment ref="B3" authorId="0" shapeId="0">
      <text>
        <r>
          <rPr>
            <sz val="8"/>
            <color indexed="81"/>
            <rFont val="Tahoma"/>
            <family val="2"/>
            <charset val="238"/>
          </rPr>
          <t>Metóda zrýchleného odpisovania je pre daňové účely možná len pre odpisové skupiny 2 a 3.</t>
        </r>
      </text>
    </comment>
    <comment ref="D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E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F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G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H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I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J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K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L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M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N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O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P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Q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R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S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T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U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V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W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X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Y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Z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A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B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C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D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E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F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G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H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I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J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K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L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M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N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O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P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Q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R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S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T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U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V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W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X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AY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AZ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A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B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C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D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E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F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G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H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I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J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K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L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M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N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O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P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Q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R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S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T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U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V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W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X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BY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BZ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CA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CB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CC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  <comment ref="CD3" authorId="1" shapeId="0">
      <text>
        <r>
          <rPr>
            <sz val="9"/>
            <color indexed="81"/>
            <rFont val="Segoe UI"/>
            <family val="2"/>
            <charset val="238"/>
          </rPr>
          <t>OC - obstarávacia cena majetku</t>
        </r>
      </text>
    </comment>
    <comment ref="CE3" authorId="1" shapeId="0">
      <text>
        <r>
          <rPr>
            <sz val="9"/>
            <color indexed="81"/>
            <rFont val="Segoe UI"/>
            <family val="2"/>
            <charset val="238"/>
          </rPr>
          <t>MO - metóda odpisovania (daňová)
R - rovnomerná metóda
Z - zrýchlená metóda</t>
        </r>
      </text>
    </comment>
  </commentList>
</comments>
</file>

<file path=xl/comments6.xml><?xml version="1.0" encoding="utf-8"?>
<comments xmlns="http://schemas.openxmlformats.org/spreadsheetml/2006/main">
  <authors>
    <author>Michal Mrva</author>
  </authors>
  <commentList>
    <comment ref="C26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70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115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159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204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248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293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337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382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426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471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  <comment ref="C517" authorId="0" shapeId="0">
      <text>
        <r>
          <rPr>
            <sz val="8"/>
            <color indexed="81"/>
            <rFont val="Tahoma"/>
            <family val="2"/>
            <charset val="238"/>
          </rPr>
          <t>Začiatočné roky odpisovania</t>
        </r>
      </text>
    </comment>
  </commentList>
</comments>
</file>

<file path=xl/sharedStrings.xml><?xml version="1.0" encoding="utf-8"?>
<sst xmlns="http://schemas.openxmlformats.org/spreadsheetml/2006/main" count="567" uniqueCount="162">
  <si>
    <t>Názov projektu:</t>
  </si>
  <si>
    <t>Názov žiadateľa:</t>
  </si>
  <si>
    <t>Začiatok realizácie projektu:</t>
  </si>
  <si>
    <t>Diskontná sadzba (%):</t>
  </si>
  <si>
    <t>Doba životnosti (rokov):</t>
  </si>
  <si>
    <t>Doba realizácie projektu (rokov)</t>
  </si>
  <si>
    <t>Vstupná cena v jednotlivých rokoch</t>
  </si>
  <si>
    <t>Odpisová skupina</t>
  </si>
  <si>
    <t xml:space="preserve"> Doba odpisovania</t>
  </si>
  <si>
    <t>Spolu</t>
  </si>
  <si>
    <t>Odpisy - daňové</t>
  </si>
  <si>
    <t>Odp. skup.</t>
  </si>
  <si>
    <t xml:space="preserve"> Doba odp.</t>
  </si>
  <si>
    <t>Suma odpisov v jednotlivých rokoch</t>
  </si>
  <si>
    <t>Koef. prvy rok</t>
  </si>
  <si>
    <t>Odpisy</t>
  </si>
  <si>
    <t>Koef. dalsie roky</t>
  </si>
  <si>
    <t>Spolu 1.sk</t>
  </si>
  <si>
    <t>Zostatkova cena na konci roku</t>
  </si>
  <si>
    <t>Spolu 2.sk</t>
  </si>
  <si>
    <t>Spolu 3.sk</t>
  </si>
  <si>
    <t>Spolu 4.sk</t>
  </si>
  <si>
    <t>Spolu 5.sk</t>
  </si>
  <si>
    <t>Spolu 6.sk</t>
  </si>
  <si>
    <t>R</t>
  </si>
  <si>
    <t>Z</t>
  </si>
  <si>
    <t>Cena za jednotku</t>
  </si>
  <si>
    <t>množstvo x cena</t>
  </si>
  <si>
    <t>Názov položky</t>
  </si>
  <si>
    <t>Spotreba energie spolu</t>
  </si>
  <si>
    <t>Spotreba energie</t>
  </si>
  <si>
    <t>Mzdové výdavky</t>
  </si>
  <si>
    <t>Mesačná hrubá mzda</t>
  </si>
  <si>
    <t>Počet pracovníkov s touto mzdou</t>
  </si>
  <si>
    <t>Ročná hodnota mzdových výdavkov</t>
  </si>
  <si>
    <t>Spotreba materiálu/služieb</t>
  </si>
  <si>
    <t>Spotreba materiálu/služieb spolu</t>
  </si>
  <si>
    <t>Iné výdavky</t>
  </si>
  <si>
    <t>Príjmy projektu spolu</t>
  </si>
  <si>
    <t>Údaje uvádzajte v EUR</t>
  </si>
  <si>
    <t>Úspora znížená o mieru kompenzácie</t>
  </si>
  <si>
    <t>Opravy a údružba</t>
  </si>
  <si>
    <t>Režíjne výdavky</t>
  </si>
  <si>
    <t>Výška čerpaného úveru</t>
  </si>
  <si>
    <t>Splátka istiny</t>
  </si>
  <si>
    <t>Splátka úroku</t>
  </si>
  <si>
    <t>Údaje uvádzajte v súlade so splátkovým kalendárom</t>
  </si>
  <si>
    <t>Splátka úveru</t>
  </si>
  <si>
    <t>Rovnomerná metóda</t>
  </si>
  <si>
    <t>Zrýchlená metóda</t>
  </si>
  <si>
    <t>Detail výpočtu odpisu</t>
  </si>
  <si>
    <t>Výpočet zrýchlených daňových odpisov</t>
  </si>
  <si>
    <t>Odpis v jednom roku</t>
  </si>
  <si>
    <t>Výpočet rovnomerných daňových odpisov</t>
  </si>
  <si>
    <t>Pre viac podrobností o výpočte rovnomerných daňových odpisov klinite sem</t>
  </si>
  <si>
    <t>Pre viac podrobností o výpočte zrýchlených daňových odpisov klinite sem</t>
  </si>
  <si>
    <t>Späť</t>
  </si>
  <si>
    <t>Vstupné údaje</t>
  </si>
  <si>
    <t>Celková úverová bilancia projektu</t>
  </si>
  <si>
    <t>Prevádzkové výdavky projektu spolu</t>
  </si>
  <si>
    <t>Celková úspora projektu spolu</t>
  </si>
  <si>
    <t>««« Detail odpisov</t>
  </si>
  <si>
    <t>««« detail odpisová skupina</t>
  </si>
  <si>
    <t>««« zobraziť/schovať položky</t>
  </si>
  <si>
    <t>Spolufinancovanie projektu žiadateľom</t>
  </si>
  <si>
    <t>Výdavky na prevádzku</t>
  </si>
  <si>
    <t>Príjmy z prevádzky</t>
  </si>
  <si>
    <t>Príjmy z prevádzky v podobe úspory</t>
  </si>
  <si>
    <t>Splátky úveru - istina</t>
  </si>
  <si>
    <t>Splátky úveru - úrok</t>
  </si>
  <si>
    <t>Daň z príjmu</t>
  </si>
  <si>
    <t>Celkové peňažné toky</t>
  </si>
  <si>
    <t>Kumulované peňažné toky</t>
  </si>
  <si>
    <t>Zdroje financovania investície</t>
  </si>
  <si>
    <t>Príjmy z prevádzky projektu</t>
  </si>
  <si>
    <t>Výdavky na prevádzku projektu</t>
  </si>
  <si>
    <t>Diskontované príjmy a výdavky</t>
  </si>
  <si>
    <t>Obnova zariadenia s kratšou životnosťou</t>
  </si>
  <si>
    <t>Hospodársky výsledok a daň</t>
  </si>
  <si>
    <t>Daňové odpisy</t>
  </si>
  <si>
    <t>Sadzba dane z príjmu</t>
  </si>
  <si>
    <t>Vlastné zdroje</t>
  </si>
  <si>
    <t>Úver</t>
  </si>
  <si>
    <t>013 - Softvér</t>
  </si>
  <si>
    <t>014 - Oceniteľné práva</t>
  </si>
  <si>
    <t>021 - Stavby</t>
  </si>
  <si>
    <t>022 - Samostatné hnuteľné veci a súbory hnuteľných vecí</t>
  </si>
  <si>
    <t>023 - Dopravné prostriedky</t>
  </si>
  <si>
    <t>027 - Pozemky</t>
  </si>
  <si>
    <t>029 - Ostatný dlhodobý hmotný majetok</t>
  </si>
  <si>
    <t>112 - Zásoby</t>
  </si>
  <si>
    <t>502 - Spotreba energie</t>
  </si>
  <si>
    <t>503 - Spotreba ostatných neskladovateľných dodávok</t>
  </si>
  <si>
    <t>512 - Cestovné náhrady</t>
  </si>
  <si>
    <t>518 - Ostatné služby</t>
  </si>
  <si>
    <t>521 - Mzdové výdavky</t>
  </si>
  <si>
    <t>568 - Ostatné finančné výdavky</t>
  </si>
  <si>
    <t>930 - Rezerva na nepredvídané výdavky</t>
  </si>
  <si>
    <t>SPOLU</t>
  </si>
  <si>
    <t>Rok realizácie "n"</t>
  </si>
  <si>
    <t>Rok</t>
  </si>
  <si>
    <t>%</t>
  </si>
  <si>
    <t>Indexy</t>
  </si>
  <si>
    <t>#</t>
  </si>
  <si>
    <t>Ročná miera inflácie cien stavebných prác</t>
  </si>
  <si>
    <t>ŠÚ SR</t>
  </si>
  <si>
    <t>Odúročiteľ</t>
  </si>
  <si>
    <t>Stále ceny</t>
  </si>
  <si>
    <t>Inflácia</t>
  </si>
  <si>
    <t>p.č.</t>
  </si>
  <si>
    <t>Hodnoty sú uvádzané v stálych cenách</t>
  </si>
  <si>
    <t>Celkový výdavok projektu</t>
  </si>
  <si>
    <t>Náklady investície</t>
  </si>
  <si>
    <t>z toho rezerva</t>
  </si>
  <si>
    <t>celkový výdavok projektu bez rezervy</t>
  </si>
  <si>
    <t>Diskontované investičné výdavky (bez rezervy)</t>
  </si>
  <si>
    <t>Miera finančnej medzery</t>
  </si>
  <si>
    <t>Finančná medzera</t>
  </si>
  <si>
    <t>Rozpočet projektu</t>
  </si>
  <si>
    <t>Stále ceny k roku vypracovania finančnej analýzy:</t>
  </si>
  <si>
    <t>Plán realizácie investície v jednotlivých rokoch</t>
  </si>
  <si>
    <t>Hrubý zisk</t>
  </si>
  <si>
    <t>Čistý zisk</t>
  </si>
  <si>
    <t>Zostatková hodnota investície na konci obdobia</t>
  </si>
  <si>
    <t>Diskontovaná zostatková hodnota investície na konci obdobia</t>
  </si>
  <si>
    <t>Diskontované príjmy z prevádzky + diskontovaná zostatková hodnota investície</t>
  </si>
  <si>
    <t>Diskontované výdavky na prevádzku + diskontované výdavky na obnovu zariadenia s krašou životnosťou</t>
  </si>
  <si>
    <t>Diskontovaný čistý príjem</t>
  </si>
  <si>
    <t>Diskontované IV bez rezervy a obnovy</t>
  </si>
  <si>
    <t>Diskontovaná hodnota zariadenia s kratšou životnosťou</t>
  </si>
  <si>
    <t>Diskontované výdavky na prevádzku</t>
  </si>
  <si>
    <t>Diskontované príjmy z prevádzky</t>
  </si>
  <si>
    <t>Oprávnené výdavky projektu</t>
  </si>
  <si>
    <t>Neoprávnené výdavky projektu</t>
  </si>
  <si>
    <t>Podiel OV investície realizovanej v príslušnom roku v %</t>
  </si>
  <si>
    <t>Hodnota OV v roku "n"</t>
  </si>
  <si>
    <t>Podiel NV investície realizovanej v príslušnom roku v %</t>
  </si>
  <si>
    <t>Hodnota NV v roku "n"</t>
  </si>
  <si>
    <t>Oprávnený výdavok projektu</t>
  </si>
  <si>
    <t>Neoprávnený výdavok projektu</t>
  </si>
  <si>
    <t>OV</t>
  </si>
  <si>
    <t>NV</t>
  </si>
  <si>
    <t>Výdavky projektu bez rezervy</t>
  </si>
  <si>
    <t>Rezerva na stavebné práce projektu</t>
  </si>
  <si>
    <t>Ďalšie výdavaky súvisiace s projektom (mimo rozpočet projektu)</t>
  </si>
  <si>
    <t>Plán investície</t>
  </si>
  <si>
    <t>* napr. cez zníženie prevádzkových dotácií, prípadne znížením ceny</t>
  </si>
  <si>
    <t>Miera kompenzácie úspory v %*</t>
  </si>
  <si>
    <t>Finančná medzera v alikvótnej časti OV</t>
  </si>
  <si>
    <t>Množstvo v jednotkách</t>
  </si>
  <si>
    <t>biela bunka - vypĺňa žiadateľ</t>
  </si>
  <si>
    <t>oranžová bunka - výsledok analýzy</t>
  </si>
  <si>
    <t>Legenda:</t>
  </si>
  <si>
    <t>červená bunka - logická chyba, zobrazí sa hlásenie</t>
  </si>
  <si>
    <t>žltá bunka - žiadateľ vysvetlí vzniknutý stav</t>
  </si>
  <si>
    <t>modrá bunka - počíta sa automaticky, alebo je predvyplnená</t>
  </si>
  <si>
    <t>Krytie záporných peňažných tokov</t>
  </si>
  <si>
    <t>Rekonštrukcia a modernizácia rozvodov CZT v meste Kocúrkovo - sídlisko Sever</t>
  </si>
  <si>
    <t>Teplárenská NumeroUno PPF, a.s.</t>
  </si>
  <si>
    <t>Výdavky na priami materiál - palivo</t>
  </si>
  <si>
    <t>Ostatné variabilné výdavky</t>
  </si>
  <si>
    <t>Oprava a údržby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</si>
</sst>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€&quot;;[Red]\-#,##0.00\ &quot;€&quot;"/>
    <numFmt numFmtId="43" formatCode="_-* #,##0.00\ _€_-;\-* #,##0.00\ _€_-;_-* &quot;-&quot;??\ _€_-;_-@_-"/>
    <numFmt numFmtId="164" formatCode="_-* #,##0.00\ _K_č_-;\-* #,##0.00\ _K_č_-;_-* &quot;-&quot;??\ _K_č_-;_-@_-"/>
    <numFmt numFmtId="165" formatCode="#,##0.00_ ;\-#,##0.00\ "/>
    <numFmt numFmtId="166" formatCode="0.000"/>
    <numFmt numFmtId="167" formatCode="0.000%"/>
    <numFmt numFmtId="168" formatCode="#,##0.0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9" tint="0.7999816888943144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0"/>
      <name val="Arial Narrow"/>
      <family val="2"/>
      <charset val="238"/>
    </font>
    <font>
      <b/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0"/>
      <color theme="1"/>
      <name val="Arial CE"/>
      <charset val="238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  <xf numFmtId="0" fontId="20" fillId="0" borderId="0"/>
    <xf numFmtId="0" fontId="26" fillId="0" borderId="0"/>
  </cellStyleXfs>
  <cellXfs count="220">
    <xf numFmtId="0" fontId="0" fillId="0" borderId="0" xfId="0"/>
    <xf numFmtId="4" fontId="0" fillId="8" borderId="0" xfId="0" applyNumberFormat="1" applyFill="1" applyProtection="1">
      <protection locked="0"/>
    </xf>
    <xf numFmtId="0" fontId="3" fillId="2" borderId="0" xfId="3" applyFill="1" applyProtection="1">
      <protection hidden="1"/>
    </xf>
    <xf numFmtId="0" fontId="3" fillId="2" borderId="0" xfId="3" applyFill="1" applyAlignment="1" applyProtection="1">
      <protection hidden="1"/>
    </xf>
    <xf numFmtId="0" fontId="9" fillId="2" borderId="0" xfId="3" applyFont="1" applyFill="1" applyProtection="1">
      <protection hidden="1"/>
    </xf>
    <xf numFmtId="0" fontId="8" fillId="2" borderId="0" xfId="3" applyFont="1" applyFill="1" applyProtection="1">
      <protection hidden="1"/>
    </xf>
    <xf numFmtId="0" fontId="3" fillId="3" borderId="0" xfId="3" applyFill="1" applyProtection="1">
      <protection hidden="1"/>
    </xf>
    <xf numFmtId="0" fontId="3" fillId="3" borderId="0" xfId="3" applyFill="1" applyAlignment="1" applyProtection="1">
      <protection hidden="1"/>
    </xf>
    <xf numFmtId="0" fontId="9" fillId="3" borderId="0" xfId="3" applyFont="1" applyFill="1" applyProtection="1">
      <protection hidden="1"/>
    </xf>
    <xf numFmtId="0" fontId="8" fillId="3" borderId="0" xfId="3" applyFont="1" applyFill="1" applyProtection="1">
      <protection hidden="1"/>
    </xf>
    <xf numFmtId="0" fontId="3" fillId="4" borderId="0" xfId="3" applyFill="1" applyProtection="1">
      <protection hidden="1"/>
    </xf>
    <xf numFmtId="0" fontId="3" fillId="5" borderId="0" xfId="3" applyFill="1" applyProtection="1">
      <protection hidden="1"/>
    </xf>
    <xf numFmtId="0" fontId="3" fillId="6" borderId="0" xfId="3" applyFill="1" applyProtection="1">
      <protection hidden="1"/>
    </xf>
    <xf numFmtId="0" fontId="3" fillId="7" borderId="0" xfId="3" applyFill="1" applyProtection="1">
      <protection hidden="1"/>
    </xf>
    <xf numFmtId="0" fontId="0" fillId="11" borderId="0" xfId="0" applyFill="1"/>
    <xf numFmtId="0" fontId="2" fillId="11" borderId="0" xfId="0" applyFont="1" applyFill="1" applyBorder="1" applyAlignment="1">
      <alignment horizontal="center"/>
    </xf>
    <xf numFmtId="2" fontId="2" fillId="11" borderId="14" xfId="0" applyNumberFormat="1" applyFont="1" applyFill="1" applyBorder="1"/>
    <xf numFmtId="0" fontId="2" fillId="11" borderId="0" xfId="0" applyFont="1" applyFill="1"/>
    <xf numFmtId="0" fontId="2" fillId="11" borderId="0" xfId="0" applyFont="1" applyFill="1" applyAlignment="1">
      <alignment horizontal="center"/>
    </xf>
    <xf numFmtId="0" fontId="0" fillId="11" borderId="0" xfId="0" applyFont="1" applyFill="1"/>
    <xf numFmtId="2" fontId="0" fillId="11" borderId="0" xfId="0" applyNumberFormat="1" applyFill="1"/>
    <xf numFmtId="0" fontId="19" fillId="11" borderId="0" xfId="0" applyFont="1" applyFill="1"/>
    <xf numFmtId="2" fontId="2" fillId="11" borderId="0" xfId="0" applyNumberFormat="1" applyFont="1" applyFill="1"/>
    <xf numFmtId="0" fontId="2" fillId="11" borderId="14" xfId="0" applyFont="1" applyFill="1" applyBorder="1"/>
    <xf numFmtId="0" fontId="15" fillId="11" borderId="0" xfId="0" applyFont="1" applyFill="1"/>
    <xf numFmtId="0" fontId="17" fillId="11" borderId="0" xfId="3" applyFont="1" applyFill="1" applyProtection="1">
      <protection hidden="1"/>
    </xf>
    <xf numFmtId="0" fontId="3" fillId="11" borderId="0" xfId="3" applyFill="1" applyProtection="1">
      <protection hidden="1"/>
    </xf>
    <xf numFmtId="0" fontId="8" fillId="11" borderId="0" xfId="3" applyFont="1" applyFill="1" applyProtection="1">
      <protection hidden="1"/>
    </xf>
    <xf numFmtId="0" fontId="9" fillId="11" borderId="0" xfId="3" applyFont="1" applyFill="1" applyProtection="1">
      <protection hidden="1"/>
    </xf>
    <xf numFmtId="0" fontId="3" fillId="11" borderId="0" xfId="3" applyFill="1" applyAlignment="1" applyProtection="1">
      <alignment horizontal="center" vertical="center" wrapText="1"/>
      <protection hidden="1"/>
    </xf>
    <xf numFmtId="3" fontId="9" fillId="11" borderId="0" xfId="3" applyNumberFormat="1" applyFont="1" applyFill="1" applyBorder="1" applyProtection="1">
      <protection hidden="1"/>
    </xf>
    <xf numFmtId="0" fontId="3" fillId="11" borderId="0" xfId="3" applyFill="1" applyAlignment="1" applyProtection="1">
      <alignment wrapText="1"/>
      <protection hidden="1"/>
    </xf>
    <xf numFmtId="0" fontId="3" fillId="11" borderId="0" xfId="3" applyFill="1" applyAlignment="1" applyProtection="1">
      <alignment horizontal="center"/>
      <protection hidden="1"/>
    </xf>
    <xf numFmtId="2" fontId="10" fillId="11" borderId="0" xfId="4" applyNumberFormat="1" applyFont="1" applyFill="1" applyProtection="1">
      <protection hidden="1"/>
    </xf>
    <xf numFmtId="3" fontId="10" fillId="11" borderId="0" xfId="4" applyNumberFormat="1" applyFont="1" applyFill="1" applyProtection="1">
      <protection hidden="1"/>
    </xf>
    <xf numFmtId="2" fontId="3" fillId="11" borderId="0" xfId="3" applyNumberFormat="1" applyFill="1" applyProtection="1">
      <protection hidden="1"/>
    </xf>
    <xf numFmtId="0" fontId="8" fillId="11" borderId="0" xfId="3" applyFont="1" applyFill="1" applyAlignment="1" applyProtection="1">
      <alignment horizontal="left"/>
      <protection hidden="1"/>
    </xf>
    <xf numFmtId="4" fontId="10" fillId="11" borderId="0" xfId="4" applyNumberFormat="1" applyFont="1" applyFill="1" applyProtection="1">
      <protection hidden="1"/>
    </xf>
    <xf numFmtId="0" fontId="17" fillId="11" borderId="0" xfId="3" applyFont="1" applyFill="1" applyAlignment="1" applyProtection="1">
      <alignment horizontal="left"/>
      <protection hidden="1"/>
    </xf>
    <xf numFmtId="0" fontId="17" fillId="11" borderId="0" xfId="3" applyFont="1" applyFill="1" applyAlignment="1" applyProtection="1">
      <alignment horizontal="center"/>
      <protection hidden="1"/>
    </xf>
    <xf numFmtId="0" fontId="3" fillId="11" borderId="0" xfId="3" applyFill="1" applyAlignment="1" applyProtection="1">
      <protection hidden="1"/>
    </xf>
    <xf numFmtId="0" fontId="3" fillId="11" borderId="0" xfId="3" applyFill="1" applyAlignment="1" applyProtection="1">
      <alignment horizontal="left" vertical="center"/>
      <protection hidden="1"/>
    </xf>
    <xf numFmtId="0" fontId="3" fillId="11" borderId="0" xfId="3" applyFill="1" applyAlignment="1" applyProtection="1">
      <alignment horizontal="left"/>
      <protection hidden="1"/>
    </xf>
    <xf numFmtId="0" fontId="11" fillId="11" borderId="0" xfId="3" applyFont="1" applyFill="1" applyAlignment="1" applyProtection="1">
      <protection hidden="1"/>
    </xf>
    <xf numFmtId="3" fontId="9" fillId="11" borderId="0" xfId="3" applyNumberFormat="1" applyFont="1" applyFill="1" applyProtection="1">
      <protection hidden="1"/>
    </xf>
    <xf numFmtId="3" fontId="8" fillId="11" borderId="0" xfId="4" applyNumberFormat="1" applyFont="1" applyFill="1" applyProtection="1">
      <protection hidden="1"/>
    </xf>
    <xf numFmtId="0" fontId="11" fillId="11" borderId="0" xfId="3" applyFont="1" applyFill="1" applyAlignment="1" applyProtection="1">
      <alignment horizontal="center"/>
      <protection hidden="1"/>
    </xf>
    <xf numFmtId="3" fontId="11" fillId="11" borderId="0" xfId="4" applyNumberFormat="1" applyFont="1" applyFill="1" applyProtection="1">
      <protection hidden="1"/>
    </xf>
    <xf numFmtId="0" fontId="3" fillId="11" borderId="0" xfId="3" applyFont="1" applyFill="1" applyProtection="1">
      <protection hidden="1"/>
    </xf>
    <xf numFmtId="10" fontId="2" fillId="11" borderId="16" xfId="2" applyNumberFormat="1" applyFont="1" applyFill="1" applyBorder="1" applyAlignment="1">
      <alignment horizontal="center"/>
    </xf>
    <xf numFmtId="167" fontId="2" fillId="11" borderId="16" xfId="2" applyNumberFormat="1" applyFont="1" applyFill="1" applyBorder="1" applyAlignment="1">
      <alignment horizontal="center"/>
    </xf>
    <xf numFmtId="0" fontId="22" fillId="11" borderId="16" xfId="0" applyFont="1" applyFill="1" applyBorder="1" applyAlignment="1">
      <alignment horizontal="center"/>
    </xf>
    <xf numFmtId="166" fontId="25" fillId="11" borderId="16" xfId="7" applyNumberFormat="1" applyFont="1" applyFill="1" applyBorder="1" applyAlignment="1" applyProtection="1">
      <alignment horizontal="center"/>
    </xf>
    <xf numFmtId="166" fontId="22" fillId="11" borderId="16" xfId="7" applyNumberFormat="1" applyFont="1" applyFill="1" applyBorder="1" applyAlignment="1" applyProtection="1">
      <alignment horizontal="center"/>
    </xf>
    <xf numFmtId="0" fontId="21" fillId="12" borderId="0" xfId="0" applyFont="1" applyFill="1"/>
    <xf numFmtId="0" fontId="21" fillId="12" borderId="0" xfId="0" applyFont="1" applyFill="1" applyAlignment="1">
      <alignment horizontal="right"/>
    </xf>
    <xf numFmtId="0" fontId="21" fillId="12" borderId="0" xfId="0" applyFont="1" applyFill="1" applyAlignment="1">
      <alignment horizontal="center"/>
    </xf>
    <xf numFmtId="0" fontId="21" fillId="12" borderId="15" xfId="7" applyFont="1" applyFill="1" applyBorder="1" applyAlignment="1" applyProtection="1">
      <alignment horizontal="center"/>
    </xf>
    <xf numFmtId="0" fontId="21" fillId="12" borderId="0" xfId="7" applyFont="1" applyFill="1" applyBorder="1" applyAlignment="1" applyProtection="1">
      <alignment horizontal="center"/>
    </xf>
    <xf numFmtId="0" fontId="21" fillId="12" borderId="0" xfId="0" applyFont="1" applyFill="1" applyBorder="1" applyAlignment="1">
      <alignment horizontal="center"/>
    </xf>
    <xf numFmtId="10" fontId="2" fillId="11" borderId="0" xfId="2" applyNumberFormat="1" applyFont="1" applyFill="1" applyAlignment="1">
      <alignment horizontal="center"/>
    </xf>
    <xf numFmtId="0" fontId="0" fillId="11" borderId="0" xfId="0" applyFill="1" applyAlignment="1" applyProtection="1">
      <alignment vertical="center"/>
    </xf>
    <xf numFmtId="0" fontId="0" fillId="11" borderId="0" xfId="0" applyFill="1" applyAlignment="1" applyProtection="1">
      <alignment horizontal="center" vertical="center"/>
    </xf>
    <xf numFmtId="4" fontId="0" fillId="8" borderId="16" xfId="0" applyNumberFormat="1" applyFill="1" applyBorder="1" applyProtection="1">
      <protection locked="0"/>
    </xf>
    <xf numFmtId="4" fontId="0" fillId="8" borderId="25" xfId="0" applyNumberFormat="1" applyFill="1" applyBorder="1" applyAlignment="1" applyProtection="1">
      <alignment vertical="center"/>
      <protection locked="0"/>
    </xf>
    <xf numFmtId="10" fontId="0" fillId="8" borderId="17" xfId="2" applyNumberFormat="1" applyFont="1" applyFill="1" applyBorder="1" applyAlignment="1" applyProtection="1">
      <alignment horizontal="center"/>
      <protection locked="0"/>
    </xf>
    <xf numFmtId="10" fontId="0" fillId="11" borderId="4" xfId="2" applyNumberFormat="1" applyFont="1" applyFill="1" applyBorder="1" applyAlignment="1" applyProtection="1">
      <alignment horizontal="center" vertical="center"/>
    </xf>
    <xf numFmtId="0" fontId="23" fillId="11" borderId="0" xfId="0" applyFont="1" applyFill="1" applyProtection="1"/>
    <xf numFmtId="0" fontId="0" fillId="11" borderId="0" xfId="0" applyFill="1" applyProtection="1"/>
    <xf numFmtId="0" fontId="0" fillId="10" borderId="18" xfId="0" applyFill="1" applyBorder="1" applyProtection="1"/>
    <xf numFmtId="0" fontId="0" fillId="10" borderId="19" xfId="0" applyFill="1" applyBorder="1" applyAlignment="1" applyProtection="1">
      <alignment horizontal="center"/>
    </xf>
    <xf numFmtId="0" fontId="0" fillId="10" borderId="20" xfId="0" applyFill="1" applyBorder="1" applyAlignment="1" applyProtection="1">
      <alignment horizontal="center"/>
    </xf>
    <xf numFmtId="0" fontId="0" fillId="11" borderId="22" xfId="0" applyFill="1" applyBorder="1" applyProtection="1"/>
    <xf numFmtId="4" fontId="0" fillId="11" borderId="23" xfId="0" applyNumberFormat="1" applyFill="1" applyBorder="1" applyAlignment="1" applyProtection="1">
      <alignment vertical="center"/>
    </xf>
    <xf numFmtId="0" fontId="0" fillId="11" borderId="26" xfId="0" applyFill="1" applyBorder="1" applyProtection="1"/>
    <xf numFmtId="4" fontId="0" fillId="11" borderId="33" xfId="0" applyNumberFormat="1" applyFill="1" applyBorder="1" applyAlignment="1" applyProtection="1">
      <alignment vertical="center"/>
    </xf>
    <xf numFmtId="4" fontId="0" fillId="11" borderId="0" xfId="0" applyNumberFormat="1" applyFill="1" applyProtection="1"/>
    <xf numFmtId="0" fontId="13" fillId="11" borderId="26" xfId="0" applyFont="1" applyFill="1" applyBorder="1" applyProtection="1"/>
    <xf numFmtId="4" fontId="0" fillId="11" borderId="25" xfId="0" applyNumberFormat="1" applyFill="1" applyBorder="1" applyAlignment="1" applyProtection="1">
      <alignment vertical="center"/>
    </xf>
    <xf numFmtId="0" fontId="0" fillId="11" borderId="18" xfId="0" applyFill="1" applyBorder="1" applyProtection="1"/>
    <xf numFmtId="4" fontId="0" fillId="11" borderId="19" xfId="0" applyNumberFormat="1" applyFill="1" applyBorder="1" applyAlignment="1" applyProtection="1">
      <alignment vertical="center"/>
    </xf>
    <xf numFmtId="4" fontId="0" fillId="11" borderId="20" xfId="0" applyNumberFormat="1" applyFill="1" applyBorder="1" applyAlignment="1" applyProtection="1">
      <alignment vertical="center"/>
    </xf>
    <xf numFmtId="10" fontId="0" fillId="11" borderId="0" xfId="2" applyNumberFormat="1" applyFont="1" applyFill="1" applyProtection="1"/>
    <xf numFmtId="0" fontId="0" fillId="11" borderId="0" xfId="0" applyFill="1" applyBorder="1" applyAlignment="1" applyProtection="1">
      <alignment vertical="center"/>
    </xf>
    <xf numFmtId="2" fontId="0" fillId="11" borderId="0" xfId="0" applyNumberFormat="1" applyFill="1" applyProtection="1"/>
    <xf numFmtId="0" fontId="22" fillId="10" borderId="32" xfId="0" applyFont="1" applyFill="1" applyBorder="1" applyAlignment="1" applyProtection="1">
      <alignment horizontal="center" vertical="center" wrapText="1"/>
    </xf>
    <xf numFmtId="0" fontId="22" fillId="10" borderId="20" xfId="0" applyFont="1" applyFill="1" applyBorder="1" applyAlignment="1" applyProtection="1">
      <alignment horizontal="center" vertical="center" wrapText="1"/>
    </xf>
    <xf numFmtId="0" fontId="22" fillId="10" borderId="19" xfId="0" applyFont="1" applyFill="1" applyBorder="1" applyAlignment="1" applyProtection="1">
      <alignment horizontal="center" vertical="center" wrapText="1"/>
    </xf>
    <xf numFmtId="0" fontId="22" fillId="11" borderId="27" xfId="0" applyFont="1" applyFill="1" applyBorder="1" applyAlignment="1" applyProtection="1">
      <alignment horizontal="center" vertical="center"/>
    </xf>
    <xf numFmtId="168" fontId="0" fillId="11" borderId="28" xfId="0" applyNumberFormat="1" applyFill="1" applyBorder="1" applyAlignment="1" applyProtection="1">
      <alignment horizontal="center"/>
    </xf>
    <xf numFmtId="4" fontId="0" fillId="11" borderId="23" xfId="0" applyNumberFormat="1" applyFill="1" applyBorder="1" applyAlignment="1" applyProtection="1"/>
    <xf numFmtId="168" fontId="0" fillId="11" borderId="31" xfId="0" applyNumberFormat="1" applyFill="1" applyBorder="1" applyAlignment="1" applyProtection="1"/>
    <xf numFmtId="43" fontId="0" fillId="11" borderId="0" xfId="1" applyFont="1" applyFill="1" applyProtection="1"/>
    <xf numFmtId="0" fontId="22" fillId="11" borderId="22" xfId="0" applyFont="1" applyFill="1" applyBorder="1" applyAlignment="1" applyProtection="1">
      <alignment horizontal="center" vertical="center"/>
    </xf>
    <xf numFmtId="43" fontId="0" fillId="11" borderId="0" xfId="0" applyNumberFormat="1" applyFill="1" applyProtection="1"/>
    <xf numFmtId="0" fontId="22" fillId="11" borderId="26" xfId="0" applyFont="1" applyFill="1" applyBorder="1" applyAlignment="1" applyProtection="1">
      <alignment horizontal="center" vertical="center"/>
    </xf>
    <xf numFmtId="0" fontId="25" fillId="11" borderId="18" xfId="0" applyFont="1" applyFill="1" applyBorder="1" applyAlignment="1" applyProtection="1">
      <alignment vertical="center"/>
    </xf>
    <xf numFmtId="4" fontId="25" fillId="11" borderId="4" xfId="0" applyNumberFormat="1" applyFont="1" applyFill="1" applyBorder="1" applyAlignment="1" applyProtection="1"/>
    <xf numFmtId="10" fontId="25" fillId="11" borderId="19" xfId="2" applyNumberFormat="1" applyFont="1" applyFill="1" applyBorder="1" applyProtection="1"/>
    <xf numFmtId="4" fontId="25" fillId="11" borderId="20" xfId="0" applyNumberFormat="1" applyFont="1" applyFill="1" applyBorder="1" applyAlignment="1" applyProtection="1"/>
    <xf numFmtId="8" fontId="0" fillId="11" borderId="0" xfId="0" applyNumberFormat="1" applyFill="1" applyProtection="1"/>
    <xf numFmtId="10" fontId="0" fillId="11" borderId="0" xfId="0" applyNumberFormat="1" applyFill="1" applyProtection="1"/>
    <xf numFmtId="0" fontId="24" fillId="11" borderId="0" xfId="0" applyFont="1" applyFill="1" applyProtection="1"/>
    <xf numFmtId="0" fontId="2" fillId="11" borderId="0" xfId="0" applyFont="1" applyFill="1" applyProtection="1"/>
    <xf numFmtId="0" fontId="2" fillId="11" borderId="0" xfId="0" applyFont="1" applyFill="1" applyAlignment="1" applyProtection="1">
      <alignment horizontal="center"/>
    </xf>
    <xf numFmtId="0" fontId="2" fillId="11" borderId="0" xfId="0" applyFont="1" applyFill="1" applyBorder="1" applyAlignment="1" applyProtection="1">
      <alignment horizontal="center"/>
    </xf>
    <xf numFmtId="10" fontId="0" fillId="11" borderId="4" xfId="2" applyNumberFormat="1" applyFont="1" applyFill="1" applyBorder="1" applyProtection="1"/>
    <xf numFmtId="0" fontId="0" fillId="11" borderId="0" xfId="0" applyFont="1" applyFill="1" applyProtection="1"/>
    <xf numFmtId="0" fontId="0" fillId="11" borderId="0" xfId="0" applyFont="1" applyFill="1" applyBorder="1" applyAlignment="1" applyProtection="1">
      <alignment horizontal="left" indent="2"/>
    </xf>
    <xf numFmtId="0" fontId="0" fillId="13" borderId="0" xfId="0" applyFill="1" applyProtection="1"/>
    <xf numFmtId="4" fontId="0" fillId="13" borderId="0" xfId="0" applyNumberFormat="1" applyFill="1" applyProtection="1"/>
    <xf numFmtId="4" fontId="2" fillId="11" borderId="0" xfId="0" applyNumberFormat="1" applyFont="1" applyFill="1" applyAlignment="1" applyProtection="1">
      <alignment horizontal="center"/>
    </xf>
    <xf numFmtId="0" fontId="2" fillId="11" borderId="4" xfId="0" applyFont="1" applyFill="1" applyBorder="1" applyProtection="1"/>
    <xf numFmtId="4" fontId="2" fillId="11" borderId="3" xfId="0" applyNumberFormat="1" applyFont="1" applyFill="1" applyBorder="1" applyProtection="1"/>
    <xf numFmtId="10" fontId="2" fillId="14" borderId="4" xfId="2" applyNumberFormat="1" applyFont="1" applyFill="1" applyBorder="1" applyProtection="1"/>
    <xf numFmtId="0" fontId="0" fillId="11" borderId="0" xfId="0" applyFill="1" applyAlignment="1" applyProtection="1">
      <alignment wrapText="1"/>
    </xf>
    <xf numFmtId="4" fontId="0" fillId="8" borderId="0" xfId="0" applyNumberFormat="1" applyFont="1" applyFill="1" applyBorder="1" applyAlignment="1" applyProtection="1">
      <alignment horizontal="center"/>
      <protection locked="0"/>
    </xf>
    <xf numFmtId="4" fontId="0" fillId="8" borderId="0" xfId="0" applyNumberFormat="1" applyFont="1" applyFill="1" applyBorder="1" applyAlignment="1" applyProtection="1">
      <alignment horizontal="right"/>
      <protection locked="0"/>
    </xf>
    <xf numFmtId="0" fontId="0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2" fillId="11" borderId="0" xfId="0" applyFont="1" applyFill="1" applyAlignment="1" applyProtection="1">
      <alignment vertical="center"/>
    </xf>
    <xf numFmtId="0" fontId="13" fillId="11" borderId="0" xfId="0" applyFont="1" applyFill="1" applyAlignment="1" applyProtection="1">
      <alignment vertical="center"/>
    </xf>
    <xf numFmtId="4" fontId="0" fillId="11" borderId="0" xfId="0" applyNumberFormat="1" applyFill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 wrapText="1"/>
    </xf>
    <xf numFmtId="0" fontId="2" fillId="11" borderId="0" xfId="0" applyFont="1" applyFill="1" applyAlignment="1" applyProtection="1">
      <alignment horizontal="left" vertical="center" wrapText="1"/>
    </xf>
    <xf numFmtId="0" fontId="0" fillId="11" borderId="0" xfId="0" applyFill="1" applyAlignment="1" applyProtection="1">
      <alignment horizontal="center"/>
    </xf>
    <xf numFmtId="0" fontId="6" fillId="11" borderId="0" xfId="3" applyFont="1" applyFill="1" applyProtection="1"/>
    <xf numFmtId="0" fontId="4" fillId="11" borderId="0" xfId="3" applyFont="1" applyFill="1" applyProtection="1"/>
    <xf numFmtId="0" fontId="4" fillId="11" borderId="0" xfId="3" applyFont="1" applyFill="1" applyAlignment="1" applyProtection="1">
      <alignment horizontal="center" vertical="center" wrapText="1"/>
    </xf>
    <xf numFmtId="0" fontId="13" fillId="11" borderId="0" xfId="0" applyFont="1" applyFill="1" applyAlignment="1" applyProtection="1">
      <alignment horizontal="center" wrapText="1"/>
    </xf>
    <xf numFmtId="0" fontId="4" fillId="11" borderId="0" xfId="3" applyFont="1" applyFill="1" applyAlignment="1" applyProtection="1">
      <alignment horizontal="center"/>
    </xf>
    <xf numFmtId="0" fontId="5" fillId="11" borderId="0" xfId="3" applyFont="1" applyFill="1" applyAlignment="1" applyProtection="1">
      <alignment horizontal="center"/>
    </xf>
    <xf numFmtId="0" fontId="6" fillId="11" borderId="14" xfId="3" applyFont="1" applyFill="1" applyBorder="1" applyProtection="1"/>
    <xf numFmtId="0" fontId="16" fillId="11" borderId="14" xfId="3" applyFont="1" applyFill="1" applyBorder="1" applyAlignment="1" applyProtection="1">
      <alignment horizontal="center"/>
    </xf>
    <xf numFmtId="0" fontId="16" fillId="11" borderId="0" xfId="3" applyFont="1" applyFill="1" applyAlignment="1" applyProtection="1">
      <alignment horizontal="center"/>
    </xf>
    <xf numFmtId="165" fontId="2" fillId="11" borderId="0" xfId="1" applyNumberFormat="1" applyFont="1" applyFill="1" applyAlignment="1" applyProtection="1">
      <alignment horizontal="center"/>
    </xf>
    <xf numFmtId="0" fontId="6" fillId="11" borderId="0" xfId="3" applyFont="1" applyFill="1" applyAlignment="1" applyProtection="1">
      <alignment vertical="center"/>
    </xf>
    <xf numFmtId="0" fontId="6" fillId="11" borderId="0" xfId="3" applyFont="1" applyFill="1" applyAlignment="1" applyProtection="1">
      <alignment horizontal="center"/>
    </xf>
    <xf numFmtId="0" fontId="0" fillId="8" borderId="0" xfId="0" applyFill="1" applyAlignment="1" applyProtection="1">
      <alignment horizontal="center"/>
      <protection locked="0"/>
    </xf>
    <xf numFmtId="43" fontId="0" fillId="8" borderId="0" xfId="1" applyFont="1" applyFill="1" applyProtection="1">
      <protection locked="0"/>
    </xf>
    <xf numFmtId="4" fontId="0" fillId="11" borderId="0" xfId="0" applyNumberFormat="1" applyFill="1"/>
    <xf numFmtId="4" fontId="2" fillId="11" borderId="14" xfId="0" applyNumberFormat="1" applyFont="1" applyFill="1" applyBorder="1"/>
    <xf numFmtId="4" fontId="2" fillId="11" borderId="14" xfId="1" applyNumberFormat="1" applyFont="1" applyFill="1" applyBorder="1"/>
    <xf numFmtId="4" fontId="2" fillId="11" borderId="0" xfId="0" applyNumberFormat="1" applyFont="1" applyFill="1"/>
    <xf numFmtId="4" fontId="2" fillId="11" borderId="0" xfId="0" applyNumberFormat="1" applyFont="1" applyFill="1" applyAlignment="1">
      <alignment horizontal="center"/>
    </xf>
    <xf numFmtId="4" fontId="0" fillId="8" borderId="0" xfId="0" applyNumberFormat="1" applyFont="1" applyFill="1" applyProtection="1">
      <protection locked="0"/>
    </xf>
    <xf numFmtId="4" fontId="19" fillId="11" borderId="0" xfId="0" applyNumberFormat="1" applyFont="1" applyFill="1"/>
    <xf numFmtId="4" fontId="14" fillId="11" borderId="0" xfId="2" applyNumberFormat="1" applyFont="1" applyFill="1"/>
    <xf numFmtId="1" fontId="2" fillId="11" borderId="0" xfId="0" applyNumberFormat="1" applyFont="1" applyFill="1" applyBorder="1" applyAlignment="1">
      <alignment horizontal="center"/>
    </xf>
    <xf numFmtId="1" fontId="0" fillId="11" borderId="0" xfId="0" applyNumberFormat="1" applyFill="1"/>
    <xf numFmtId="4" fontId="2" fillId="11" borderId="0" xfId="0" applyNumberFormat="1" applyFont="1" applyFill="1" applyProtection="1"/>
    <xf numFmtId="4" fontId="2" fillId="11" borderId="14" xfId="0" applyNumberFormat="1" applyFont="1" applyFill="1" applyBorder="1" applyProtection="1"/>
    <xf numFmtId="4" fontId="2" fillId="11" borderId="14" xfId="0" applyNumberFormat="1" applyFont="1" applyFill="1" applyBorder="1" applyAlignment="1" applyProtection="1">
      <alignment horizontal="center"/>
    </xf>
    <xf numFmtId="4" fontId="2" fillId="11" borderId="0" xfId="0" applyNumberFormat="1" applyFont="1" applyFill="1" applyBorder="1" applyProtection="1"/>
    <xf numFmtId="4" fontId="2" fillId="11" borderId="0" xfId="0" applyNumberFormat="1" applyFont="1" applyFill="1" applyBorder="1" applyAlignment="1" applyProtection="1">
      <alignment horizontal="center"/>
    </xf>
    <xf numFmtId="4" fontId="19" fillId="11" borderId="0" xfId="0" applyNumberFormat="1" applyFont="1" applyFill="1" applyProtection="1"/>
    <xf numFmtId="1" fontId="2" fillId="11" borderId="0" xfId="0" applyNumberFormat="1" applyFont="1" applyFill="1" applyAlignment="1" applyProtection="1">
      <alignment horizontal="center"/>
    </xf>
    <xf numFmtId="1" fontId="0" fillId="11" borderId="0" xfId="0" applyNumberFormat="1" applyFill="1" applyProtection="1"/>
    <xf numFmtId="43" fontId="0" fillId="8" borderId="0" xfId="1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23" fillId="15" borderId="4" xfId="0" applyFont="1" applyFill="1" applyBorder="1" applyAlignment="1" applyProtection="1">
      <alignment horizontal="center"/>
      <protection locked="0"/>
    </xf>
    <xf numFmtId="4" fontId="0" fillId="11" borderId="0" xfId="1" applyNumberFormat="1" applyFont="1" applyFill="1"/>
    <xf numFmtId="4" fontId="0" fillId="11" borderId="0" xfId="0" applyNumberFormat="1" applyFill="1" applyAlignment="1" applyProtection="1">
      <alignment shrinkToFit="1"/>
    </xf>
    <xf numFmtId="43" fontId="27" fillId="0" borderId="0" xfId="1" applyFont="1" applyBorder="1"/>
    <xf numFmtId="165" fontId="0" fillId="8" borderId="0" xfId="1" applyNumberFormat="1" applyFont="1" applyFill="1" applyBorder="1" applyAlignment="1" applyProtection="1">
      <alignment horizontal="right"/>
      <protection locked="0"/>
    </xf>
    <xf numFmtId="10" fontId="0" fillId="8" borderId="0" xfId="2" applyNumberFormat="1" applyFont="1" applyFill="1" applyBorder="1" applyAlignment="1" applyProtection="1">
      <alignment horizontal="center"/>
      <protection locked="0"/>
    </xf>
    <xf numFmtId="0" fontId="0" fillId="11" borderId="0" xfId="0" applyFill="1" applyAlignment="1" applyProtection="1">
      <alignment horizontal="center" wrapText="1"/>
    </xf>
    <xf numFmtId="0" fontId="22" fillId="10" borderId="29" xfId="0" applyFont="1" applyFill="1" applyBorder="1" applyAlignment="1" applyProtection="1">
      <alignment horizontal="center" vertical="center"/>
    </xf>
    <xf numFmtId="0" fontId="22" fillId="10" borderId="30" xfId="0" applyFont="1" applyFill="1" applyBorder="1" applyAlignment="1" applyProtection="1">
      <alignment horizontal="center" vertical="center"/>
    </xf>
    <xf numFmtId="0" fontId="22" fillId="10" borderId="21" xfId="0" applyFont="1" applyFill="1" applyBorder="1" applyAlignment="1" applyProtection="1">
      <alignment horizontal="center" vertical="center" wrapText="1"/>
    </xf>
    <xf numFmtId="0" fontId="22" fillId="10" borderId="24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8" borderId="2" xfId="0" applyFill="1" applyBorder="1" applyAlignment="1" applyProtection="1">
      <alignment horizontal="left" vertical="center"/>
      <protection locked="0"/>
    </xf>
    <xf numFmtId="0" fontId="0" fillId="8" borderId="3" xfId="0" applyFill="1" applyBorder="1" applyAlignment="1" applyProtection="1">
      <alignment horizontal="left" vertical="center"/>
      <protection locked="0"/>
    </xf>
    <xf numFmtId="14" fontId="0" fillId="11" borderId="12" xfId="0" applyNumberFormat="1" applyFill="1" applyBorder="1" applyAlignment="1" applyProtection="1">
      <alignment horizontal="center" vertical="center"/>
    </xf>
    <xf numFmtId="0" fontId="0" fillId="11" borderId="12" xfId="0" applyFill="1" applyBorder="1" applyAlignment="1" applyProtection="1">
      <alignment horizontal="center" vertical="center"/>
    </xf>
    <xf numFmtId="14" fontId="2" fillId="10" borderId="2" xfId="0" applyNumberFormat="1" applyFont="1" applyFill="1" applyBorder="1" applyAlignment="1" applyProtection="1">
      <alignment horizontal="center" vertical="center"/>
    </xf>
    <xf numFmtId="14" fontId="2" fillId="10" borderId="3" xfId="0" applyNumberFormat="1" applyFont="1" applyFill="1" applyBorder="1" applyAlignment="1" applyProtection="1">
      <alignment horizontal="center" vertical="center"/>
    </xf>
    <xf numFmtId="0" fontId="2" fillId="10" borderId="1" xfId="0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left"/>
    </xf>
    <xf numFmtId="0" fontId="13" fillId="8" borderId="2" xfId="0" applyFont="1" applyFill="1" applyBorder="1" applyAlignment="1" applyProtection="1">
      <alignment horizontal="left"/>
    </xf>
    <xf numFmtId="0" fontId="13" fillId="8" borderId="3" xfId="0" applyFont="1" applyFill="1" applyBorder="1" applyAlignment="1" applyProtection="1">
      <alignment horizontal="left"/>
    </xf>
    <xf numFmtId="0" fontId="13" fillId="11" borderId="1" xfId="0" applyFont="1" applyFill="1" applyBorder="1" applyAlignment="1" applyProtection="1">
      <alignment horizontal="left"/>
    </xf>
    <xf numFmtId="0" fontId="13" fillId="11" borderId="2" xfId="0" applyFont="1" applyFill="1" applyBorder="1" applyAlignment="1" applyProtection="1">
      <alignment horizontal="left"/>
    </xf>
    <xf numFmtId="0" fontId="13" fillId="11" borderId="3" xfId="0" applyFont="1" applyFill="1" applyBorder="1" applyAlignment="1" applyProtection="1">
      <alignment horizontal="left"/>
    </xf>
    <xf numFmtId="0" fontId="13" fillId="14" borderId="1" xfId="0" applyFont="1" applyFill="1" applyBorder="1" applyAlignment="1" applyProtection="1">
      <alignment horizontal="left"/>
    </xf>
    <xf numFmtId="0" fontId="13" fillId="14" borderId="2" xfId="0" applyFont="1" applyFill="1" applyBorder="1" applyAlignment="1" applyProtection="1">
      <alignment horizontal="left"/>
    </xf>
    <xf numFmtId="0" fontId="13" fillId="14" borderId="3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horizontal="left"/>
    </xf>
    <xf numFmtId="0" fontId="13" fillId="2" borderId="3" xfId="0" applyFont="1" applyFill="1" applyBorder="1" applyAlignment="1" applyProtection="1">
      <alignment horizontal="left"/>
    </xf>
    <xf numFmtId="4" fontId="0" fillId="11" borderId="0" xfId="0" applyNumberFormat="1" applyFill="1" applyAlignment="1" applyProtection="1">
      <alignment horizontal="center"/>
    </xf>
    <xf numFmtId="0" fontId="2" fillId="11" borderId="0" xfId="0" applyFont="1" applyFill="1" applyBorder="1" applyAlignment="1">
      <alignment horizontal="left" vertical="center"/>
    </xf>
    <xf numFmtId="0" fontId="2" fillId="11" borderId="14" xfId="0" applyFont="1" applyFill="1" applyBorder="1" applyAlignment="1">
      <alignment horizontal="left" vertical="center"/>
    </xf>
    <xf numFmtId="4" fontId="2" fillId="11" borderId="0" xfId="0" applyNumberFormat="1" applyFont="1" applyFill="1" applyBorder="1" applyAlignment="1">
      <alignment vertical="center"/>
    </xf>
    <xf numFmtId="4" fontId="2" fillId="11" borderId="14" xfId="0" applyNumberFormat="1" applyFont="1" applyFill="1" applyBorder="1" applyAlignment="1">
      <alignment vertical="center"/>
    </xf>
    <xf numFmtId="4" fontId="2" fillId="11" borderId="0" xfId="0" applyNumberFormat="1" applyFont="1" applyFill="1" applyAlignment="1" applyProtection="1">
      <alignment horizontal="center" vertical="center" wrapText="1"/>
    </xf>
    <xf numFmtId="4" fontId="2" fillId="11" borderId="5" xfId="2" applyNumberFormat="1" applyFont="1" applyFill="1" applyBorder="1" applyAlignment="1" applyProtection="1">
      <alignment horizontal="center" vertical="center"/>
    </xf>
    <xf numFmtId="4" fontId="2" fillId="11" borderId="6" xfId="2" applyNumberFormat="1" applyFont="1" applyFill="1" applyBorder="1" applyAlignment="1" applyProtection="1">
      <alignment horizontal="center" vertical="center"/>
    </xf>
    <xf numFmtId="4" fontId="2" fillId="11" borderId="7" xfId="2" applyNumberFormat="1" applyFont="1" applyFill="1" applyBorder="1" applyAlignment="1" applyProtection="1">
      <alignment horizontal="center" vertical="center"/>
    </xf>
    <xf numFmtId="4" fontId="2" fillId="11" borderId="0" xfId="0" applyNumberFormat="1" applyFont="1" applyFill="1" applyAlignment="1" applyProtection="1">
      <alignment horizontal="left" vertical="center"/>
    </xf>
    <xf numFmtId="0" fontId="18" fillId="11" borderId="8" xfId="5" applyFill="1" applyBorder="1" applyAlignment="1" applyProtection="1">
      <alignment horizontal="center" vertical="center" wrapText="1"/>
    </xf>
    <xf numFmtId="0" fontId="18" fillId="11" borderId="9" xfId="5" applyFill="1" applyBorder="1" applyAlignment="1" applyProtection="1">
      <alignment horizontal="center" vertical="center" wrapText="1"/>
    </xf>
    <xf numFmtId="0" fontId="18" fillId="11" borderId="10" xfId="5" applyFill="1" applyBorder="1" applyAlignment="1" applyProtection="1">
      <alignment horizontal="center" vertical="center" wrapText="1"/>
    </xf>
    <xf numFmtId="0" fontId="18" fillId="11" borderId="11" xfId="5" applyFill="1" applyBorder="1" applyAlignment="1" applyProtection="1">
      <alignment horizontal="center" vertical="center" wrapText="1"/>
    </xf>
    <xf numFmtId="0" fontId="18" fillId="11" borderId="12" xfId="5" applyFill="1" applyBorder="1" applyAlignment="1" applyProtection="1">
      <alignment horizontal="center" vertical="center" wrapText="1"/>
    </xf>
    <xf numFmtId="0" fontId="18" fillId="11" borderId="13" xfId="5" applyFill="1" applyBorder="1" applyAlignment="1" applyProtection="1">
      <alignment horizontal="center" vertical="center" wrapText="1"/>
    </xf>
    <xf numFmtId="165" fontId="2" fillId="11" borderId="0" xfId="1" applyNumberFormat="1" applyFont="1" applyFill="1" applyAlignment="1" applyProtection="1">
      <alignment horizontal="center"/>
    </xf>
    <xf numFmtId="165" fontId="2" fillId="11" borderId="14" xfId="1" applyNumberFormat="1" applyFont="1" applyFill="1" applyBorder="1" applyAlignment="1" applyProtection="1">
      <alignment horizontal="center"/>
    </xf>
    <xf numFmtId="165" fontId="0" fillId="11" borderId="0" xfId="1" applyNumberFormat="1" applyFont="1" applyFill="1" applyAlignment="1" applyProtection="1">
      <alignment horizontal="center"/>
    </xf>
    <xf numFmtId="0" fontId="0" fillId="11" borderId="0" xfId="0" applyFill="1" applyAlignment="1" applyProtection="1">
      <alignment horizontal="center"/>
    </xf>
    <xf numFmtId="0" fontId="2" fillId="11" borderId="0" xfId="0" applyFont="1" applyFill="1" applyAlignment="1" applyProtection="1">
      <alignment horizontal="center"/>
    </xf>
    <xf numFmtId="0" fontId="16" fillId="11" borderId="0" xfId="3" applyFont="1" applyFill="1" applyAlignment="1" applyProtection="1">
      <alignment horizontal="center"/>
    </xf>
    <xf numFmtId="0" fontId="6" fillId="11" borderId="0" xfId="3" applyFont="1" applyFill="1" applyAlignment="1" applyProtection="1">
      <alignment horizontal="center"/>
    </xf>
    <xf numFmtId="0" fontId="18" fillId="9" borderId="8" xfId="5" applyFill="1" applyBorder="1" applyAlignment="1" applyProtection="1">
      <alignment horizontal="center" vertical="center"/>
      <protection hidden="1"/>
    </xf>
    <xf numFmtId="0" fontId="18" fillId="9" borderId="10" xfId="5" applyFill="1" applyBorder="1" applyAlignment="1" applyProtection="1">
      <alignment horizontal="center" vertical="center"/>
      <protection hidden="1"/>
    </xf>
    <xf numFmtId="0" fontId="18" fillId="9" borderId="11" xfId="5" applyFill="1" applyBorder="1" applyAlignment="1" applyProtection="1">
      <alignment horizontal="center" vertical="center"/>
      <protection hidden="1"/>
    </xf>
    <xf numFmtId="0" fontId="18" fillId="9" borderId="13" xfId="5" applyFill="1" applyBorder="1" applyAlignment="1" applyProtection="1">
      <alignment horizontal="center" vertical="center"/>
      <protection hidden="1"/>
    </xf>
  </cellXfs>
  <cellStyles count="9">
    <cellStyle name="Čiarka" xfId="1" builtinId="3"/>
    <cellStyle name="Čiarka 2" xfId="4"/>
    <cellStyle name="Hypertextové prepojenie" xfId="5" builtinId="8"/>
    <cellStyle name="Normálne" xfId="0" builtinId="0"/>
    <cellStyle name="Normálne 2" xfId="3"/>
    <cellStyle name="Normálne 3" xfId="8"/>
    <cellStyle name="normální 2" xfId="7"/>
    <cellStyle name="normální_Financna analyza" xfId="6"/>
    <cellStyle name="Percentá" xfId="2" builtinId="5"/>
  </cellStyles>
  <dxfs count="598"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strike val="0"/>
        <color theme="4" tint="0.399914548173467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strike val="0"/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7C80"/>
      <color rgb="FFFAA5C3"/>
      <color rgb="FFFF96AB"/>
      <color rgb="FFFF8F9B"/>
      <color rgb="FFFF8F83"/>
      <color rgb="FFCC0000"/>
      <color rgb="FFFF6699"/>
      <color rgb="FFFF85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B1:L80"/>
  <sheetViews>
    <sheetView zoomScale="85" zoomScaleNormal="85" workbookViewId="0"/>
  </sheetViews>
  <sheetFormatPr defaultRowHeight="15" x14ac:dyDescent="0.25"/>
  <cols>
    <col min="1" max="1" width="9.140625" style="68"/>
    <col min="2" max="2" width="52.42578125" style="68" customWidth="1"/>
    <col min="3" max="3" width="23.85546875" style="68" customWidth="1"/>
    <col min="4" max="4" width="21.7109375" style="68" customWidth="1"/>
    <col min="5" max="5" width="18.5703125" style="68" customWidth="1"/>
    <col min="6" max="6" width="23.28515625" style="68" bestFit="1" customWidth="1"/>
    <col min="7" max="7" width="19.140625" style="68" customWidth="1"/>
    <col min="8" max="8" width="21.140625" style="68" customWidth="1"/>
    <col min="9" max="9" width="13.7109375" style="68" customWidth="1"/>
    <col min="10" max="11" width="12.140625" style="68" bestFit="1" customWidth="1"/>
    <col min="12" max="16384" width="9.140625" style="68"/>
  </cols>
  <sheetData>
    <row r="1" spans="2:9" x14ac:dyDescent="0.25">
      <c r="B1" s="67" t="s">
        <v>145</v>
      </c>
    </row>
    <row r="2" spans="2:9" ht="15.75" thickBot="1" x14ac:dyDescent="0.3">
      <c r="B2" s="67"/>
    </row>
    <row r="3" spans="2:9" ht="15.75" thickBot="1" x14ac:dyDescent="0.3">
      <c r="B3" s="61" t="s">
        <v>0</v>
      </c>
      <c r="C3" s="171" t="s">
        <v>157</v>
      </c>
      <c r="D3" s="172"/>
      <c r="E3" s="172"/>
      <c r="F3" s="172"/>
      <c r="G3" s="172"/>
      <c r="H3" s="172"/>
      <c r="I3" s="173"/>
    </row>
    <row r="4" spans="2:9" ht="15.75" thickBot="1" x14ac:dyDescent="0.3">
      <c r="B4" s="61" t="s">
        <v>1</v>
      </c>
      <c r="C4" s="171" t="s">
        <v>158</v>
      </c>
      <c r="D4" s="172"/>
      <c r="E4" s="172"/>
      <c r="F4" s="172"/>
      <c r="G4" s="172"/>
      <c r="H4" s="172"/>
      <c r="I4" s="173"/>
    </row>
    <row r="5" spans="2:9" ht="15.75" thickBot="1" x14ac:dyDescent="0.3">
      <c r="B5" s="67"/>
    </row>
    <row r="6" spans="2:9" ht="15.75" thickBot="1" x14ac:dyDescent="0.3">
      <c r="B6" s="61" t="s">
        <v>2</v>
      </c>
      <c r="C6" s="159">
        <v>2018</v>
      </c>
      <c r="D6" s="61"/>
      <c r="E6" s="61"/>
      <c r="F6" s="61"/>
      <c r="G6" s="121" t="s">
        <v>3</v>
      </c>
      <c r="H6" s="66">
        <v>0.04</v>
      </c>
    </row>
    <row r="7" spans="2:9" ht="15.75" thickBot="1" x14ac:dyDescent="0.3">
      <c r="B7" s="61" t="s">
        <v>5</v>
      </c>
      <c r="C7" s="159">
        <v>1</v>
      </c>
      <c r="D7" s="61"/>
      <c r="E7" s="61"/>
      <c r="F7" s="61"/>
      <c r="G7" s="61"/>
      <c r="H7" s="61"/>
    </row>
    <row r="8" spans="2:9" ht="15.75" thickBot="1" x14ac:dyDescent="0.3">
      <c r="B8" s="61" t="s">
        <v>4</v>
      </c>
      <c r="C8" s="159">
        <v>20</v>
      </c>
      <c r="D8" s="61"/>
      <c r="E8" s="61"/>
      <c r="F8" s="61"/>
      <c r="G8" s="61"/>
      <c r="H8" s="61"/>
    </row>
    <row r="9" spans="2:9" ht="15.75" thickBot="1" x14ac:dyDescent="0.3">
      <c r="B9" s="61"/>
      <c r="C9" s="62"/>
      <c r="D9" s="61"/>
      <c r="E9" s="61"/>
      <c r="F9" s="61"/>
      <c r="G9" s="120" t="s">
        <v>152</v>
      </c>
      <c r="H9" s="61"/>
    </row>
    <row r="10" spans="2:9" ht="15.75" thickBot="1" x14ac:dyDescent="0.3">
      <c r="B10" s="67"/>
      <c r="G10" s="181" t="s">
        <v>150</v>
      </c>
      <c r="H10" s="182"/>
      <c r="I10" s="183"/>
    </row>
    <row r="11" spans="2:9" ht="15.75" thickBot="1" x14ac:dyDescent="0.3">
      <c r="B11" s="69" t="s">
        <v>118</v>
      </c>
      <c r="C11" s="70" t="s">
        <v>140</v>
      </c>
      <c r="D11" s="70" t="s">
        <v>141</v>
      </c>
      <c r="E11" s="71" t="s">
        <v>98</v>
      </c>
      <c r="G11" s="184" t="s">
        <v>155</v>
      </c>
      <c r="H11" s="185"/>
      <c r="I11" s="186"/>
    </row>
    <row r="12" spans="2:9" ht="15.75" thickBot="1" x14ac:dyDescent="0.3">
      <c r="B12" s="72" t="s">
        <v>142</v>
      </c>
      <c r="C12" s="63">
        <v>1000000</v>
      </c>
      <c r="D12" s="63"/>
      <c r="E12" s="73">
        <f>C12+D12</f>
        <v>1000000</v>
      </c>
      <c r="G12" s="190" t="s">
        <v>154</v>
      </c>
      <c r="H12" s="191"/>
      <c r="I12" s="192"/>
    </row>
    <row r="13" spans="2:9" ht="15.75" thickBot="1" x14ac:dyDescent="0.3">
      <c r="B13" s="74" t="s">
        <v>143</v>
      </c>
      <c r="C13" s="64">
        <v>20000</v>
      </c>
      <c r="D13" s="64"/>
      <c r="E13" s="75">
        <f>C13+D13</f>
        <v>20000</v>
      </c>
      <c r="G13" s="187" t="s">
        <v>151</v>
      </c>
      <c r="H13" s="188"/>
      <c r="I13" s="189"/>
    </row>
    <row r="14" spans="2:9" ht="15.75" thickBot="1" x14ac:dyDescent="0.3">
      <c r="B14" s="77" t="s">
        <v>144</v>
      </c>
      <c r="C14" s="78">
        <v>0</v>
      </c>
      <c r="D14" s="64"/>
      <c r="E14" s="75">
        <f>C14+D14</f>
        <v>0</v>
      </c>
      <c r="G14" s="184" t="s">
        <v>153</v>
      </c>
      <c r="H14" s="185"/>
      <c r="I14" s="186"/>
    </row>
    <row r="15" spans="2:9" ht="15.75" thickBot="1" x14ac:dyDescent="0.3">
      <c r="B15" s="79" t="s">
        <v>98</v>
      </c>
      <c r="C15" s="80">
        <f>SUM(C12:C14)</f>
        <v>1020000</v>
      </c>
      <c r="D15" s="80">
        <f>SUM(D12:D14)</f>
        <v>0</v>
      </c>
      <c r="E15" s="81">
        <f>SUM(E12:E14)</f>
        <v>1020000</v>
      </c>
      <c r="F15" s="82"/>
    </row>
    <row r="16" spans="2:9" x14ac:dyDescent="0.25">
      <c r="C16" s="83"/>
      <c r="D16" s="83"/>
    </row>
    <row r="17" spans="2:12" ht="15.75" thickBot="1" x14ac:dyDescent="0.3">
      <c r="B17" s="67" t="s">
        <v>120</v>
      </c>
      <c r="C17" s="83"/>
      <c r="E17" s="84"/>
    </row>
    <row r="18" spans="2:12" ht="15.75" thickBot="1" x14ac:dyDescent="0.3">
      <c r="B18" s="67" t="s">
        <v>119</v>
      </c>
      <c r="C18" s="160">
        <v>2017</v>
      </c>
      <c r="D18" s="174"/>
      <c r="E18" s="174"/>
      <c r="F18" s="174"/>
      <c r="G18" s="175"/>
      <c r="H18" s="175"/>
      <c r="I18" s="175"/>
    </row>
    <row r="19" spans="2:12" ht="15.75" thickBot="1" x14ac:dyDescent="0.3">
      <c r="B19" s="167" t="s">
        <v>99</v>
      </c>
      <c r="C19" s="169" t="s">
        <v>106</v>
      </c>
      <c r="D19" s="176" t="s">
        <v>132</v>
      </c>
      <c r="E19" s="176"/>
      <c r="F19" s="177"/>
      <c r="G19" s="178" t="s">
        <v>133</v>
      </c>
      <c r="H19" s="179"/>
      <c r="I19" s="180"/>
    </row>
    <row r="20" spans="2:12" ht="63" customHeight="1" thickBot="1" x14ac:dyDescent="0.3">
      <c r="B20" s="168"/>
      <c r="C20" s="170"/>
      <c r="D20" s="85" t="s">
        <v>134</v>
      </c>
      <c r="E20" s="86" t="s">
        <v>135</v>
      </c>
      <c r="F20" s="86" t="s">
        <v>107</v>
      </c>
      <c r="G20" s="87" t="s">
        <v>136</v>
      </c>
      <c r="H20" s="86" t="s">
        <v>137</v>
      </c>
      <c r="I20" s="86" t="s">
        <v>107</v>
      </c>
    </row>
    <row r="21" spans="2:12" x14ac:dyDescent="0.25">
      <c r="B21" s="88">
        <f>IF(OR('Peňažné toky'!B3&lt;2014,'Peňažné toky'!B3&gt;2023),"",'Peňažné toky'!B3)</f>
        <v>2018</v>
      </c>
      <c r="C21" s="89">
        <f>IF(B21="","",VLOOKUP($C$18,Inflácia!$B$8:$P$18,(VLOOKUP($C$18,Inflácia!$B$8:$P$18,2,FALSE)+B21-$C$18),FALSE))</f>
        <v>1.01</v>
      </c>
      <c r="D21" s="65">
        <v>1</v>
      </c>
      <c r="E21" s="90">
        <f t="shared" ref="E21:E30" si="0">IF(B21="","",D21*$C$15)</f>
        <v>1020000</v>
      </c>
      <c r="F21" s="90">
        <f t="shared" ref="F21:F30" si="1">IF(B21="","",E21*C21)</f>
        <v>1030200</v>
      </c>
      <c r="G21" s="65"/>
      <c r="H21" s="91">
        <f t="shared" ref="H21:H30" si="2">IF(B21="","",G21*$D$15)</f>
        <v>0</v>
      </c>
      <c r="I21" s="90">
        <f>IF(B21="","",H21*C21)</f>
        <v>0</v>
      </c>
      <c r="J21" s="92"/>
      <c r="K21" s="92"/>
      <c r="L21" s="84"/>
    </row>
    <row r="22" spans="2:12" x14ac:dyDescent="0.25">
      <c r="B22" s="88">
        <f>IF(OR('Peňažné toky'!C3&lt;2014,'Peňažné toky'!C3&gt;2023),"",'Peňažné toky'!C3)</f>
        <v>2019</v>
      </c>
      <c r="C22" s="89">
        <f>IF(B22="","",VLOOKUP($C$18,Inflácia!$B$8:$P$18,(VLOOKUP($C$18,Inflácia!$B$8:$P$18,2,FALSE)+B22-$C$18),FALSE))</f>
        <v>1.0201</v>
      </c>
      <c r="D22" s="65"/>
      <c r="E22" s="90">
        <f t="shared" si="0"/>
        <v>0</v>
      </c>
      <c r="F22" s="90">
        <f t="shared" si="1"/>
        <v>0</v>
      </c>
      <c r="G22" s="65"/>
      <c r="H22" s="91">
        <f t="shared" si="2"/>
        <v>0</v>
      </c>
      <c r="I22" s="90">
        <f>IF(B22="","",H22*C22)</f>
        <v>0</v>
      </c>
      <c r="J22" s="92"/>
      <c r="K22" s="92"/>
    </row>
    <row r="23" spans="2:12" x14ac:dyDescent="0.25">
      <c r="B23" s="88">
        <f>IF(OR('Peňažné toky'!D3&lt;2014,'Peňažné toky'!D3&gt;2023),"",'Peňažné toky'!D3)</f>
        <v>2020</v>
      </c>
      <c r="C23" s="89">
        <f>IF(B23="","",VLOOKUP($C$18,Inflácia!$B$8:$P$18,(VLOOKUP($C$18,Inflácia!$B$8:$P$18,2,FALSE)+B23-$C$18),FALSE))</f>
        <v>1.0303009999999999</v>
      </c>
      <c r="D23" s="65"/>
      <c r="E23" s="90">
        <f t="shared" si="0"/>
        <v>0</v>
      </c>
      <c r="F23" s="90">
        <f t="shared" si="1"/>
        <v>0</v>
      </c>
      <c r="G23" s="65"/>
      <c r="H23" s="91">
        <f t="shared" si="2"/>
        <v>0</v>
      </c>
      <c r="I23" s="90">
        <f t="shared" ref="I23:I30" si="3">IF(B23="","",H23*C23)</f>
        <v>0</v>
      </c>
      <c r="J23" s="92"/>
      <c r="K23" s="92"/>
    </row>
    <row r="24" spans="2:12" x14ac:dyDescent="0.25">
      <c r="B24" s="88">
        <f>IF(OR('Peňažné toky'!E3&lt;2014,'Peňažné toky'!E3&gt;2023),"",'Peňažné toky'!E3)</f>
        <v>2021</v>
      </c>
      <c r="C24" s="89">
        <f>IF(B24="","",VLOOKUP($C$18,Inflácia!$B$8:$P$18,(VLOOKUP($C$18,Inflácia!$B$8:$P$18,2,FALSE)+B24-$C$18),FALSE))</f>
        <v>1.04060401</v>
      </c>
      <c r="D24" s="65"/>
      <c r="E24" s="90">
        <f t="shared" si="0"/>
        <v>0</v>
      </c>
      <c r="F24" s="90">
        <f t="shared" si="1"/>
        <v>0</v>
      </c>
      <c r="G24" s="65"/>
      <c r="H24" s="91">
        <f t="shared" si="2"/>
        <v>0</v>
      </c>
      <c r="I24" s="90">
        <f t="shared" si="3"/>
        <v>0</v>
      </c>
      <c r="J24" s="92"/>
      <c r="K24" s="92"/>
    </row>
    <row r="25" spans="2:12" x14ac:dyDescent="0.25">
      <c r="B25" s="93">
        <f>IF(OR('Peňažné toky'!F3&lt;2014,'Peňažné toky'!F3&gt;2023),"",'Peňažné toky'!F3)</f>
        <v>2022</v>
      </c>
      <c r="C25" s="89">
        <f>IF(B25="","",VLOOKUP($C$18,Inflácia!$B$8:$P$18,(VLOOKUP($C$18,Inflácia!$B$8:$P$18,2,FALSE)+B25-$C$18),FALSE))</f>
        <v>1.0510100500999999</v>
      </c>
      <c r="D25" s="65"/>
      <c r="E25" s="90">
        <f t="shared" si="0"/>
        <v>0</v>
      </c>
      <c r="F25" s="90">
        <f t="shared" si="1"/>
        <v>0</v>
      </c>
      <c r="G25" s="65"/>
      <c r="H25" s="91">
        <f t="shared" si="2"/>
        <v>0</v>
      </c>
      <c r="I25" s="90">
        <f t="shared" si="3"/>
        <v>0</v>
      </c>
      <c r="J25" s="92"/>
      <c r="K25" s="92"/>
    </row>
    <row r="26" spans="2:12" x14ac:dyDescent="0.25">
      <c r="B26" s="93">
        <f>IF(OR('Peňažné toky'!G3&lt;2014,'Peňažné toky'!G3&gt;2023),"",'Peňažné toky'!G3)</f>
        <v>2023</v>
      </c>
      <c r="C26" s="89">
        <f>IF(B26="","",VLOOKUP($C$18,Inflácia!$B$8:$P$18,(VLOOKUP($C$18,Inflácia!$B$8:$P$18,2,FALSE)+B26-$C$18),FALSE))</f>
        <v>1.0615201506009999</v>
      </c>
      <c r="D26" s="65"/>
      <c r="E26" s="90">
        <f t="shared" si="0"/>
        <v>0</v>
      </c>
      <c r="F26" s="90">
        <f t="shared" si="1"/>
        <v>0</v>
      </c>
      <c r="G26" s="65"/>
      <c r="H26" s="91">
        <f t="shared" si="2"/>
        <v>0</v>
      </c>
      <c r="I26" s="90">
        <f t="shared" si="3"/>
        <v>0</v>
      </c>
      <c r="J26" s="92"/>
      <c r="K26" s="92"/>
    </row>
    <row r="27" spans="2:12" x14ac:dyDescent="0.25">
      <c r="B27" s="93" t="str">
        <f>IF(OR('Peňažné toky'!H3&lt;2014,'Peňažné toky'!H3&gt;2023),"",'Peňažné toky'!H3)</f>
        <v/>
      </c>
      <c r="C27" s="89" t="str">
        <f>IF(B27="","",VLOOKUP($C$18,Inflácia!$B$8:$P$18,(VLOOKUP($C$18,Inflácia!$B$8:$P$18,2,FALSE)+B27-$C$18),FALSE))</f>
        <v/>
      </c>
      <c r="D27" s="65"/>
      <c r="E27" s="90" t="str">
        <f t="shared" si="0"/>
        <v/>
      </c>
      <c r="F27" s="90" t="str">
        <f t="shared" si="1"/>
        <v/>
      </c>
      <c r="G27" s="65"/>
      <c r="H27" s="91" t="str">
        <f t="shared" si="2"/>
        <v/>
      </c>
      <c r="I27" s="90" t="str">
        <f t="shared" si="3"/>
        <v/>
      </c>
      <c r="J27" s="92"/>
      <c r="K27" s="92"/>
    </row>
    <row r="28" spans="2:12" ht="42.75" customHeight="1" x14ac:dyDescent="0.25">
      <c r="B28" s="93" t="str">
        <f>IF(OR('Peňažné toky'!I3&lt;2014,'Peňažné toky'!I3&gt;2023),"",'Peňažné toky'!I3)</f>
        <v/>
      </c>
      <c r="C28" s="89" t="str">
        <f>IF(B28="","",VLOOKUP($C$18,Inflácia!$B$8:$P$18,(VLOOKUP($C$18,Inflácia!$B$8:$P$18,2,FALSE)+B28-$C$18),FALSE))</f>
        <v/>
      </c>
      <c r="D28" s="65"/>
      <c r="E28" s="90" t="str">
        <f t="shared" si="0"/>
        <v/>
      </c>
      <c r="F28" s="90" t="str">
        <f t="shared" si="1"/>
        <v/>
      </c>
      <c r="G28" s="65"/>
      <c r="H28" s="91" t="str">
        <f t="shared" si="2"/>
        <v/>
      </c>
      <c r="I28" s="90" t="str">
        <f t="shared" si="3"/>
        <v/>
      </c>
      <c r="J28" s="94"/>
      <c r="K28" s="94"/>
    </row>
    <row r="29" spans="2:12" x14ac:dyDescent="0.25">
      <c r="B29" s="93" t="str">
        <f>IF(OR('Peňažné toky'!J3&lt;2014,'Peňažné toky'!J3&gt;2023),"",'Peňažné toky'!J3)</f>
        <v/>
      </c>
      <c r="C29" s="89" t="str">
        <f>IF(B29="","",VLOOKUP($C$18,Inflácia!$B$8:$P$18,(VLOOKUP($C$18,Inflácia!$B$8:$P$18,2,FALSE)+B29-$C$18),FALSE))</f>
        <v/>
      </c>
      <c r="D29" s="65"/>
      <c r="E29" s="90" t="str">
        <f t="shared" si="0"/>
        <v/>
      </c>
      <c r="F29" s="90" t="str">
        <f t="shared" si="1"/>
        <v/>
      </c>
      <c r="G29" s="65"/>
      <c r="H29" s="91" t="str">
        <f t="shared" si="2"/>
        <v/>
      </c>
      <c r="I29" s="90" t="str">
        <f t="shared" si="3"/>
        <v/>
      </c>
      <c r="J29" s="92"/>
    </row>
    <row r="30" spans="2:12" ht="15.75" thickBot="1" x14ac:dyDescent="0.3">
      <c r="B30" s="95" t="str">
        <f>IF(OR('Peňažné toky'!K3&lt;2014,'Peňažné toky'!K3&gt;2023),"",'Peňažné toky'!K3)</f>
        <v/>
      </c>
      <c r="C30" s="89" t="str">
        <f>IF(B30="","",VLOOKUP($C$18,Inflácia!$B$8:$P$18,(VLOOKUP($C$18,Inflácia!$B$8:$P$18,2,FALSE)+B30-$C$18),FALSE))</f>
        <v/>
      </c>
      <c r="D30" s="65"/>
      <c r="E30" s="90" t="str">
        <f t="shared" si="0"/>
        <v/>
      </c>
      <c r="F30" s="90" t="str">
        <f t="shared" si="1"/>
        <v/>
      </c>
      <c r="G30" s="65"/>
      <c r="H30" s="91" t="str">
        <f t="shared" si="2"/>
        <v/>
      </c>
      <c r="I30" s="90" t="str">
        <f t="shared" si="3"/>
        <v/>
      </c>
      <c r="J30" s="92"/>
    </row>
    <row r="31" spans="2:12" ht="15.75" thickBot="1" x14ac:dyDescent="0.3">
      <c r="B31" s="96" t="s">
        <v>98</v>
      </c>
      <c r="C31" s="97"/>
      <c r="D31" s="98">
        <f t="shared" ref="D31:I31" si="4">SUM(D21:D30)</f>
        <v>1</v>
      </c>
      <c r="E31" s="99">
        <f>SUM(E21:E30)</f>
        <v>1020000</v>
      </c>
      <c r="F31" s="99">
        <f t="shared" si="4"/>
        <v>1030200</v>
      </c>
      <c r="G31" s="98">
        <f t="shared" si="4"/>
        <v>0</v>
      </c>
      <c r="H31" s="99">
        <f t="shared" si="4"/>
        <v>0</v>
      </c>
      <c r="I31" s="99">
        <f t="shared" si="4"/>
        <v>0</v>
      </c>
    </row>
    <row r="32" spans="2:12" x14ac:dyDescent="0.25">
      <c r="F32" s="92"/>
      <c r="I32" s="76"/>
      <c r="J32" s="76"/>
      <c r="K32" s="92"/>
    </row>
    <row r="33" spans="2:8" ht="15" customHeight="1" x14ac:dyDescent="0.25">
      <c r="D33" s="166" t="str">
        <f>IF(C15=0,"",IF(D31&lt;&gt;1,"Hlásenie: Súčet nie je rovný 100%. Upravte hodnoty % v riadkoch",""))</f>
        <v/>
      </c>
      <c r="E33" s="166"/>
      <c r="F33" s="92"/>
      <c r="G33" s="166" t="str">
        <f>IF(D15=0,"",IF(G31&lt;&gt;1,"Hlásenie: Súčet nie je rovný 100%. Upravte hodnoty % v riadkoch",""))</f>
        <v/>
      </c>
      <c r="H33" s="166"/>
    </row>
    <row r="34" spans="2:8" x14ac:dyDescent="0.25">
      <c r="D34" s="166"/>
      <c r="E34" s="166"/>
      <c r="F34" s="92"/>
      <c r="G34" s="166"/>
      <c r="H34" s="166"/>
    </row>
    <row r="40" spans="2:8" x14ac:dyDescent="0.25">
      <c r="F40" s="61"/>
    </row>
    <row r="41" spans="2:8" x14ac:dyDescent="0.25">
      <c r="F41" s="61"/>
    </row>
    <row r="42" spans="2:8" x14ac:dyDescent="0.25">
      <c r="F42" s="61"/>
    </row>
    <row r="43" spans="2:8" x14ac:dyDescent="0.25">
      <c r="B43" s="67"/>
      <c r="C43" s="61"/>
      <c r="D43" s="61"/>
      <c r="E43" s="61"/>
      <c r="F43" s="61"/>
    </row>
    <row r="44" spans="2:8" x14ac:dyDescent="0.25">
      <c r="B44" s="67"/>
      <c r="C44" s="61"/>
      <c r="D44" s="61"/>
      <c r="E44" s="61"/>
      <c r="F44" s="61"/>
    </row>
    <row r="45" spans="2:8" x14ac:dyDescent="0.25">
      <c r="B45" s="67"/>
      <c r="C45" s="61"/>
      <c r="D45" s="61"/>
      <c r="E45" s="61"/>
      <c r="F45" s="61"/>
    </row>
    <row r="46" spans="2:8" x14ac:dyDescent="0.25">
      <c r="B46" s="61"/>
      <c r="C46" s="61"/>
      <c r="D46" s="61"/>
      <c r="E46" s="61"/>
      <c r="F46" s="61"/>
    </row>
    <row r="47" spans="2:8" x14ac:dyDescent="0.25">
      <c r="B47" s="61"/>
      <c r="C47" s="61"/>
      <c r="D47" s="61"/>
      <c r="E47" s="61"/>
      <c r="F47" s="61"/>
    </row>
    <row r="48" spans="2:8" x14ac:dyDescent="0.25">
      <c r="B48" s="61"/>
      <c r="C48" s="61"/>
      <c r="D48" s="61"/>
      <c r="E48" s="61"/>
      <c r="F48" s="61"/>
    </row>
    <row r="49" spans="2:4" x14ac:dyDescent="0.25">
      <c r="B49" s="67"/>
    </row>
    <row r="51" spans="2:4" x14ac:dyDescent="0.25">
      <c r="B51" s="67"/>
      <c r="C51" s="62"/>
    </row>
    <row r="52" spans="2:4" x14ac:dyDescent="0.25">
      <c r="C52" s="76"/>
      <c r="D52" s="76"/>
    </row>
    <row r="53" spans="2:4" x14ac:dyDescent="0.25">
      <c r="C53" s="76"/>
    </row>
    <row r="54" spans="2:4" x14ac:dyDescent="0.25">
      <c r="C54" s="101"/>
    </row>
    <row r="66" spans="2:2" x14ac:dyDescent="0.25">
      <c r="B66" s="102" t="s">
        <v>83</v>
      </c>
    </row>
    <row r="67" spans="2:2" x14ac:dyDescent="0.25">
      <c r="B67" s="102" t="s">
        <v>84</v>
      </c>
    </row>
    <row r="68" spans="2:2" x14ac:dyDescent="0.25">
      <c r="B68" s="102" t="s">
        <v>85</v>
      </c>
    </row>
    <row r="69" spans="2:2" x14ac:dyDescent="0.25">
      <c r="B69" s="102" t="s">
        <v>86</v>
      </c>
    </row>
    <row r="70" spans="2:2" x14ac:dyDescent="0.25">
      <c r="B70" s="102" t="s">
        <v>87</v>
      </c>
    </row>
    <row r="71" spans="2:2" x14ac:dyDescent="0.25">
      <c r="B71" s="102" t="s">
        <v>88</v>
      </c>
    </row>
    <row r="72" spans="2:2" x14ac:dyDescent="0.25">
      <c r="B72" s="102" t="s">
        <v>89</v>
      </c>
    </row>
    <row r="73" spans="2:2" x14ac:dyDescent="0.25">
      <c r="B73" s="102" t="s">
        <v>90</v>
      </c>
    </row>
    <row r="74" spans="2:2" x14ac:dyDescent="0.25">
      <c r="B74" s="102" t="s">
        <v>91</v>
      </c>
    </row>
    <row r="75" spans="2:2" x14ac:dyDescent="0.25">
      <c r="B75" s="102" t="s">
        <v>92</v>
      </c>
    </row>
    <row r="76" spans="2:2" x14ac:dyDescent="0.25">
      <c r="B76" s="102" t="s">
        <v>93</v>
      </c>
    </row>
    <row r="77" spans="2:2" x14ac:dyDescent="0.25">
      <c r="B77" s="102" t="s">
        <v>94</v>
      </c>
    </row>
    <row r="78" spans="2:2" x14ac:dyDescent="0.25">
      <c r="B78" s="102" t="s">
        <v>95</v>
      </c>
    </row>
    <row r="79" spans="2:2" x14ac:dyDescent="0.25">
      <c r="B79" s="102" t="s">
        <v>96</v>
      </c>
    </row>
    <row r="80" spans="2:2" x14ac:dyDescent="0.25">
      <c r="B80" s="102" t="s">
        <v>97</v>
      </c>
    </row>
  </sheetData>
  <mergeCells count="15">
    <mergeCell ref="D33:E34"/>
    <mergeCell ref="G33:H34"/>
    <mergeCell ref="B19:B20"/>
    <mergeCell ref="C19:C20"/>
    <mergeCell ref="C3:I3"/>
    <mergeCell ref="C4:I4"/>
    <mergeCell ref="D18:F18"/>
    <mergeCell ref="G18:I18"/>
    <mergeCell ref="D19:F19"/>
    <mergeCell ref="G19:I19"/>
    <mergeCell ref="G10:I10"/>
    <mergeCell ref="G11:I11"/>
    <mergeCell ref="G13:I13"/>
    <mergeCell ref="G14:I14"/>
    <mergeCell ref="G12:I12"/>
  </mergeCells>
  <conditionalFormatting sqref="D31">
    <cfRule type="expression" dxfId="597" priority="6" stopIfTrue="1">
      <formula>$C$15=0</formula>
    </cfRule>
    <cfRule type="cellIs" dxfId="596" priority="39" operator="notEqual">
      <formula>1</formula>
    </cfRule>
  </conditionalFormatting>
  <conditionalFormatting sqref="E31">
    <cfRule type="cellIs" dxfId="595" priority="458" operator="notEqual">
      <formula>$C$15</formula>
    </cfRule>
  </conditionalFormatting>
  <conditionalFormatting sqref="H31">
    <cfRule type="cellIs" dxfId="594" priority="459" operator="greaterThan">
      <formula>$D$15</formula>
    </cfRule>
  </conditionalFormatting>
  <conditionalFormatting sqref="D21">
    <cfRule type="expression" dxfId="593" priority="33">
      <formula>B21=""</formula>
    </cfRule>
  </conditionalFormatting>
  <conditionalFormatting sqref="D22">
    <cfRule type="expression" dxfId="592" priority="32">
      <formula>B22=""</formula>
    </cfRule>
  </conditionalFormatting>
  <conditionalFormatting sqref="D23">
    <cfRule type="expression" dxfId="591" priority="31">
      <formula>B23=""</formula>
    </cfRule>
  </conditionalFormatting>
  <conditionalFormatting sqref="D24">
    <cfRule type="expression" dxfId="590" priority="30">
      <formula>B24=""</formula>
    </cfRule>
  </conditionalFormatting>
  <conditionalFormatting sqref="D25">
    <cfRule type="expression" dxfId="589" priority="29">
      <formula>B25=""</formula>
    </cfRule>
  </conditionalFormatting>
  <conditionalFormatting sqref="D26">
    <cfRule type="expression" dxfId="588" priority="28">
      <formula>B26=""</formula>
    </cfRule>
  </conditionalFormatting>
  <conditionalFormatting sqref="D27">
    <cfRule type="expression" dxfId="587" priority="27">
      <formula>B27=""</formula>
    </cfRule>
  </conditionalFormatting>
  <conditionalFormatting sqref="D28">
    <cfRule type="expression" dxfId="586" priority="26">
      <formula>B28=""</formula>
    </cfRule>
  </conditionalFormatting>
  <conditionalFormatting sqref="D29">
    <cfRule type="expression" dxfId="585" priority="25">
      <formula>B29=""</formula>
    </cfRule>
  </conditionalFormatting>
  <conditionalFormatting sqref="D30">
    <cfRule type="expression" dxfId="584" priority="24">
      <formula>B30=""</formula>
    </cfRule>
  </conditionalFormatting>
  <conditionalFormatting sqref="G21">
    <cfRule type="expression" dxfId="583" priority="23">
      <formula>B21=""</formula>
    </cfRule>
  </conditionalFormatting>
  <conditionalFormatting sqref="G22">
    <cfRule type="expression" dxfId="582" priority="22">
      <formula>B22=""</formula>
    </cfRule>
  </conditionalFormatting>
  <conditionalFormatting sqref="G23">
    <cfRule type="expression" dxfId="581" priority="21">
      <formula>B23=""</formula>
    </cfRule>
  </conditionalFormatting>
  <conditionalFormatting sqref="G24">
    <cfRule type="expression" dxfId="580" priority="20">
      <formula>B24=""</formula>
    </cfRule>
  </conditionalFormatting>
  <conditionalFormatting sqref="G25">
    <cfRule type="expression" dxfId="579" priority="19">
      <formula>B25=""</formula>
    </cfRule>
  </conditionalFormatting>
  <conditionalFormatting sqref="G26">
    <cfRule type="expression" dxfId="578" priority="18">
      <formula>B26=""</formula>
    </cfRule>
  </conditionalFormatting>
  <conditionalFormatting sqref="G27">
    <cfRule type="expression" dxfId="577" priority="17">
      <formula>B27=""</formula>
    </cfRule>
  </conditionalFormatting>
  <conditionalFormatting sqref="G28">
    <cfRule type="expression" dxfId="576" priority="16">
      <formula>B28=""</formula>
    </cfRule>
  </conditionalFormatting>
  <conditionalFormatting sqref="G29">
    <cfRule type="expression" dxfId="575" priority="15">
      <formula>B29=""</formula>
    </cfRule>
  </conditionalFormatting>
  <conditionalFormatting sqref="G30">
    <cfRule type="expression" dxfId="574" priority="14">
      <formula>B30=""</formula>
    </cfRule>
  </conditionalFormatting>
  <conditionalFormatting sqref="G13">
    <cfRule type="cellIs" dxfId="573" priority="13" operator="equal">
      <formula>"červená bunka - logická chyba, zobrazí sa hlásenie"</formula>
    </cfRule>
  </conditionalFormatting>
  <conditionalFormatting sqref="G14">
    <cfRule type="cellIs" dxfId="572" priority="11" operator="equal">
      <formula>"červená bunka - logická chyba, zobrazí sa hlásenie"</formula>
    </cfRule>
  </conditionalFormatting>
  <conditionalFormatting sqref="D33">
    <cfRule type="cellIs" dxfId="571" priority="9" operator="equal">
      <formula>"Hlásenie: Súčet nie je rovný 100%. Upravte hodnoty % v riadkoch"</formula>
    </cfRule>
  </conditionalFormatting>
  <conditionalFormatting sqref="G31">
    <cfRule type="expression" dxfId="570" priority="4" stopIfTrue="1">
      <formula>$D$15=0</formula>
    </cfRule>
    <cfRule type="cellIs" dxfId="569" priority="5" operator="notEqual">
      <formula>1</formula>
    </cfRule>
  </conditionalFormatting>
  <conditionalFormatting sqref="G33">
    <cfRule type="cellIs" dxfId="568" priority="2" operator="equal">
      <formula>"Hlásenie: Súčet nie je rovný 100%. Upravte hodnoty % v riadkoch"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0">
    <pageSetUpPr fitToPage="1"/>
  </sheetPr>
  <dimension ref="A1:CF558"/>
  <sheetViews>
    <sheetView showGridLines="0" zoomScaleNormal="100" workbookViewId="0"/>
  </sheetViews>
  <sheetFormatPr defaultColWidth="9.140625" defaultRowHeight="12.75" outlineLevelRow="1" x14ac:dyDescent="0.2"/>
  <cols>
    <col min="1" max="2" width="1.42578125" style="26" customWidth="1"/>
    <col min="3" max="4" width="13.85546875" style="26" customWidth="1"/>
    <col min="5" max="5" width="9.42578125" style="26" bestFit="1" customWidth="1"/>
    <col min="6" max="6" width="9.42578125" style="26" customWidth="1"/>
    <col min="7" max="15" width="9.42578125" style="26" bestFit="1" customWidth="1"/>
    <col min="16" max="16384" width="9.140625" style="26"/>
  </cols>
  <sheetData>
    <row r="1" spans="3:43" x14ac:dyDescent="0.2">
      <c r="C1" s="25" t="s">
        <v>51</v>
      </c>
      <c r="H1" s="216" t="s">
        <v>56</v>
      </c>
      <c r="I1" s="217"/>
    </row>
    <row r="2" spans="3:43" ht="13.5" thickBot="1" x14ac:dyDescent="0.25">
      <c r="H2" s="218"/>
      <c r="I2" s="219"/>
    </row>
    <row r="3" spans="3:43" x14ac:dyDescent="0.2">
      <c r="C3" s="27" t="s">
        <v>6</v>
      </c>
    </row>
    <row r="4" spans="3:43" s="28" customFormat="1" x14ac:dyDescent="0.2">
      <c r="C4" s="29" t="s">
        <v>11</v>
      </c>
      <c r="D4" s="30">
        <f>'Odpisy - daňové'!D2</f>
        <v>2018</v>
      </c>
      <c r="E4" s="30">
        <f>D4+1</f>
        <v>2019</v>
      </c>
      <c r="F4" s="30">
        <f t="shared" ref="F4:AQ4" si="0">E4+1</f>
        <v>2020</v>
      </c>
      <c r="G4" s="30">
        <f t="shared" si="0"/>
        <v>2021</v>
      </c>
      <c r="H4" s="30">
        <f t="shared" si="0"/>
        <v>2022</v>
      </c>
      <c r="I4" s="30">
        <f t="shared" si="0"/>
        <v>2023</v>
      </c>
      <c r="J4" s="30">
        <f t="shared" si="0"/>
        <v>2024</v>
      </c>
      <c r="K4" s="30">
        <f t="shared" si="0"/>
        <v>2025</v>
      </c>
      <c r="L4" s="30">
        <f t="shared" si="0"/>
        <v>2026</v>
      </c>
      <c r="M4" s="30">
        <f t="shared" si="0"/>
        <v>2027</v>
      </c>
      <c r="N4" s="30">
        <f t="shared" si="0"/>
        <v>2028</v>
      </c>
      <c r="O4" s="30">
        <f t="shared" si="0"/>
        <v>2029</v>
      </c>
      <c r="P4" s="30">
        <f t="shared" si="0"/>
        <v>2030</v>
      </c>
      <c r="Q4" s="30">
        <f t="shared" si="0"/>
        <v>2031</v>
      </c>
      <c r="R4" s="30">
        <f t="shared" si="0"/>
        <v>2032</v>
      </c>
      <c r="S4" s="30">
        <f t="shared" si="0"/>
        <v>2033</v>
      </c>
      <c r="T4" s="30">
        <f t="shared" si="0"/>
        <v>2034</v>
      </c>
      <c r="U4" s="30">
        <f t="shared" si="0"/>
        <v>2035</v>
      </c>
      <c r="V4" s="30">
        <f t="shared" si="0"/>
        <v>2036</v>
      </c>
      <c r="W4" s="30">
        <f t="shared" si="0"/>
        <v>2037</v>
      </c>
      <c r="X4" s="30">
        <f t="shared" si="0"/>
        <v>2038</v>
      </c>
      <c r="Y4" s="30">
        <f t="shared" si="0"/>
        <v>2039</v>
      </c>
      <c r="Z4" s="30">
        <f t="shared" si="0"/>
        <v>2040</v>
      </c>
      <c r="AA4" s="30">
        <f t="shared" si="0"/>
        <v>2041</v>
      </c>
      <c r="AB4" s="30">
        <f t="shared" si="0"/>
        <v>2042</v>
      </c>
      <c r="AC4" s="30">
        <f t="shared" si="0"/>
        <v>2043</v>
      </c>
      <c r="AD4" s="30">
        <f t="shared" si="0"/>
        <v>2044</v>
      </c>
      <c r="AE4" s="30">
        <f t="shared" si="0"/>
        <v>2045</v>
      </c>
      <c r="AF4" s="30">
        <f t="shared" si="0"/>
        <v>2046</v>
      </c>
      <c r="AG4" s="30">
        <f t="shared" si="0"/>
        <v>2047</v>
      </c>
      <c r="AH4" s="30">
        <f t="shared" si="0"/>
        <v>2048</v>
      </c>
      <c r="AI4" s="30">
        <f t="shared" si="0"/>
        <v>2049</v>
      </c>
      <c r="AJ4" s="30">
        <f t="shared" si="0"/>
        <v>2050</v>
      </c>
      <c r="AK4" s="30">
        <f t="shared" si="0"/>
        <v>2051</v>
      </c>
      <c r="AL4" s="30">
        <f t="shared" si="0"/>
        <v>2052</v>
      </c>
      <c r="AM4" s="30">
        <f t="shared" si="0"/>
        <v>2053</v>
      </c>
      <c r="AN4" s="30">
        <f t="shared" si="0"/>
        <v>2054</v>
      </c>
      <c r="AO4" s="30">
        <f t="shared" si="0"/>
        <v>2055</v>
      </c>
      <c r="AP4" s="30">
        <f t="shared" si="0"/>
        <v>2056</v>
      </c>
      <c r="AQ4" s="30">
        <f t="shared" si="0"/>
        <v>2057</v>
      </c>
    </row>
    <row r="5" spans="3:43" s="31" customFormat="1" x14ac:dyDescent="0.2">
      <c r="C5" s="32">
        <v>1</v>
      </c>
      <c r="D5" s="33">
        <f>IF('Odpisy - daňové'!E4="Z",'Odpisy - daňové'!D4,0)</f>
        <v>0</v>
      </c>
      <c r="E5" s="33">
        <f>IF('Odpisy - daňové'!G4="Z",'Odpisy - daňové'!F4,0)</f>
        <v>0</v>
      </c>
      <c r="F5" s="33">
        <f>IF('Odpisy - daňové'!I4="Z",'Odpisy - daňové'!H4,0)</f>
        <v>0</v>
      </c>
      <c r="G5" s="33">
        <f>IF('Odpisy - daňové'!K4="Z",'Odpisy - daňové'!J4,0)</f>
        <v>0</v>
      </c>
      <c r="H5" s="33">
        <f>IF('Odpisy - daňové'!M4="Z",'Odpisy - daňové'!L4,0)</f>
        <v>0</v>
      </c>
      <c r="I5" s="33">
        <f>IF('Odpisy - daňové'!O4="Z",'Odpisy - daňové'!N4,0)</f>
        <v>0</v>
      </c>
      <c r="J5" s="33">
        <f>IF('Odpisy - daňové'!Q4="Z",'Odpisy - daňové'!P4,0)</f>
        <v>0</v>
      </c>
      <c r="K5" s="33">
        <f>IF('Odpisy - daňové'!S4="Z",'Odpisy - daňové'!R4,0)</f>
        <v>0</v>
      </c>
      <c r="L5" s="33">
        <f>IF('Odpisy - daňové'!U4="Z",'Odpisy - daňové'!T4,0)</f>
        <v>0</v>
      </c>
      <c r="M5" s="33">
        <f>IF('Odpisy - daňové'!W4="Z",'Odpisy - daňové'!V4,0)</f>
        <v>0</v>
      </c>
      <c r="N5" s="33">
        <f>IF('Odpisy - daňové'!Y4="Z",'Odpisy - daňové'!X4,0)</f>
        <v>0</v>
      </c>
      <c r="O5" s="33">
        <f>IF('Odpisy - daňové'!AA4="Z",'Odpisy - daňové'!Z4,0)</f>
        <v>0</v>
      </c>
      <c r="P5" s="33">
        <f>IF('Odpisy - daňové'!AC4="Z",'Odpisy - daňové'!AB4,0)</f>
        <v>0</v>
      </c>
      <c r="Q5" s="33">
        <f>IF('Odpisy - daňové'!AE4="Z",'Odpisy - daňové'!AD4,0)</f>
        <v>0</v>
      </c>
      <c r="R5" s="33">
        <f>IF('Odpisy - daňové'!AG4="Z",'Odpisy - daňové'!AF4,0)</f>
        <v>0</v>
      </c>
      <c r="S5" s="33">
        <f>IF('Odpisy - daňové'!AI4="Z",'Odpisy - daňové'!AH4,0)</f>
        <v>0</v>
      </c>
      <c r="T5" s="33">
        <f>IF('Odpisy - daňové'!AK4="Z",'Odpisy - daňové'!AJ4,0)</f>
        <v>0</v>
      </c>
      <c r="U5" s="33">
        <f>IF('Odpisy - daňové'!AM4="Z",'Odpisy - daňové'!AL4,0)</f>
        <v>0</v>
      </c>
      <c r="V5" s="33">
        <f>IF('Odpisy - daňové'!AO4="Z",'Odpisy - daňové'!AN4,0)</f>
        <v>0</v>
      </c>
      <c r="W5" s="33">
        <f>IF('Odpisy - daňové'!AQ4="Z",'Odpisy - daňové'!AP4,0)</f>
        <v>0</v>
      </c>
      <c r="X5" s="33">
        <f>IF('Odpisy - daňové'!AS4="Z",'Odpisy - daňové'!AR4,0)</f>
        <v>0</v>
      </c>
      <c r="Y5" s="33">
        <f>IF('Odpisy - daňové'!AU4="Z",'Odpisy - daňové'!AT4,0)</f>
        <v>0</v>
      </c>
      <c r="Z5" s="33">
        <f>IF('Odpisy - daňové'!AW4="Z",'Odpisy - daňové'!AV4,0)</f>
        <v>0</v>
      </c>
      <c r="AA5" s="33">
        <f>IF('Odpisy - daňové'!AY4="Z",'Odpisy - daňové'!AX4,0)</f>
        <v>0</v>
      </c>
      <c r="AB5" s="33">
        <f>IF('Odpisy - daňové'!BA4="Z",'Odpisy - daňové'!AZ4,0)</f>
        <v>0</v>
      </c>
      <c r="AC5" s="33">
        <f>IF('Odpisy - daňové'!BC4="Z",'Odpisy - daňové'!BB4,0)</f>
        <v>0</v>
      </c>
      <c r="AD5" s="33">
        <f>IF('Odpisy - daňové'!BE4="Z",'Odpisy - daňové'!BD4,0)</f>
        <v>0</v>
      </c>
      <c r="AE5" s="33">
        <f>IF('Odpisy - daňové'!BG4="Z",'Odpisy - daňové'!BF4,0)</f>
        <v>0</v>
      </c>
      <c r="AF5" s="33">
        <f>IF('Odpisy - daňové'!BI4="Z",'Odpisy - daňové'!BH4,0)</f>
        <v>0</v>
      </c>
      <c r="AG5" s="33">
        <f>IF('Odpisy - daňové'!BK4="Z",'Odpisy - daňové'!BJ4,0)</f>
        <v>0</v>
      </c>
      <c r="AH5" s="33">
        <f>IF('Odpisy - daňové'!BM4="Z",'Odpisy - daňové'!BL4,0)</f>
        <v>0</v>
      </c>
      <c r="AI5" s="33">
        <f>IF('Odpisy - daňové'!BO4="Z",'Odpisy - daňové'!BN4,0)</f>
        <v>0</v>
      </c>
      <c r="AJ5" s="33">
        <f>IF('Odpisy - daňové'!BQ4="Z",'Odpisy - daňové'!BP4,0)</f>
        <v>0</v>
      </c>
      <c r="AK5" s="33">
        <f>IF('Odpisy - daňové'!BS4="Z",'Odpisy - daňové'!BR4,0)</f>
        <v>0</v>
      </c>
      <c r="AL5" s="33">
        <f>IF('Odpisy - daňové'!BU4="Z",'Odpisy - daňové'!BT4,0)</f>
        <v>0</v>
      </c>
      <c r="AM5" s="33">
        <f>IF('Odpisy - daňové'!BW4="Z",'Odpisy - daňové'!BV4,0)</f>
        <v>0</v>
      </c>
      <c r="AN5" s="33">
        <f>IF('Odpisy - daňové'!BY4="Z",'Odpisy - daňové'!BX4,0)</f>
        <v>0</v>
      </c>
      <c r="AO5" s="33">
        <f>IF('Odpisy - daňové'!CA4="Z",'Odpisy - daňové'!BZ4,0)</f>
        <v>0</v>
      </c>
      <c r="AP5" s="33">
        <f>IF('Odpisy - daňové'!CC4="Z",'Odpisy - daňové'!CB4,0)</f>
        <v>0</v>
      </c>
      <c r="AQ5" s="33">
        <f>IF('Odpisy - daňové'!CE4="Z",'Odpisy - daňové'!CD4,0)</f>
        <v>0</v>
      </c>
    </row>
    <row r="6" spans="3:43" x14ac:dyDescent="0.2">
      <c r="C6" s="32">
        <v>2</v>
      </c>
      <c r="D6" s="33">
        <f>IF('Odpisy - daňové'!E5="Z",'Odpisy - daňové'!D5,0)</f>
        <v>0</v>
      </c>
      <c r="E6" s="33">
        <f>IF('Odpisy - daňové'!G5="Z",'Odpisy - daňové'!F5,0)</f>
        <v>0</v>
      </c>
      <c r="F6" s="33">
        <f>IF('Odpisy - daňové'!I5="Z",'Odpisy - daňové'!H5,0)</f>
        <v>0</v>
      </c>
      <c r="G6" s="33">
        <f>IF('Odpisy - daňové'!K5="Z",'Odpisy - daňové'!J5,0)</f>
        <v>0</v>
      </c>
      <c r="H6" s="33">
        <f>IF('Odpisy - daňové'!M5="Z",'Odpisy - daňové'!L5,0)</f>
        <v>0</v>
      </c>
      <c r="I6" s="33">
        <f>IF('Odpisy - daňové'!O5="Z",'Odpisy - daňové'!N5,0)</f>
        <v>0</v>
      </c>
      <c r="J6" s="33">
        <f>IF('Odpisy - daňové'!Q5="Z",'Odpisy - daňové'!P5,0)</f>
        <v>0</v>
      </c>
      <c r="K6" s="33">
        <f>IF('Odpisy - daňové'!S5="Z",'Odpisy - daňové'!R5,0)</f>
        <v>0</v>
      </c>
      <c r="L6" s="33">
        <f>IF('Odpisy - daňové'!U5="Z",'Odpisy - daňové'!T5,0)</f>
        <v>0</v>
      </c>
      <c r="M6" s="33">
        <f>IF('Odpisy - daňové'!W5="Z",'Odpisy - daňové'!V5,0)</f>
        <v>0</v>
      </c>
      <c r="N6" s="33">
        <f>IF('Odpisy - daňové'!Y5="Z",'Odpisy - daňové'!X5,0)</f>
        <v>0</v>
      </c>
      <c r="O6" s="33">
        <f>IF('Odpisy - daňové'!AA5="Z",'Odpisy - daňové'!Z5,0)</f>
        <v>0</v>
      </c>
      <c r="P6" s="33">
        <f>IF('Odpisy - daňové'!AC5="Z",'Odpisy - daňové'!AB5,0)</f>
        <v>0</v>
      </c>
      <c r="Q6" s="33">
        <f>IF('Odpisy - daňové'!AE5="Z",'Odpisy - daňové'!AD5,0)</f>
        <v>0</v>
      </c>
      <c r="R6" s="33">
        <f>IF('Odpisy - daňové'!AG5="Z",'Odpisy - daňové'!AF5,0)</f>
        <v>0</v>
      </c>
      <c r="S6" s="33">
        <f>IF('Odpisy - daňové'!AI5="Z",'Odpisy - daňové'!AH5,0)</f>
        <v>0</v>
      </c>
      <c r="T6" s="33">
        <f>IF('Odpisy - daňové'!AK5="Z",'Odpisy - daňové'!AJ5,0)</f>
        <v>0</v>
      </c>
      <c r="U6" s="33">
        <f>IF('Odpisy - daňové'!AM5="Z",'Odpisy - daňové'!AL5,0)</f>
        <v>0</v>
      </c>
      <c r="V6" s="33">
        <f>IF('Odpisy - daňové'!AO5="Z",'Odpisy - daňové'!AN5,0)</f>
        <v>0</v>
      </c>
      <c r="W6" s="33">
        <f>IF('Odpisy - daňové'!AQ5="Z",'Odpisy - daňové'!AP5,0)</f>
        <v>0</v>
      </c>
      <c r="X6" s="33">
        <f>IF('Odpisy - daňové'!AS5="Z",'Odpisy - daňové'!AR5,0)</f>
        <v>0</v>
      </c>
      <c r="Y6" s="33">
        <f>IF('Odpisy - daňové'!AU5="Z",'Odpisy - daňové'!AT5,0)</f>
        <v>0</v>
      </c>
      <c r="Z6" s="33">
        <f>IF('Odpisy - daňové'!AW5="Z",'Odpisy - daňové'!AV5,0)</f>
        <v>0</v>
      </c>
      <c r="AA6" s="33">
        <f>IF('Odpisy - daňové'!AY5="Z",'Odpisy - daňové'!AX5,0)</f>
        <v>0</v>
      </c>
      <c r="AB6" s="33">
        <f>IF('Odpisy - daňové'!BA5="Z",'Odpisy - daňové'!AZ5,0)</f>
        <v>0</v>
      </c>
      <c r="AC6" s="33">
        <f>IF('Odpisy - daňové'!BC5="Z",'Odpisy - daňové'!BB5,0)</f>
        <v>0</v>
      </c>
      <c r="AD6" s="33">
        <f>IF('Odpisy - daňové'!BE5="Z",'Odpisy - daňové'!BD5,0)</f>
        <v>0</v>
      </c>
      <c r="AE6" s="33">
        <f>IF('Odpisy - daňové'!BG5="Z",'Odpisy - daňové'!BF5,0)</f>
        <v>0</v>
      </c>
      <c r="AF6" s="33">
        <f>IF('Odpisy - daňové'!BI5="Z",'Odpisy - daňové'!BH5,0)</f>
        <v>0</v>
      </c>
      <c r="AG6" s="33">
        <f>IF('Odpisy - daňové'!BK5="Z",'Odpisy - daňové'!BJ5,0)</f>
        <v>0</v>
      </c>
      <c r="AH6" s="33">
        <f>IF('Odpisy - daňové'!BM5="Z",'Odpisy - daňové'!BL5,0)</f>
        <v>0</v>
      </c>
      <c r="AI6" s="33">
        <f>IF('Odpisy - daňové'!BO5="Z",'Odpisy - daňové'!BN5,0)</f>
        <v>0</v>
      </c>
      <c r="AJ6" s="33">
        <f>IF('Odpisy - daňové'!BQ5="Z",'Odpisy - daňové'!BP5,0)</f>
        <v>0</v>
      </c>
      <c r="AK6" s="33">
        <f>IF('Odpisy - daňové'!BS5="Z",'Odpisy - daňové'!BR5,0)</f>
        <v>0</v>
      </c>
      <c r="AL6" s="33">
        <f>IF('Odpisy - daňové'!BU5="Z",'Odpisy - daňové'!BT5,0)</f>
        <v>0</v>
      </c>
      <c r="AM6" s="33">
        <f>IF('Odpisy - daňové'!BW5="Z",'Odpisy - daňové'!BV5,0)</f>
        <v>0</v>
      </c>
      <c r="AN6" s="33">
        <f>IF('Odpisy - daňové'!BY5="Z",'Odpisy - daňové'!BX5,0)</f>
        <v>0</v>
      </c>
      <c r="AO6" s="33">
        <f>IF('Odpisy - daňové'!CA5="Z",'Odpisy - daňové'!BZ5,0)</f>
        <v>0</v>
      </c>
      <c r="AP6" s="33">
        <f>IF('Odpisy - daňové'!CC5="Z",'Odpisy - daňové'!CB5,0)</f>
        <v>0</v>
      </c>
      <c r="AQ6" s="33">
        <f>IF('Odpisy - daňové'!CE5="Z",'Odpisy - daňové'!CD5,0)</f>
        <v>0</v>
      </c>
    </row>
    <row r="7" spans="3:43" x14ac:dyDescent="0.2">
      <c r="C7" s="32">
        <v>3</v>
      </c>
      <c r="D7" s="33">
        <f>IF('Odpisy - daňové'!E6="Z",'Odpisy - daňové'!D6,0)</f>
        <v>0</v>
      </c>
      <c r="E7" s="33">
        <f>IF('Odpisy - daňové'!G6="Z",'Odpisy - daňové'!F6,0)</f>
        <v>0</v>
      </c>
      <c r="F7" s="33">
        <f>IF('Odpisy - daňové'!I6="Z",'Odpisy - daňové'!H6,0)</f>
        <v>0</v>
      </c>
      <c r="G7" s="33">
        <f>IF('Odpisy - daňové'!K6="Z",'Odpisy - daňové'!J6,0)</f>
        <v>0</v>
      </c>
      <c r="H7" s="33">
        <f>IF('Odpisy - daňové'!M6="Z",'Odpisy - daňové'!L6,0)</f>
        <v>0</v>
      </c>
      <c r="I7" s="33">
        <f>IF('Odpisy - daňové'!O6="Z",'Odpisy - daňové'!N6,0)</f>
        <v>0</v>
      </c>
      <c r="J7" s="33">
        <f>IF('Odpisy - daňové'!Q6="Z",'Odpisy - daňové'!P6,0)</f>
        <v>0</v>
      </c>
      <c r="K7" s="33">
        <f>IF('Odpisy - daňové'!S6="Z",'Odpisy - daňové'!R6,0)</f>
        <v>0</v>
      </c>
      <c r="L7" s="33">
        <f>IF('Odpisy - daňové'!U6="Z",'Odpisy - daňové'!T6,0)</f>
        <v>0</v>
      </c>
      <c r="M7" s="33">
        <f>IF('Odpisy - daňové'!W6="Z",'Odpisy - daňové'!V6,0)</f>
        <v>0</v>
      </c>
      <c r="N7" s="33">
        <f>IF('Odpisy - daňové'!Y6="Z",'Odpisy - daňové'!X6,0)</f>
        <v>0</v>
      </c>
      <c r="O7" s="33">
        <f>IF('Odpisy - daňové'!AA6="Z",'Odpisy - daňové'!Z6,0)</f>
        <v>0</v>
      </c>
      <c r="P7" s="33">
        <f>IF('Odpisy - daňové'!AC6="Z",'Odpisy - daňové'!AB6,0)</f>
        <v>0</v>
      </c>
      <c r="Q7" s="33">
        <f>IF('Odpisy - daňové'!AE6="Z",'Odpisy - daňové'!AD6,0)</f>
        <v>0</v>
      </c>
      <c r="R7" s="33">
        <f>IF('Odpisy - daňové'!AG6="Z",'Odpisy - daňové'!AF6,0)</f>
        <v>0</v>
      </c>
      <c r="S7" s="33">
        <f>IF('Odpisy - daňové'!AI6="Z",'Odpisy - daňové'!AH6,0)</f>
        <v>0</v>
      </c>
      <c r="T7" s="33">
        <f>IF('Odpisy - daňové'!AK6="Z",'Odpisy - daňové'!AJ6,0)</f>
        <v>0</v>
      </c>
      <c r="U7" s="33">
        <f>IF('Odpisy - daňové'!AM6="Z",'Odpisy - daňové'!AL6,0)</f>
        <v>0</v>
      </c>
      <c r="V7" s="33">
        <f>IF('Odpisy - daňové'!AO6="Z",'Odpisy - daňové'!AN6,0)</f>
        <v>0</v>
      </c>
      <c r="W7" s="33">
        <f>IF('Odpisy - daňové'!AQ6="Z",'Odpisy - daňové'!AP6,0)</f>
        <v>0</v>
      </c>
      <c r="X7" s="33">
        <f>IF('Odpisy - daňové'!AS6="Z",'Odpisy - daňové'!AR6,0)</f>
        <v>0</v>
      </c>
      <c r="Y7" s="33">
        <f>IF('Odpisy - daňové'!AU6="Z",'Odpisy - daňové'!AT6,0)</f>
        <v>0</v>
      </c>
      <c r="Z7" s="33">
        <f>IF('Odpisy - daňové'!AW6="Z",'Odpisy - daňové'!AV6,0)</f>
        <v>0</v>
      </c>
      <c r="AA7" s="33">
        <f>IF('Odpisy - daňové'!AY6="Z",'Odpisy - daňové'!AX6,0)</f>
        <v>0</v>
      </c>
      <c r="AB7" s="33">
        <f>IF('Odpisy - daňové'!BA6="Z",'Odpisy - daňové'!AZ6,0)</f>
        <v>0</v>
      </c>
      <c r="AC7" s="33">
        <f>IF('Odpisy - daňové'!BC6="Z",'Odpisy - daňové'!BB6,0)</f>
        <v>0</v>
      </c>
      <c r="AD7" s="33">
        <f>IF('Odpisy - daňové'!BE6="Z",'Odpisy - daňové'!BD6,0)</f>
        <v>0</v>
      </c>
      <c r="AE7" s="33">
        <f>IF('Odpisy - daňové'!BG6="Z",'Odpisy - daňové'!BF6,0)</f>
        <v>0</v>
      </c>
      <c r="AF7" s="33">
        <f>IF('Odpisy - daňové'!BI6="Z",'Odpisy - daňové'!BH6,0)</f>
        <v>0</v>
      </c>
      <c r="AG7" s="33">
        <f>IF('Odpisy - daňové'!BK6="Z",'Odpisy - daňové'!BJ6,0)</f>
        <v>0</v>
      </c>
      <c r="AH7" s="33">
        <f>IF('Odpisy - daňové'!BM6="Z",'Odpisy - daňové'!BL6,0)</f>
        <v>0</v>
      </c>
      <c r="AI7" s="33">
        <f>IF('Odpisy - daňové'!BO6="Z",'Odpisy - daňové'!BN6,0)</f>
        <v>0</v>
      </c>
      <c r="AJ7" s="33">
        <f>IF('Odpisy - daňové'!BQ6="Z",'Odpisy - daňové'!BP6,0)</f>
        <v>0</v>
      </c>
      <c r="AK7" s="33">
        <f>IF('Odpisy - daňové'!BS6="Z",'Odpisy - daňové'!BR6,0)</f>
        <v>0</v>
      </c>
      <c r="AL7" s="33">
        <f>IF('Odpisy - daňové'!BU6="Z",'Odpisy - daňové'!BT6,0)</f>
        <v>0</v>
      </c>
      <c r="AM7" s="33">
        <f>IF('Odpisy - daňové'!BW6="Z",'Odpisy - daňové'!BV6,0)</f>
        <v>0</v>
      </c>
      <c r="AN7" s="33">
        <f>IF('Odpisy - daňové'!BY6="Z",'Odpisy - daňové'!BX6,0)</f>
        <v>0</v>
      </c>
      <c r="AO7" s="33">
        <f>IF('Odpisy - daňové'!CA6="Z",'Odpisy - daňové'!BZ6,0)</f>
        <v>0</v>
      </c>
      <c r="AP7" s="33">
        <f>IF('Odpisy - daňové'!CC6="Z",'Odpisy - daňové'!CB6,0)</f>
        <v>0</v>
      </c>
      <c r="AQ7" s="33">
        <f>IF('Odpisy - daňové'!CE6="Z",'Odpisy - daňové'!CD6,0)</f>
        <v>0</v>
      </c>
    </row>
    <row r="8" spans="3:43" x14ac:dyDescent="0.2">
      <c r="C8" s="32">
        <v>4</v>
      </c>
      <c r="D8" s="33">
        <f>IF('Odpisy - daňové'!E7="Z",'Odpisy - daňové'!D7,0)</f>
        <v>0</v>
      </c>
      <c r="E8" s="33">
        <f>IF('Odpisy - daňové'!G7="Z",'Odpisy - daňové'!F7,0)</f>
        <v>0</v>
      </c>
      <c r="F8" s="33">
        <f>IF('Odpisy - daňové'!I7="Z",'Odpisy - daňové'!H7,0)</f>
        <v>0</v>
      </c>
      <c r="G8" s="33">
        <f>IF('Odpisy - daňové'!K7="Z",'Odpisy - daňové'!J7,0)</f>
        <v>0</v>
      </c>
      <c r="H8" s="33">
        <f>IF('Odpisy - daňové'!M7="Z",'Odpisy - daňové'!L7,0)</f>
        <v>0</v>
      </c>
      <c r="I8" s="33">
        <f>IF('Odpisy - daňové'!O7="Z",'Odpisy - daňové'!N7,0)</f>
        <v>0</v>
      </c>
      <c r="J8" s="33">
        <f>IF('Odpisy - daňové'!Q7="Z",'Odpisy - daňové'!P7,0)</f>
        <v>0</v>
      </c>
      <c r="K8" s="33">
        <f>IF('Odpisy - daňové'!S7="Z",'Odpisy - daňové'!R7,0)</f>
        <v>0</v>
      </c>
      <c r="L8" s="33">
        <f>IF('Odpisy - daňové'!U7="Z",'Odpisy - daňové'!T7,0)</f>
        <v>0</v>
      </c>
      <c r="M8" s="33">
        <f>IF('Odpisy - daňové'!W7="Z",'Odpisy - daňové'!V7,0)</f>
        <v>0</v>
      </c>
      <c r="N8" s="33">
        <f>IF('Odpisy - daňové'!Y7="Z",'Odpisy - daňové'!X7,0)</f>
        <v>0</v>
      </c>
      <c r="O8" s="33">
        <f>IF('Odpisy - daňové'!AA7="Z",'Odpisy - daňové'!Z7,0)</f>
        <v>0</v>
      </c>
      <c r="P8" s="33">
        <f>IF('Odpisy - daňové'!AC7="Z",'Odpisy - daňové'!AB7,0)</f>
        <v>0</v>
      </c>
      <c r="Q8" s="33">
        <f>IF('Odpisy - daňové'!AE7="Z",'Odpisy - daňové'!AD7,0)</f>
        <v>0</v>
      </c>
      <c r="R8" s="33">
        <f>IF('Odpisy - daňové'!AG7="Z",'Odpisy - daňové'!AF7,0)</f>
        <v>0</v>
      </c>
      <c r="S8" s="33">
        <f>IF('Odpisy - daňové'!AI7="Z",'Odpisy - daňové'!AH7,0)</f>
        <v>0</v>
      </c>
      <c r="T8" s="33">
        <f>IF('Odpisy - daňové'!AK7="Z",'Odpisy - daňové'!AJ7,0)</f>
        <v>0</v>
      </c>
      <c r="U8" s="33">
        <f>IF('Odpisy - daňové'!AM7="Z",'Odpisy - daňové'!AL7,0)</f>
        <v>0</v>
      </c>
      <c r="V8" s="33">
        <f>IF('Odpisy - daňové'!AO7="Z",'Odpisy - daňové'!AN7,0)</f>
        <v>0</v>
      </c>
      <c r="W8" s="33">
        <f>IF('Odpisy - daňové'!AQ7="Z",'Odpisy - daňové'!AP7,0)</f>
        <v>0</v>
      </c>
      <c r="X8" s="33">
        <f>IF('Odpisy - daňové'!AS7="Z",'Odpisy - daňové'!AR7,0)</f>
        <v>0</v>
      </c>
      <c r="Y8" s="33">
        <f>IF('Odpisy - daňové'!AU7="Z",'Odpisy - daňové'!AT7,0)</f>
        <v>0</v>
      </c>
      <c r="Z8" s="33">
        <f>IF('Odpisy - daňové'!AW7="Z",'Odpisy - daňové'!AV7,0)</f>
        <v>0</v>
      </c>
      <c r="AA8" s="33">
        <f>IF('Odpisy - daňové'!AY7="Z",'Odpisy - daňové'!AX7,0)</f>
        <v>0</v>
      </c>
      <c r="AB8" s="33">
        <f>IF('Odpisy - daňové'!BA7="Z",'Odpisy - daňové'!AZ7,0)</f>
        <v>0</v>
      </c>
      <c r="AC8" s="33">
        <f>IF('Odpisy - daňové'!BC7="Z",'Odpisy - daňové'!BB7,0)</f>
        <v>0</v>
      </c>
      <c r="AD8" s="33">
        <f>IF('Odpisy - daňové'!BE7="Z",'Odpisy - daňové'!BD7,0)</f>
        <v>0</v>
      </c>
      <c r="AE8" s="33">
        <f>IF('Odpisy - daňové'!BG7="Z",'Odpisy - daňové'!BF7,0)</f>
        <v>0</v>
      </c>
      <c r="AF8" s="33">
        <f>IF('Odpisy - daňové'!BI7="Z",'Odpisy - daňové'!BH7,0)</f>
        <v>0</v>
      </c>
      <c r="AG8" s="33">
        <f>IF('Odpisy - daňové'!BK7="Z",'Odpisy - daňové'!BJ7,0)</f>
        <v>0</v>
      </c>
      <c r="AH8" s="33">
        <f>IF('Odpisy - daňové'!BM7="Z",'Odpisy - daňové'!BL7,0)</f>
        <v>0</v>
      </c>
      <c r="AI8" s="33">
        <f>IF('Odpisy - daňové'!BO7="Z",'Odpisy - daňové'!BN7,0)</f>
        <v>0</v>
      </c>
      <c r="AJ8" s="33">
        <f>IF('Odpisy - daňové'!BQ7="Z",'Odpisy - daňové'!BP7,0)</f>
        <v>0</v>
      </c>
      <c r="AK8" s="33">
        <f>IF('Odpisy - daňové'!BS7="Z",'Odpisy - daňové'!BR7,0)</f>
        <v>0</v>
      </c>
      <c r="AL8" s="33">
        <f>IF('Odpisy - daňové'!BU7="Z",'Odpisy - daňové'!BT7,0)</f>
        <v>0</v>
      </c>
      <c r="AM8" s="33">
        <f>IF('Odpisy - daňové'!BW7="Z",'Odpisy - daňové'!BV7,0)</f>
        <v>0</v>
      </c>
      <c r="AN8" s="33">
        <f>IF('Odpisy - daňové'!BY7="Z",'Odpisy - daňové'!BX7,0)</f>
        <v>0</v>
      </c>
      <c r="AO8" s="33">
        <f>IF('Odpisy - daňové'!CA7="Z",'Odpisy - daňové'!BZ7,0)</f>
        <v>0</v>
      </c>
      <c r="AP8" s="33">
        <f>IF('Odpisy - daňové'!CC7="Z",'Odpisy - daňové'!CB7,0)</f>
        <v>0</v>
      </c>
      <c r="AQ8" s="33">
        <f>IF('Odpisy - daňové'!CE7="Z",'Odpisy - daňové'!CD7,0)</f>
        <v>0</v>
      </c>
    </row>
    <row r="9" spans="3:43" x14ac:dyDescent="0.2">
      <c r="C9" s="32">
        <v>5</v>
      </c>
      <c r="D9" s="33">
        <f>IF('Odpisy - daňové'!E8="Z",'Odpisy - daňové'!D8,0)</f>
        <v>0</v>
      </c>
      <c r="E9" s="33">
        <f>IF('Odpisy - daňové'!G8="Z",'Odpisy - daňové'!F8,0)</f>
        <v>0</v>
      </c>
      <c r="F9" s="33">
        <f>IF('Odpisy - daňové'!I8="Z",'Odpisy - daňové'!H8,0)</f>
        <v>0</v>
      </c>
      <c r="G9" s="33">
        <f>IF('Odpisy - daňové'!K8="Z",'Odpisy - daňové'!J8,0)</f>
        <v>0</v>
      </c>
      <c r="H9" s="33">
        <f>IF('Odpisy - daňové'!M8="Z",'Odpisy - daňové'!L8,0)</f>
        <v>0</v>
      </c>
      <c r="I9" s="33">
        <f>IF('Odpisy - daňové'!O8="Z",'Odpisy - daňové'!N8,0)</f>
        <v>0</v>
      </c>
      <c r="J9" s="33">
        <f>IF('Odpisy - daňové'!Q8="Z",'Odpisy - daňové'!P8,0)</f>
        <v>0</v>
      </c>
      <c r="K9" s="33">
        <f>IF('Odpisy - daňové'!S8="Z",'Odpisy - daňové'!R8,0)</f>
        <v>0</v>
      </c>
      <c r="L9" s="33">
        <f>IF('Odpisy - daňové'!U8="Z",'Odpisy - daňové'!T8,0)</f>
        <v>0</v>
      </c>
      <c r="M9" s="33">
        <f>IF('Odpisy - daňové'!W8="Z",'Odpisy - daňové'!V8,0)</f>
        <v>0</v>
      </c>
      <c r="N9" s="33">
        <f>IF('Odpisy - daňové'!Y8="Z",'Odpisy - daňové'!X8,0)</f>
        <v>0</v>
      </c>
      <c r="O9" s="33">
        <f>IF('Odpisy - daňové'!AA8="Z",'Odpisy - daňové'!Z8,0)</f>
        <v>0</v>
      </c>
      <c r="P9" s="33">
        <f>IF('Odpisy - daňové'!AC8="Z",'Odpisy - daňové'!AB8,0)</f>
        <v>0</v>
      </c>
      <c r="Q9" s="33">
        <f>IF('Odpisy - daňové'!AE8="Z",'Odpisy - daňové'!AD8,0)</f>
        <v>0</v>
      </c>
      <c r="R9" s="33">
        <f>IF('Odpisy - daňové'!AG8="Z",'Odpisy - daňové'!AF8,0)</f>
        <v>0</v>
      </c>
      <c r="S9" s="33">
        <f>IF('Odpisy - daňové'!AI8="Z",'Odpisy - daňové'!AH8,0)</f>
        <v>0</v>
      </c>
      <c r="T9" s="33">
        <f>IF('Odpisy - daňové'!AK8="Z",'Odpisy - daňové'!AJ8,0)</f>
        <v>0</v>
      </c>
      <c r="U9" s="33">
        <f>IF('Odpisy - daňové'!AM8="Z",'Odpisy - daňové'!AL8,0)</f>
        <v>0</v>
      </c>
      <c r="V9" s="33">
        <f>IF('Odpisy - daňové'!AO8="Z",'Odpisy - daňové'!AN8,0)</f>
        <v>0</v>
      </c>
      <c r="W9" s="33">
        <f>IF('Odpisy - daňové'!AQ8="Z",'Odpisy - daňové'!AP8,0)</f>
        <v>0</v>
      </c>
      <c r="X9" s="33">
        <f>IF('Odpisy - daňové'!AS8="Z",'Odpisy - daňové'!AR8,0)</f>
        <v>0</v>
      </c>
      <c r="Y9" s="33">
        <f>IF('Odpisy - daňové'!AU8="Z",'Odpisy - daňové'!AT8,0)</f>
        <v>0</v>
      </c>
      <c r="Z9" s="33">
        <f>IF('Odpisy - daňové'!AW8="Z",'Odpisy - daňové'!AV8,0)</f>
        <v>0</v>
      </c>
      <c r="AA9" s="33">
        <f>IF('Odpisy - daňové'!AY8="Z",'Odpisy - daňové'!AX8,0)</f>
        <v>0</v>
      </c>
      <c r="AB9" s="33">
        <f>IF('Odpisy - daňové'!BA8="Z",'Odpisy - daňové'!AZ8,0)</f>
        <v>0</v>
      </c>
      <c r="AC9" s="33">
        <f>IF('Odpisy - daňové'!BC8="Z",'Odpisy - daňové'!BB8,0)</f>
        <v>0</v>
      </c>
      <c r="AD9" s="33">
        <f>IF('Odpisy - daňové'!BE8="Z",'Odpisy - daňové'!BD8,0)</f>
        <v>0</v>
      </c>
      <c r="AE9" s="33">
        <f>IF('Odpisy - daňové'!BG8="Z",'Odpisy - daňové'!BF8,0)</f>
        <v>0</v>
      </c>
      <c r="AF9" s="33">
        <f>IF('Odpisy - daňové'!BI8="Z",'Odpisy - daňové'!BH8,0)</f>
        <v>0</v>
      </c>
      <c r="AG9" s="33">
        <f>IF('Odpisy - daňové'!BK8="Z",'Odpisy - daňové'!BJ8,0)</f>
        <v>0</v>
      </c>
      <c r="AH9" s="33">
        <f>IF('Odpisy - daňové'!BM8="Z",'Odpisy - daňové'!BL8,0)</f>
        <v>0</v>
      </c>
      <c r="AI9" s="33">
        <f>IF('Odpisy - daňové'!BO8="Z",'Odpisy - daňové'!BN8,0)</f>
        <v>0</v>
      </c>
      <c r="AJ9" s="33">
        <f>IF('Odpisy - daňové'!BQ8="Z",'Odpisy - daňové'!BP8,0)</f>
        <v>0</v>
      </c>
      <c r="AK9" s="33">
        <f>IF('Odpisy - daňové'!BS8="Z",'Odpisy - daňové'!BR8,0)</f>
        <v>0</v>
      </c>
      <c r="AL9" s="33">
        <f>IF('Odpisy - daňové'!BU8="Z",'Odpisy - daňové'!BT8,0)</f>
        <v>0</v>
      </c>
      <c r="AM9" s="33">
        <f>IF('Odpisy - daňové'!BW8="Z",'Odpisy - daňové'!BV8,0)</f>
        <v>0</v>
      </c>
      <c r="AN9" s="33">
        <f>IF('Odpisy - daňové'!BY8="Z",'Odpisy - daňové'!BX8,0)</f>
        <v>0</v>
      </c>
      <c r="AO9" s="33">
        <f>IF('Odpisy - daňové'!CA8="Z",'Odpisy - daňové'!BZ8,0)</f>
        <v>0</v>
      </c>
      <c r="AP9" s="33">
        <f>IF('Odpisy - daňové'!CC8="Z",'Odpisy - daňové'!CB8,0)</f>
        <v>0</v>
      </c>
      <c r="AQ9" s="33">
        <f>IF('Odpisy - daňové'!CE8="Z",'Odpisy - daňové'!CD8,0)</f>
        <v>0</v>
      </c>
    </row>
    <row r="10" spans="3:43" x14ac:dyDescent="0.2">
      <c r="C10" s="32">
        <v>6</v>
      </c>
      <c r="D10" s="33">
        <f>IF('Odpisy - daňové'!E9="Z",'Odpisy - daňové'!D9,0)</f>
        <v>0</v>
      </c>
      <c r="E10" s="33">
        <f>IF('Odpisy - daňové'!G9="Z",'Odpisy - daňové'!F9,0)</f>
        <v>0</v>
      </c>
      <c r="F10" s="33">
        <f>IF('Odpisy - daňové'!I9="Z",'Odpisy - daňové'!H9,0)</f>
        <v>0</v>
      </c>
      <c r="G10" s="33">
        <f>IF('Odpisy - daňové'!K9="Z",'Odpisy - daňové'!J9,0)</f>
        <v>0</v>
      </c>
      <c r="H10" s="33">
        <f>IF('Odpisy - daňové'!M9="Z",'Odpisy - daňové'!L9,0)</f>
        <v>0</v>
      </c>
      <c r="I10" s="33">
        <f>IF('Odpisy - daňové'!O9="Z",'Odpisy - daňové'!N9,0)</f>
        <v>0</v>
      </c>
      <c r="J10" s="33">
        <f>IF('Odpisy - daňové'!Q9="Z",'Odpisy - daňové'!P9,0)</f>
        <v>0</v>
      </c>
      <c r="K10" s="33">
        <f>IF('Odpisy - daňové'!S9="Z",'Odpisy - daňové'!R9,0)</f>
        <v>0</v>
      </c>
      <c r="L10" s="33">
        <f>IF('Odpisy - daňové'!U9="Z",'Odpisy - daňové'!T9,0)</f>
        <v>0</v>
      </c>
      <c r="M10" s="33">
        <f>IF('Odpisy - daňové'!W9="Z",'Odpisy - daňové'!V9,0)</f>
        <v>0</v>
      </c>
      <c r="N10" s="33">
        <f>IF('Odpisy - daňové'!Y9="Z",'Odpisy - daňové'!X9,0)</f>
        <v>0</v>
      </c>
      <c r="O10" s="33">
        <f>IF('Odpisy - daňové'!AA9="Z",'Odpisy - daňové'!Z9,0)</f>
        <v>0</v>
      </c>
      <c r="P10" s="33">
        <f>IF('Odpisy - daňové'!AC9="Z",'Odpisy - daňové'!AB9,0)</f>
        <v>0</v>
      </c>
      <c r="Q10" s="33">
        <f>IF('Odpisy - daňové'!AE9="Z",'Odpisy - daňové'!AD9,0)</f>
        <v>0</v>
      </c>
      <c r="R10" s="33">
        <f>IF('Odpisy - daňové'!AG9="Z",'Odpisy - daňové'!AF9,0)</f>
        <v>0</v>
      </c>
      <c r="S10" s="33">
        <f>IF('Odpisy - daňové'!AI9="Z",'Odpisy - daňové'!AH9,0)</f>
        <v>0</v>
      </c>
      <c r="T10" s="33">
        <f>IF('Odpisy - daňové'!AK9="Z",'Odpisy - daňové'!AJ9,0)</f>
        <v>0</v>
      </c>
      <c r="U10" s="33">
        <f>IF('Odpisy - daňové'!AM9="Z",'Odpisy - daňové'!AL9,0)</f>
        <v>0</v>
      </c>
      <c r="V10" s="33">
        <f>IF('Odpisy - daňové'!AO9="Z",'Odpisy - daňové'!AN9,0)</f>
        <v>0</v>
      </c>
      <c r="W10" s="33">
        <f>IF('Odpisy - daňové'!AQ9="Z",'Odpisy - daňové'!AP9,0)</f>
        <v>0</v>
      </c>
      <c r="X10" s="33">
        <f>IF('Odpisy - daňové'!AS9="Z",'Odpisy - daňové'!AR9,0)</f>
        <v>0</v>
      </c>
      <c r="Y10" s="33">
        <f>IF('Odpisy - daňové'!AU9="Z",'Odpisy - daňové'!AT9,0)</f>
        <v>0</v>
      </c>
      <c r="Z10" s="33">
        <f>IF('Odpisy - daňové'!AW9="Z",'Odpisy - daňové'!AV9,0)</f>
        <v>0</v>
      </c>
      <c r="AA10" s="33">
        <f>IF('Odpisy - daňové'!AY9="Z",'Odpisy - daňové'!AX9,0)</f>
        <v>0</v>
      </c>
      <c r="AB10" s="33">
        <f>IF('Odpisy - daňové'!BA9="Z",'Odpisy - daňové'!AZ9,0)</f>
        <v>0</v>
      </c>
      <c r="AC10" s="33">
        <f>IF('Odpisy - daňové'!BC9="Z",'Odpisy - daňové'!BB9,0)</f>
        <v>0</v>
      </c>
      <c r="AD10" s="33">
        <f>IF('Odpisy - daňové'!BE9="Z",'Odpisy - daňové'!BD9,0)</f>
        <v>0</v>
      </c>
      <c r="AE10" s="33">
        <f>IF('Odpisy - daňové'!BG9="Z",'Odpisy - daňové'!BF9,0)</f>
        <v>0</v>
      </c>
      <c r="AF10" s="33">
        <f>IF('Odpisy - daňové'!BI9="Z",'Odpisy - daňové'!BH9,0)</f>
        <v>0</v>
      </c>
      <c r="AG10" s="33">
        <f>IF('Odpisy - daňové'!BK9="Z",'Odpisy - daňové'!BJ9,0)</f>
        <v>0</v>
      </c>
      <c r="AH10" s="33">
        <f>IF('Odpisy - daňové'!BM9="Z",'Odpisy - daňové'!BL9,0)</f>
        <v>0</v>
      </c>
      <c r="AI10" s="33">
        <f>IF('Odpisy - daňové'!BO9="Z",'Odpisy - daňové'!BN9,0)</f>
        <v>0</v>
      </c>
      <c r="AJ10" s="33">
        <f>IF('Odpisy - daňové'!BQ9="Z",'Odpisy - daňové'!BP9,0)</f>
        <v>0</v>
      </c>
      <c r="AK10" s="33">
        <f>IF('Odpisy - daňové'!BS9="Z",'Odpisy - daňové'!BR9,0)</f>
        <v>0</v>
      </c>
      <c r="AL10" s="33">
        <f>IF('Odpisy - daňové'!BU9="Z",'Odpisy - daňové'!BT9,0)</f>
        <v>0</v>
      </c>
      <c r="AM10" s="33">
        <f>IF('Odpisy - daňové'!BW9="Z",'Odpisy - daňové'!BV9,0)</f>
        <v>0</v>
      </c>
      <c r="AN10" s="33">
        <f>IF('Odpisy - daňové'!BY9="Z",'Odpisy - daňové'!BX9,0)</f>
        <v>0</v>
      </c>
      <c r="AO10" s="33">
        <f>IF('Odpisy - daňové'!CA9="Z",'Odpisy - daňové'!BZ9,0)</f>
        <v>0</v>
      </c>
      <c r="AP10" s="33">
        <f>IF('Odpisy - daňové'!CC9="Z",'Odpisy - daňové'!CB9,0)</f>
        <v>0</v>
      </c>
      <c r="AQ10" s="33">
        <f>IF('Odpisy - daňové'!CE9="Z",'Odpisy - daňové'!CD9,0)</f>
        <v>0</v>
      </c>
    </row>
    <row r="11" spans="3:43" x14ac:dyDescent="0.2">
      <c r="C11" s="32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</row>
    <row r="12" spans="3:43" x14ac:dyDescent="0.2">
      <c r="C12" s="36" t="s"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</row>
    <row r="13" spans="3:43" x14ac:dyDescent="0.2">
      <c r="C13" s="32">
        <v>1</v>
      </c>
      <c r="D13" s="37">
        <f>D66</f>
        <v>0</v>
      </c>
      <c r="E13" s="37">
        <f t="shared" ref="E13:AQ13" si="1">E66</f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>I66</f>
        <v>0</v>
      </c>
      <c r="J13" s="37">
        <f>J66</f>
        <v>0</v>
      </c>
      <c r="K13" s="37">
        <f t="shared" si="1"/>
        <v>0</v>
      </c>
      <c r="L13" s="37">
        <f t="shared" si="1"/>
        <v>0</v>
      </c>
      <c r="M13" s="37">
        <f t="shared" si="1"/>
        <v>0</v>
      </c>
      <c r="N13" s="37">
        <f t="shared" si="1"/>
        <v>0</v>
      </c>
      <c r="O13" s="37">
        <f t="shared" si="1"/>
        <v>0</v>
      </c>
      <c r="P13" s="37">
        <f t="shared" si="1"/>
        <v>0</v>
      </c>
      <c r="Q13" s="37">
        <f t="shared" si="1"/>
        <v>0</v>
      </c>
      <c r="R13" s="37">
        <f t="shared" si="1"/>
        <v>0</v>
      </c>
      <c r="S13" s="37">
        <f t="shared" si="1"/>
        <v>0</v>
      </c>
      <c r="T13" s="37">
        <f t="shared" si="1"/>
        <v>0</v>
      </c>
      <c r="U13" s="37">
        <f t="shared" si="1"/>
        <v>0</v>
      </c>
      <c r="V13" s="37">
        <f t="shared" si="1"/>
        <v>0</v>
      </c>
      <c r="W13" s="37">
        <f t="shared" si="1"/>
        <v>0</v>
      </c>
      <c r="X13" s="37">
        <f t="shared" si="1"/>
        <v>0</v>
      </c>
      <c r="Y13" s="37">
        <f t="shared" si="1"/>
        <v>0</v>
      </c>
      <c r="Z13" s="37">
        <f t="shared" si="1"/>
        <v>0</v>
      </c>
      <c r="AA13" s="37">
        <f t="shared" si="1"/>
        <v>0</v>
      </c>
      <c r="AB13" s="37">
        <f t="shared" si="1"/>
        <v>0</v>
      </c>
      <c r="AC13" s="37">
        <f t="shared" si="1"/>
        <v>0</v>
      </c>
      <c r="AD13" s="37">
        <f t="shared" si="1"/>
        <v>0</v>
      </c>
      <c r="AE13" s="37">
        <f t="shared" si="1"/>
        <v>0</v>
      </c>
      <c r="AF13" s="37">
        <f t="shared" si="1"/>
        <v>0</v>
      </c>
      <c r="AG13" s="37">
        <f t="shared" si="1"/>
        <v>0</v>
      </c>
      <c r="AH13" s="37">
        <f t="shared" si="1"/>
        <v>0</v>
      </c>
      <c r="AI13" s="37">
        <f t="shared" si="1"/>
        <v>0</v>
      </c>
      <c r="AJ13" s="37">
        <f t="shared" si="1"/>
        <v>0</v>
      </c>
      <c r="AK13" s="37">
        <f t="shared" si="1"/>
        <v>0</v>
      </c>
      <c r="AL13" s="37">
        <f t="shared" si="1"/>
        <v>0</v>
      </c>
      <c r="AM13" s="37">
        <f t="shared" si="1"/>
        <v>0</v>
      </c>
      <c r="AN13" s="37">
        <f t="shared" si="1"/>
        <v>0</v>
      </c>
      <c r="AO13" s="37">
        <f t="shared" si="1"/>
        <v>0</v>
      </c>
      <c r="AP13" s="37">
        <f t="shared" si="1"/>
        <v>0</v>
      </c>
      <c r="AQ13" s="37">
        <f t="shared" si="1"/>
        <v>0</v>
      </c>
    </row>
    <row r="14" spans="3:43" x14ac:dyDescent="0.2">
      <c r="C14" s="32">
        <v>2</v>
      </c>
      <c r="D14" s="37">
        <f>D155</f>
        <v>0</v>
      </c>
      <c r="E14" s="37">
        <f>E155</f>
        <v>0</v>
      </c>
      <c r="F14" s="37">
        <f t="shared" ref="F14:AQ14" si="2">F155</f>
        <v>0</v>
      </c>
      <c r="G14" s="37">
        <f t="shared" si="2"/>
        <v>0</v>
      </c>
      <c r="H14" s="37">
        <f t="shared" si="2"/>
        <v>0</v>
      </c>
      <c r="I14" s="37">
        <f t="shared" si="2"/>
        <v>0</v>
      </c>
      <c r="J14" s="37">
        <f t="shared" si="2"/>
        <v>0</v>
      </c>
      <c r="K14" s="37">
        <f t="shared" si="2"/>
        <v>0</v>
      </c>
      <c r="L14" s="37">
        <f t="shared" si="2"/>
        <v>0</v>
      </c>
      <c r="M14" s="37">
        <f t="shared" si="2"/>
        <v>0</v>
      </c>
      <c r="N14" s="37">
        <f t="shared" si="2"/>
        <v>0</v>
      </c>
      <c r="O14" s="37">
        <f t="shared" si="2"/>
        <v>0</v>
      </c>
      <c r="P14" s="37">
        <f t="shared" si="2"/>
        <v>0</v>
      </c>
      <c r="Q14" s="37">
        <f t="shared" si="2"/>
        <v>0</v>
      </c>
      <c r="R14" s="37">
        <f t="shared" si="2"/>
        <v>0</v>
      </c>
      <c r="S14" s="37">
        <f t="shared" si="2"/>
        <v>0</v>
      </c>
      <c r="T14" s="37">
        <f t="shared" si="2"/>
        <v>0</v>
      </c>
      <c r="U14" s="37">
        <f t="shared" si="2"/>
        <v>0</v>
      </c>
      <c r="V14" s="37">
        <f t="shared" si="2"/>
        <v>0</v>
      </c>
      <c r="W14" s="37">
        <f t="shared" si="2"/>
        <v>0</v>
      </c>
      <c r="X14" s="37">
        <f t="shared" si="2"/>
        <v>0</v>
      </c>
      <c r="Y14" s="37">
        <f t="shared" si="2"/>
        <v>0</v>
      </c>
      <c r="Z14" s="37">
        <f t="shared" si="2"/>
        <v>0</v>
      </c>
      <c r="AA14" s="37">
        <f t="shared" si="2"/>
        <v>0</v>
      </c>
      <c r="AB14" s="37">
        <f t="shared" si="2"/>
        <v>0</v>
      </c>
      <c r="AC14" s="37">
        <f t="shared" si="2"/>
        <v>0</v>
      </c>
      <c r="AD14" s="37">
        <f t="shared" si="2"/>
        <v>0</v>
      </c>
      <c r="AE14" s="37">
        <f t="shared" si="2"/>
        <v>0</v>
      </c>
      <c r="AF14" s="37">
        <f t="shared" si="2"/>
        <v>0</v>
      </c>
      <c r="AG14" s="37">
        <f t="shared" si="2"/>
        <v>0</v>
      </c>
      <c r="AH14" s="37">
        <f t="shared" si="2"/>
        <v>0</v>
      </c>
      <c r="AI14" s="37">
        <f t="shared" si="2"/>
        <v>0</v>
      </c>
      <c r="AJ14" s="37">
        <f t="shared" si="2"/>
        <v>0</v>
      </c>
      <c r="AK14" s="37">
        <f t="shared" si="2"/>
        <v>0</v>
      </c>
      <c r="AL14" s="37">
        <f t="shared" si="2"/>
        <v>0</v>
      </c>
      <c r="AM14" s="37">
        <f t="shared" si="2"/>
        <v>0</v>
      </c>
      <c r="AN14" s="37">
        <f t="shared" si="2"/>
        <v>0</v>
      </c>
      <c r="AO14" s="37">
        <f t="shared" si="2"/>
        <v>0</v>
      </c>
      <c r="AP14" s="37">
        <f t="shared" si="2"/>
        <v>0</v>
      </c>
      <c r="AQ14" s="37">
        <f t="shared" si="2"/>
        <v>0</v>
      </c>
    </row>
    <row r="15" spans="3:43" x14ac:dyDescent="0.2">
      <c r="C15" s="32">
        <v>3</v>
      </c>
      <c r="D15" s="37">
        <f t="shared" ref="D15:AQ15" si="3">D244</f>
        <v>0</v>
      </c>
      <c r="E15" s="37">
        <f t="shared" si="3"/>
        <v>0</v>
      </c>
      <c r="F15" s="37">
        <f t="shared" si="3"/>
        <v>0</v>
      </c>
      <c r="G15" s="37">
        <f t="shared" si="3"/>
        <v>0</v>
      </c>
      <c r="H15" s="37">
        <f t="shared" si="3"/>
        <v>0</v>
      </c>
      <c r="I15" s="37">
        <f t="shared" si="3"/>
        <v>0</v>
      </c>
      <c r="J15" s="37">
        <f>J244</f>
        <v>0</v>
      </c>
      <c r="K15" s="37">
        <f t="shared" si="3"/>
        <v>0</v>
      </c>
      <c r="L15" s="37">
        <f t="shared" si="3"/>
        <v>0</v>
      </c>
      <c r="M15" s="37">
        <f t="shared" si="3"/>
        <v>0</v>
      </c>
      <c r="N15" s="37">
        <f t="shared" si="3"/>
        <v>0</v>
      </c>
      <c r="O15" s="37">
        <f t="shared" si="3"/>
        <v>0</v>
      </c>
      <c r="P15" s="37">
        <f t="shared" si="3"/>
        <v>0</v>
      </c>
      <c r="Q15" s="37">
        <f t="shared" si="3"/>
        <v>0</v>
      </c>
      <c r="R15" s="37">
        <f t="shared" si="3"/>
        <v>0</v>
      </c>
      <c r="S15" s="37">
        <f t="shared" si="3"/>
        <v>0</v>
      </c>
      <c r="T15" s="37">
        <f t="shared" si="3"/>
        <v>0</v>
      </c>
      <c r="U15" s="37">
        <f t="shared" si="3"/>
        <v>0</v>
      </c>
      <c r="V15" s="37">
        <f t="shared" si="3"/>
        <v>0</v>
      </c>
      <c r="W15" s="37">
        <f t="shared" si="3"/>
        <v>0</v>
      </c>
      <c r="X15" s="37">
        <f t="shared" si="3"/>
        <v>0</v>
      </c>
      <c r="Y15" s="37">
        <f t="shared" si="3"/>
        <v>0</v>
      </c>
      <c r="Z15" s="37">
        <f t="shared" si="3"/>
        <v>0</v>
      </c>
      <c r="AA15" s="37">
        <f t="shared" si="3"/>
        <v>0</v>
      </c>
      <c r="AB15" s="37">
        <f t="shared" si="3"/>
        <v>0</v>
      </c>
      <c r="AC15" s="37">
        <f t="shared" si="3"/>
        <v>0</v>
      </c>
      <c r="AD15" s="37">
        <f t="shared" si="3"/>
        <v>0</v>
      </c>
      <c r="AE15" s="37">
        <f t="shared" si="3"/>
        <v>0</v>
      </c>
      <c r="AF15" s="37">
        <f t="shared" si="3"/>
        <v>0</v>
      </c>
      <c r="AG15" s="37">
        <f t="shared" si="3"/>
        <v>0</v>
      </c>
      <c r="AH15" s="37">
        <f t="shared" si="3"/>
        <v>0</v>
      </c>
      <c r="AI15" s="37">
        <f t="shared" si="3"/>
        <v>0</v>
      </c>
      <c r="AJ15" s="37">
        <f t="shared" si="3"/>
        <v>0</v>
      </c>
      <c r="AK15" s="37">
        <f t="shared" si="3"/>
        <v>0</v>
      </c>
      <c r="AL15" s="37">
        <f t="shared" si="3"/>
        <v>0</v>
      </c>
      <c r="AM15" s="37">
        <f t="shared" si="3"/>
        <v>0</v>
      </c>
      <c r="AN15" s="37">
        <f t="shared" si="3"/>
        <v>0</v>
      </c>
      <c r="AO15" s="37">
        <f t="shared" si="3"/>
        <v>0</v>
      </c>
      <c r="AP15" s="37">
        <f t="shared" si="3"/>
        <v>0</v>
      </c>
      <c r="AQ15" s="37">
        <f t="shared" si="3"/>
        <v>0</v>
      </c>
    </row>
    <row r="16" spans="3:43" x14ac:dyDescent="0.2">
      <c r="C16" s="32">
        <v>4</v>
      </c>
      <c r="D16" s="37">
        <f>D333</f>
        <v>0</v>
      </c>
      <c r="E16" s="37">
        <f t="shared" ref="E16:AQ16" si="4">E333</f>
        <v>0</v>
      </c>
      <c r="F16" s="37">
        <f t="shared" si="4"/>
        <v>0</v>
      </c>
      <c r="G16" s="37">
        <f t="shared" si="4"/>
        <v>0</v>
      </c>
      <c r="H16" s="37">
        <f t="shared" si="4"/>
        <v>0</v>
      </c>
      <c r="I16" s="37">
        <f t="shared" si="4"/>
        <v>0</v>
      </c>
      <c r="J16" s="37">
        <f t="shared" si="4"/>
        <v>0</v>
      </c>
      <c r="K16" s="37">
        <f t="shared" si="4"/>
        <v>0</v>
      </c>
      <c r="L16" s="37">
        <f t="shared" si="4"/>
        <v>0</v>
      </c>
      <c r="M16" s="37">
        <f t="shared" si="4"/>
        <v>0</v>
      </c>
      <c r="N16" s="37">
        <f t="shared" si="4"/>
        <v>0</v>
      </c>
      <c r="O16" s="37">
        <f t="shared" si="4"/>
        <v>0</v>
      </c>
      <c r="P16" s="37">
        <f t="shared" si="4"/>
        <v>0</v>
      </c>
      <c r="Q16" s="37">
        <f t="shared" si="4"/>
        <v>0</v>
      </c>
      <c r="R16" s="37">
        <f t="shared" si="4"/>
        <v>0</v>
      </c>
      <c r="S16" s="37">
        <f t="shared" si="4"/>
        <v>0</v>
      </c>
      <c r="T16" s="37">
        <f t="shared" si="4"/>
        <v>0</v>
      </c>
      <c r="U16" s="37">
        <f t="shared" si="4"/>
        <v>0</v>
      </c>
      <c r="V16" s="37">
        <f t="shared" si="4"/>
        <v>0</v>
      </c>
      <c r="W16" s="37">
        <f t="shared" si="4"/>
        <v>0</v>
      </c>
      <c r="X16" s="37">
        <f t="shared" si="4"/>
        <v>0</v>
      </c>
      <c r="Y16" s="37">
        <f t="shared" si="4"/>
        <v>0</v>
      </c>
      <c r="Z16" s="37">
        <f t="shared" si="4"/>
        <v>0</v>
      </c>
      <c r="AA16" s="37">
        <f t="shared" si="4"/>
        <v>0</v>
      </c>
      <c r="AB16" s="37">
        <f t="shared" si="4"/>
        <v>0</v>
      </c>
      <c r="AC16" s="37">
        <f t="shared" si="4"/>
        <v>0</v>
      </c>
      <c r="AD16" s="37">
        <f t="shared" si="4"/>
        <v>0</v>
      </c>
      <c r="AE16" s="37">
        <f t="shared" si="4"/>
        <v>0</v>
      </c>
      <c r="AF16" s="37">
        <f t="shared" si="4"/>
        <v>0</v>
      </c>
      <c r="AG16" s="37">
        <f t="shared" si="4"/>
        <v>0</v>
      </c>
      <c r="AH16" s="37">
        <f t="shared" si="4"/>
        <v>0</v>
      </c>
      <c r="AI16" s="37">
        <f t="shared" si="4"/>
        <v>0</v>
      </c>
      <c r="AJ16" s="37">
        <f t="shared" si="4"/>
        <v>0</v>
      </c>
      <c r="AK16" s="37">
        <f t="shared" si="4"/>
        <v>0</v>
      </c>
      <c r="AL16" s="37">
        <f t="shared" si="4"/>
        <v>0</v>
      </c>
      <c r="AM16" s="37">
        <f t="shared" si="4"/>
        <v>0</v>
      </c>
      <c r="AN16" s="37">
        <f t="shared" si="4"/>
        <v>0</v>
      </c>
      <c r="AO16" s="37">
        <f t="shared" si="4"/>
        <v>0</v>
      </c>
      <c r="AP16" s="37">
        <f t="shared" si="4"/>
        <v>0</v>
      </c>
      <c r="AQ16" s="37">
        <f t="shared" si="4"/>
        <v>0</v>
      </c>
    </row>
    <row r="17" spans="1:43" x14ac:dyDescent="0.2">
      <c r="C17" s="32">
        <v>5</v>
      </c>
      <c r="D17" s="37">
        <f>D422</f>
        <v>0</v>
      </c>
      <c r="E17" s="37">
        <f t="shared" ref="E17:AQ17" si="5">E422</f>
        <v>0</v>
      </c>
      <c r="F17" s="37">
        <f t="shared" si="5"/>
        <v>0</v>
      </c>
      <c r="G17" s="37">
        <f t="shared" si="5"/>
        <v>0</v>
      </c>
      <c r="H17" s="37">
        <f t="shared" si="5"/>
        <v>0</v>
      </c>
      <c r="I17" s="37">
        <f t="shared" si="5"/>
        <v>0</v>
      </c>
      <c r="J17" s="37">
        <f t="shared" si="5"/>
        <v>0</v>
      </c>
      <c r="K17" s="37">
        <f t="shared" si="5"/>
        <v>0</v>
      </c>
      <c r="L17" s="37">
        <f t="shared" si="5"/>
        <v>0</v>
      </c>
      <c r="M17" s="37">
        <f t="shared" si="5"/>
        <v>0</v>
      </c>
      <c r="N17" s="37">
        <f t="shared" si="5"/>
        <v>0</v>
      </c>
      <c r="O17" s="37">
        <f t="shared" si="5"/>
        <v>0</v>
      </c>
      <c r="P17" s="37">
        <f t="shared" si="5"/>
        <v>0</v>
      </c>
      <c r="Q17" s="37">
        <f t="shared" si="5"/>
        <v>0</v>
      </c>
      <c r="R17" s="37">
        <f t="shared" si="5"/>
        <v>0</v>
      </c>
      <c r="S17" s="37">
        <f t="shared" si="5"/>
        <v>0</v>
      </c>
      <c r="T17" s="37">
        <f t="shared" si="5"/>
        <v>0</v>
      </c>
      <c r="U17" s="37">
        <f t="shared" si="5"/>
        <v>0</v>
      </c>
      <c r="V17" s="37">
        <f t="shared" si="5"/>
        <v>0</v>
      </c>
      <c r="W17" s="37">
        <f t="shared" si="5"/>
        <v>0</v>
      </c>
      <c r="X17" s="37">
        <f t="shared" si="5"/>
        <v>0</v>
      </c>
      <c r="Y17" s="37">
        <f t="shared" si="5"/>
        <v>0</v>
      </c>
      <c r="Z17" s="37">
        <f t="shared" si="5"/>
        <v>0</v>
      </c>
      <c r="AA17" s="37">
        <f t="shared" si="5"/>
        <v>0</v>
      </c>
      <c r="AB17" s="37">
        <f t="shared" si="5"/>
        <v>0</v>
      </c>
      <c r="AC17" s="37">
        <f t="shared" si="5"/>
        <v>0</v>
      </c>
      <c r="AD17" s="37">
        <f t="shared" si="5"/>
        <v>0</v>
      </c>
      <c r="AE17" s="37">
        <f t="shared" si="5"/>
        <v>0</v>
      </c>
      <c r="AF17" s="37">
        <f t="shared" si="5"/>
        <v>0</v>
      </c>
      <c r="AG17" s="37">
        <f t="shared" si="5"/>
        <v>0</v>
      </c>
      <c r="AH17" s="37">
        <f t="shared" si="5"/>
        <v>0</v>
      </c>
      <c r="AI17" s="37">
        <f t="shared" si="5"/>
        <v>0</v>
      </c>
      <c r="AJ17" s="37">
        <f t="shared" si="5"/>
        <v>0</v>
      </c>
      <c r="AK17" s="37">
        <f t="shared" si="5"/>
        <v>0</v>
      </c>
      <c r="AL17" s="37">
        <f t="shared" si="5"/>
        <v>0</v>
      </c>
      <c r="AM17" s="37">
        <f t="shared" si="5"/>
        <v>0</v>
      </c>
      <c r="AN17" s="37">
        <f t="shared" si="5"/>
        <v>0</v>
      </c>
      <c r="AO17" s="37">
        <f t="shared" si="5"/>
        <v>0</v>
      </c>
      <c r="AP17" s="37">
        <f t="shared" si="5"/>
        <v>0</v>
      </c>
      <c r="AQ17" s="37">
        <f t="shared" si="5"/>
        <v>0</v>
      </c>
    </row>
    <row r="18" spans="1:43" x14ac:dyDescent="0.2">
      <c r="C18" s="32">
        <v>6</v>
      </c>
      <c r="D18" s="37">
        <f>D513</f>
        <v>0</v>
      </c>
      <c r="E18" s="37">
        <f t="shared" ref="E18:AQ18" si="6">E513</f>
        <v>0</v>
      </c>
      <c r="F18" s="37">
        <f t="shared" si="6"/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7">
        <f t="shared" si="6"/>
        <v>0</v>
      </c>
      <c r="L18" s="37">
        <f t="shared" si="6"/>
        <v>0</v>
      </c>
      <c r="M18" s="37">
        <f t="shared" si="6"/>
        <v>0</v>
      </c>
      <c r="N18" s="37">
        <f t="shared" si="6"/>
        <v>0</v>
      </c>
      <c r="O18" s="37">
        <f t="shared" si="6"/>
        <v>0</v>
      </c>
      <c r="P18" s="37">
        <f t="shared" si="6"/>
        <v>0</v>
      </c>
      <c r="Q18" s="37">
        <f t="shared" si="6"/>
        <v>0</v>
      </c>
      <c r="R18" s="37">
        <f t="shared" si="6"/>
        <v>0</v>
      </c>
      <c r="S18" s="37">
        <f t="shared" si="6"/>
        <v>0</v>
      </c>
      <c r="T18" s="37">
        <f t="shared" si="6"/>
        <v>0</v>
      </c>
      <c r="U18" s="37">
        <f t="shared" si="6"/>
        <v>0</v>
      </c>
      <c r="V18" s="37">
        <f t="shared" si="6"/>
        <v>0</v>
      </c>
      <c r="W18" s="37">
        <f t="shared" si="6"/>
        <v>0</v>
      </c>
      <c r="X18" s="37">
        <f t="shared" si="6"/>
        <v>0</v>
      </c>
      <c r="Y18" s="37">
        <f t="shared" si="6"/>
        <v>0</v>
      </c>
      <c r="Z18" s="37">
        <f t="shared" si="6"/>
        <v>0</v>
      </c>
      <c r="AA18" s="37">
        <f t="shared" si="6"/>
        <v>0</v>
      </c>
      <c r="AB18" s="37">
        <f t="shared" si="6"/>
        <v>0</v>
      </c>
      <c r="AC18" s="37">
        <f t="shared" si="6"/>
        <v>0</v>
      </c>
      <c r="AD18" s="37">
        <f t="shared" si="6"/>
        <v>0</v>
      </c>
      <c r="AE18" s="37">
        <f t="shared" si="6"/>
        <v>0</v>
      </c>
      <c r="AF18" s="37">
        <f t="shared" si="6"/>
        <v>0</v>
      </c>
      <c r="AG18" s="37">
        <f t="shared" si="6"/>
        <v>0</v>
      </c>
      <c r="AH18" s="37">
        <f t="shared" si="6"/>
        <v>0</v>
      </c>
      <c r="AI18" s="37">
        <f t="shared" si="6"/>
        <v>0</v>
      </c>
      <c r="AJ18" s="37">
        <f t="shared" si="6"/>
        <v>0</v>
      </c>
      <c r="AK18" s="37">
        <f t="shared" si="6"/>
        <v>0</v>
      </c>
      <c r="AL18" s="37">
        <f t="shared" si="6"/>
        <v>0</v>
      </c>
      <c r="AM18" s="37">
        <f t="shared" si="6"/>
        <v>0</v>
      </c>
      <c r="AN18" s="37">
        <f t="shared" si="6"/>
        <v>0</v>
      </c>
      <c r="AO18" s="37">
        <f t="shared" si="6"/>
        <v>0</v>
      </c>
      <c r="AP18" s="37">
        <f t="shared" si="6"/>
        <v>0</v>
      </c>
      <c r="AQ18" s="37">
        <f t="shared" si="6"/>
        <v>0</v>
      </c>
    </row>
    <row r="19" spans="1:43" x14ac:dyDescent="0.2">
      <c r="C19" s="32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</row>
    <row r="20" spans="1:43" x14ac:dyDescent="0.2">
      <c r="B20" s="38" t="s">
        <v>50</v>
      </c>
      <c r="C20" s="39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</row>
    <row r="21" spans="1:43" x14ac:dyDescent="0.2">
      <c r="C21" s="32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pans="1:43" x14ac:dyDescent="0.2">
      <c r="A22" s="2"/>
      <c r="C22" s="27" t="s">
        <v>62</v>
      </c>
      <c r="D22" s="27"/>
      <c r="E22" s="36">
        <v>1</v>
      </c>
    </row>
    <row r="23" spans="1:43" s="40" customFormat="1" outlineLevel="1" x14ac:dyDescent="0.2">
      <c r="A23" s="3"/>
      <c r="C23" s="41" t="s">
        <v>14</v>
      </c>
      <c r="E23" s="42">
        <v>4</v>
      </c>
      <c r="H23" s="40" t="s">
        <v>15</v>
      </c>
    </row>
    <row r="24" spans="1:43" s="40" customFormat="1" outlineLevel="1" x14ac:dyDescent="0.2">
      <c r="A24" s="3"/>
      <c r="C24" s="41" t="s">
        <v>16</v>
      </c>
      <c r="E24" s="42">
        <v>5</v>
      </c>
      <c r="H24" s="43"/>
    </row>
    <row r="25" spans="1:43" s="28" customFormat="1" outlineLevel="1" x14ac:dyDescent="0.2">
      <c r="A25" s="4"/>
      <c r="D25" s="30">
        <f>'Odpisy - daňové'!D2</f>
        <v>2018</v>
      </c>
      <c r="E25" s="30">
        <f>D25+1</f>
        <v>2019</v>
      </c>
      <c r="F25" s="30">
        <f t="shared" ref="F25:AQ25" si="7">E25+1</f>
        <v>2020</v>
      </c>
      <c r="G25" s="30">
        <f t="shared" si="7"/>
        <v>2021</v>
      </c>
      <c r="H25" s="30">
        <f t="shared" si="7"/>
        <v>2022</v>
      </c>
      <c r="I25" s="30">
        <f t="shared" si="7"/>
        <v>2023</v>
      </c>
      <c r="J25" s="30">
        <f t="shared" si="7"/>
        <v>2024</v>
      </c>
      <c r="K25" s="30">
        <f t="shared" si="7"/>
        <v>2025</v>
      </c>
      <c r="L25" s="30">
        <f t="shared" si="7"/>
        <v>2026</v>
      </c>
      <c r="M25" s="30">
        <f t="shared" si="7"/>
        <v>2027</v>
      </c>
      <c r="N25" s="30">
        <f t="shared" si="7"/>
        <v>2028</v>
      </c>
      <c r="O25" s="30">
        <f t="shared" si="7"/>
        <v>2029</v>
      </c>
      <c r="P25" s="30">
        <f t="shared" si="7"/>
        <v>2030</v>
      </c>
      <c r="Q25" s="30">
        <f t="shared" si="7"/>
        <v>2031</v>
      </c>
      <c r="R25" s="30">
        <f t="shared" si="7"/>
        <v>2032</v>
      </c>
      <c r="S25" s="30">
        <f t="shared" si="7"/>
        <v>2033</v>
      </c>
      <c r="T25" s="30">
        <f t="shared" si="7"/>
        <v>2034</v>
      </c>
      <c r="U25" s="30">
        <f t="shared" si="7"/>
        <v>2035</v>
      </c>
      <c r="V25" s="30">
        <f t="shared" si="7"/>
        <v>2036</v>
      </c>
      <c r="W25" s="30">
        <f t="shared" si="7"/>
        <v>2037</v>
      </c>
      <c r="X25" s="30">
        <f t="shared" si="7"/>
        <v>2038</v>
      </c>
      <c r="Y25" s="30">
        <f t="shared" si="7"/>
        <v>2039</v>
      </c>
      <c r="Z25" s="30">
        <f t="shared" si="7"/>
        <v>2040</v>
      </c>
      <c r="AA25" s="30">
        <f t="shared" si="7"/>
        <v>2041</v>
      </c>
      <c r="AB25" s="30">
        <f t="shared" si="7"/>
        <v>2042</v>
      </c>
      <c r="AC25" s="30">
        <f t="shared" si="7"/>
        <v>2043</v>
      </c>
      <c r="AD25" s="30">
        <f t="shared" si="7"/>
        <v>2044</v>
      </c>
      <c r="AE25" s="30">
        <f t="shared" si="7"/>
        <v>2045</v>
      </c>
      <c r="AF25" s="30">
        <f t="shared" si="7"/>
        <v>2046</v>
      </c>
      <c r="AG25" s="30">
        <f t="shared" si="7"/>
        <v>2047</v>
      </c>
      <c r="AH25" s="30">
        <f t="shared" si="7"/>
        <v>2048</v>
      </c>
      <c r="AI25" s="30">
        <f t="shared" si="7"/>
        <v>2049</v>
      </c>
      <c r="AJ25" s="30">
        <f t="shared" si="7"/>
        <v>2050</v>
      </c>
      <c r="AK25" s="30">
        <f t="shared" si="7"/>
        <v>2051</v>
      </c>
      <c r="AL25" s="30">
        <f t="shared" si="7"/>
        <v>2052</v>
      </c>
      <c r="AM25" s="30">
        <f t="shared" si="7"/>
        <v>2053</v>
      </c>
      <c r="AN25" s="30">
        <f t="shared" si="7"/>
        <v>2054</v>
      </c>
      <c r="AO25" s="30">
        <f t="shared" si="7"/>
        <v>2055</v>
      </c>
      <c r="AP25" s="30">
        <f t="shared" si="7"/>
        <v>2056</v>
      </c>
      <c r="AQ25" s="30">
        <f t="shared" si="7"/>
        <v>2057</v>
      </c>
    </row>
    <row r="26" spans="1:43" outlineLevel="1" x14ac:dyDescent="0.2">
      <c r="A26" s="2"/>
      <c r="C26" s="44">
        <f>D25</f>
        <v>2018</v>
      </c>
      <c r="D26" s="34">
        <f>D$5/$E$23</f>
        <v>0</v>
      </c>
      <c r="E26" s="34">
        <f>(2*D70)/($E$24-(E$25-$C26))</f>
        <v>0</v>
      </c>
      <c r="F26" s="34">
        <f t="shared" ref="F26:U41" si="8">(2*E70)/($E$24-(F$25-$C26))</f>
        <v>0</v>
      </c>
      <c r="G26" s="34">
        <f t="shared" si="8"/>
        <v>0</v>
      </c>
      <c r="H26" s="34">
        <f t="shared" si="8"/>
        <v>0</v>
      </c>
      <c r="I26" s="34"/>
      <c r="J26" s="34"/>
      <c r="K26" s="34"/>
      <c r="L26" s="34"/>
      <c r="M26" s="34"/>
      <c r="N26" s="34"/>
      <c r="O26" s="34"/>
    </row>
    <row r="27" spans="1:43" outlineLevel="1" x14ac:dyDescent="0.2">
      <c r="A27" s="2"/>
      <c r="C27" s="44">
        <f>C26+1</f>
        <v>2019</v>
      </c>
      <c r="D27" s="34"/>
      <c r="E27" s="34">
        <f>E$5/$E$23</f>
        <v>0</v>
      </c>
      <c r="F27" s="34">
        <f>(2*E71)/($E$24-(F$25-$C27))</f>
        <v>0</v>
      </c>
      <c r="G27" s="34">
        <f t="shared" si="8"/>
        <v>0</v>
      </c>
      <c r="H27" s="34">
        <f t="shared" si="8"/>
        <v>0</v>
      </c>
      <c r="I27" s="34">
        <f t="shared" si="8"/>
        <v>0</v>
      </c>
      <c r="J27" s="34"/>
      <c r="K27" s="34"/>
      <c r="L27" s="34"/>
      <c r="M27" s="34"/>
      <c r="N27" s="34"/>
      <c r="O27" s="34"/>
      <c r="P27" s="34"/>
    </row>
    <row r="28" spans="1:43" outlineLevel="1" x14ac:dyDescent="0.2">
      <c r="A28" s="2"/>
      <c r="C28" s="44">
        <f t="shared" ref="C28:C65" si="9">C27+1</f>
        <v>2020</v>
      </c>
      <c r="D28" s="34"/>
      <c r="E28" s="34"/>
      <c r="F28" s="34">
        <f>F$5/$E$23</f>
        <v>0</v>
      </c>
      <c r="G28" s="34">
        <f>(2*F72)/($E$24-(G$25-$C28))</f>
        <v>0</v>
      </c>
      <c r="H28" s="34">
        <f t="shared" si="8"/>
        <v>0</v>
      </c>
      <c r="I28" s="34">
        <f t="shared" si="8"/>
        <v>0</v>
      </c>
      <c r="J28" s="34">
        <f t="shared" si="8"/>
        <v>0</v>
      </c>
      <c r="K28" s="34"/>
      <c r="L28" s="34"/>
      <c r="M28" s="34"/>
      <c r="N28" s="34"/>
      <c r="O28" s="34"/>
      <c r="P28" s="34"/>
    </row>
    <row r="29" spans="1:43" outlineLevel="1" x14ac:dyDescent="0.2">
      <c r="A29" s="2"/>
      <c r="C29" s="44">
        <f t="shared" si="9"/>
        <v>2021</v>
      </c>
      <c r="D29" s="34"/>
      <c r="E29" s="34"/>
      <c r="F29" s="34"/>
      <c r="G29" s="34">
        <f>G$5/$E$23</f>
        <v>0</v>
      </c>
      <c r="H29" s="34">
        <f>(2*G73)/($E$24-(H$25-$C29))</f>
        <v>0</v>
      </c>
      <c r="I29" s="34">
        <f t="shared" si="8"/>
        <v>0</v>
      </c>
      <c r="J29" s="34">
        <f t="shared" si="8"/>
        <v>0</v>
      </c>
      <c r="K29" s="34">
        <f t="shared" si="8"/>
        <v>0</v>
      </c>
      <c r="L29" s="34"/>
      <c r="M29" s="34"/>
      <c r="N29" s="34"/>
      <c r="O29" s="34"/>
      <c r="P29" s="34"/>
    </row>
    <row r="30" spans="1:43" outlineLevel="1" x14ac:dyDescent="0.2">
      <c r="A30" s="2"/>
      <c r="C30" s="44">
        <f t="shared" si="9"/>
        <v>2022</v>
      </c>
      <c r="D30" s="34"/>
      <c r="E30" s="34"/>
      <c r="F30" s="34"/>
      <c r="G30" s="34"/>
      <c r="H30" s="34">
        <f>H$5/$E$23</f>
        <v>0</v>
      </c>
      <c r="I30" s="34">
        <f>(2*H74)/($E$24-(I$25-$C30))</f>
        <v>0</v>
      </c>
      <c r="J30" s="34">
        <f t="shared" si="8"/>
        <v>0</v>
      </c>
      <c r="K30" s="34">
        <f t="shared" si="8"/>
        <v>0</v>
      </c>
      <c r="L30" s="34">
        <f t="shared" si="8"/>
        <v>0</v>
      </c>
      <c r="M30" s="34"/>
      <c r="N30" s="34"/>
      <c r="O30" s="34"/>
      <c r="P30" s="34"/>
    </row>
    <row r="31" spans="1:43" outlineLevel="1" x14ac:dyDescent="0.2">
      <c r="A31" s="2"/>
      <c r="C31" s="44">
        <f t="shared" si="9"/>
        <v>2023</v>
      </c>
      <c r="D31" s="34"/>
      <c r="E31" s="34"/>
      <c r="F31" s="34"/>
      <c r="G31" s="34"/>
      <c r="H31" s="34"/>
      <c r="I31" s="34">
        <f>I$5/$E$23</f>
        <v>0</v>
      </c>
      <c r="J31" s="34">
        <f>(2*I75)/($E$24-(J$25-$C31))</f>
        <v>0</v>
      </c>
      <c r="K31" s="34">
        <f t="shared" si="8"/>
        <v>0</v>
      </c>
      <c r="L31" s="34">
        <f t="shared" si="8"/>
        <v>0</v>
      </c>
      <c r="M31" s="34">
        <f t="shared" si="8"/>
        <v>0</v>
      </c>
      <c r="N31" s="34"/>
      <c r="O31" s="34"/>
      <c r="P31" s="34"/>
    </row>
    <row r="32" spans="1:43" outlineLevel="1" x14ac:dyDescent="0.2">
      <c r="A32" s="2"/>
      <c r="C32" s="44">
        <f t="shared" si="9"/>
        <v>2024</v>
      </c>
      <c r="D32" s="34"/>
      <c r="E32" s="34"/>
      <c r="F32" s="34"/>
      <c r="G32" s="34"/>
      <c r="H32" s="34"/>
      <c r="I32" s="34"/>
      <c r="J32" s="34">
        <f>J$5/$E$23</f>
        <v>0</v>
      </c>
      <c r="K32" s="34">
        <f>(2*J76)/($E$24-(K$25-$C32))</f>
        <v>0</v>
      </c>
      <c r="L32" s="34">
        <f t="shared" si="8"/>
        <v>0</v>
      </c>
      <c r="M32" s="34">
        <f t="shared" si="8"/>
        <v>0</v>
      </c>
      <c r="N32" s="34">
        <f t="shared" si="8"/>
        <v>0</v>
      </c>
      <c r="O32" s="34"/>
      <c r="P32" s="34"/>
    </row>
    <row r="33" spans="1:32" outlineLevel="1" x14ac:dyDescent="0.2">
      <c r="A33" s="2"/>
      <c r="C33" s="44">
        <f t="shared" si="9"/>
        <v>2025</v>
      </c>
      <c r="D33" s="34"/>
      <c r="E33" s="34"/>
      <c r="F33" s="34"/>
      <c r="G33" s="34"/>
      <c r="H33" s="34"/>
      <c r="I33" s="34"/>
      <c r="J33" s="34"/>
      <c r="K33" s="34">
        <f>K$5/$E$23</f>
        <v>0</v>
      </c>
      <c r="L33" s="34">
        <f>(2*K77)/($E$24-(L$25-$C33))</f>
        <v>0</v>
      </c>
      <c r="M33" s="34">
        <f t="shared" si="8"/>
        <v>0</v>
      </c>
      <c r="N33" s="34">
        <f t="shared" si="8"/>
        <v>0</v>
      </c>
      <c r="O33" s="34">
        <f t="shared" si="8"/>
        <v>0</v>
      </c>
      <c r="P33" s="34"/>
      <c r="Q33" s="34"/>
    </row>
    <row r="34" spans="1:32" outlineLevel="1" x14ac:dyDescent="0.2">
      <c r="A34" s="2"/>
      <c r="C34" s="44">
        <f t="shared" si="9"/>
        <v>2026</v>
      </c>
      <c r="D34" s="34"/>
      <c r="E34" s="34"/>
      <c r="F34" s="34"/>
      <c r="G34" s="34"/>
      <c r="H34" s="34"/>
      <c r="I34" s="34"/>
      <c r="J34" s="34"/>
      <c r="K34" s="34"/>
      <c r="L34" s="34">
        <f>L$5/$E$23</f>
        <v>0</v>
      </c>
      <c r="M34" s="34">
        <f>(2*L78)/($E$24-(M$25-$C34))</f>
        <v>0</v>
      </c>
      <c r="N34" s="34">
        <f t="shared" si="8"/>
        <v>0</v>
      </c>
      <c r="O34" s="34">
        <f t="shared" si="8"/>
        <v>0</v>
      </c>
      <c r="P34" s="34">
        <f t="shared" si="8"/>
        <v>0</v>
      </c>
      <c r="Q34" s="34"/>
      <c r="R34" s="34"/>
    </row>
    <row r="35" spans="1:32" outlineLevel="1" x14ac:dyDescent="0.2">
      <c r="A35" s="2"/>
      <c r="C35" s="44">
        <f t="shared" si="9"/>
        <v>2027</v>
      </c>
      <c r="D35" s="34"/>
      <c r="E35" s="34"/>
      <c r="F35" s="34"/>
      <c r="G35" s="34"/>
      <c r="H35" s="34"/>
      <c r="I35" s="34"/>
      <c r="J35" s="34"/>
      <c r="K35" s="34"/>
      <c r="L35" s="34"/>
      <c r="M35" s="34">
        <f>M$5/$E$23</f>
        <v>0</v>
      </c>
      <c r="N35" s="34">
        <f>(2*M79)/($E$24-(N$25-$C35))</f>
        <v>0</v>
      </c>
      <c r="O35" s="34">
        <f t="shared" si="8"/>
        <v>0</v>
      </c>
      <c r="P35" s="34">
        <f t="shared" si="8"/>
        <v>0</v>
      </c>
      <c r="Q35" s="34">
        <f t="shared" si="8"/>
        <v>0</v>
      </c>
      <c r="R35" s="34"/>
      <c r="S35" s="34"/>
    </row>
    <row r="36" spans="1:32" outlineLevel="1" x14ac:dyDescent="0.2">
      <c r="A36" s="2"/>
      <c r="C36" s="44">
        <f t="shared" si="9"/>
        <v>2028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>
        <f>N$5/$E$23</f>
        <v>0</v>
      </c>
      <c r="O36" s="34">
        <f>(2*N80)/($E$24-(O$25-$C36))</f>
        <v>0</v>
      </c>
      <c r="P36" s="34">
        <f t="shared" si="8"/>
        <v>0</v>
      </c>
      <c r="Q36" s="34">
        <f t="shared" si="8"/>
        <v>0</v>
      </c>
      <c r="R36" s="34">
        <f t="shared" si="8"/>
        <v>0</v>
      </c>
      <c r="S36" s="34"/>
      <c r="T36" s="34"/>
    </row>
    <row r="37" spans="1:32" outlineLevel="1" x14ac:dyDescent="0.2">
      <c r="A37" s="2"/>
      <c r="C37" s="44">
        <f t="shared" si="9"/>
        <v>2029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>
        <f>O$5/$E$23</f>
        <v>0</v>
      </c>
      <c r="P37" s="34">
        <f>(2*O81)/($E$24-(P$25-$C37))</f>
        <v>0</v>
      </c>
      <c r="Q37" s="34">
        <f t="shared" si="8"/>
        <v>0</v>
      </c>
      <c r="R37" s="34">
        <f t="shared" si="8"/>
        <v>0</v>
      </c>
      <c r="S37" s="34">
        <f t="shared" si="8"/>
        <v>0</v>
      </c>
      <c r="T37" s="34"/>
      <c r="U37" s="34"/>
    </row>
    <row r="38" spans="1:32" outlineLevel="1" x14ac:dyDescent="0.2">
      <c r="A38" s="2"/>
      <c r="C38" s="44">
        <f t="shared" si="9"/>
        <v>2030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>
        <f>P$5/$E$23</f>
        <v>0</v>
      </c>
      <c r="Q38" s="34">
        <f>(2*P82)/($E$24-(Q$25-$C38))</f>
        <v>0</v>
      </c>
      <c r="R38" s="34">
        <f t="shared" si="8"/>
        <v>0</v>
      </c>
      <c r="S38" s="34">
        <f t="shared" si="8"/>
        <v>0</v>
      </c>
      <c r="T38" s="34">
        <f t="shared" si="8"/>
        <v>0</v>
      </c>
      <c r="U38" s="34"/>
      <c r="V38" s="34"/>
    </row>
    <row r="39" spans="1:32" outlineLevel="1" x14ac:dyDescent="0.2">
      <c r="A39" s="2"/>
      <c r="C39" s="44">
        <f t="shared" si="9"/>
        <v>2031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f>Q$5/$E$23</f>
        <v>0</v>
      </c>
      <c r="R39" s="34">
        <f>(2*Q83)/($E$24-(R$25-$C39))</f>
        <v>0</v>
      </c>
      <c r="S39" s="34">
        <f t="shared" si="8"/>
        <v>0</v>
      </c>
      <c r="T39" s="34">
        <f t="shared" si="8"/>
        <v>0</v>
      </c>
      <c r="U39" s="34">
        <f t="shared" si="8"/>
        <v>0</v>
      </c>
      <c r="V39" s="34"/>
      <c r="W39" s="34"/>
    </row>
    <row r="40" spans="1:32" outlineLevel="1" x14ac:dyDescent="0.2">
      <c r="A40" s="2"/>
      <c r="C40" s="44">
        <f t="shared" si="9"/>
        <v>2032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R40" s="34">
        <f>R$5/$E$23</f>
        <v>0</v>
      </c>
      <c r="S40" s="34">
        <f>(2*R84)/($E$24-(S$25-$C40))</f>
        <v>0</v>
      </c>
      <c r="T40" s="34">
        <f t="shared" si="8"/>
        <v>0</v>
      </c>
      <c r="U40" s="34">
        <f t="shared" si="8"/>
        <v>0</v>
      </c>
      <c r="V40" s="34">
        <f t="shared" ref="V40:AK55" si="10">(2*U84)/($E$24-(V$25-$C40))</f>
        <v>0</v>
      </c>
      <c r="W40" s="34"/>
      <c r="X40" s="34"/>
    </row>
    <row r="41" spans="1:32" outlineLevel="1" x14ac:dyDescent="0.2">
      <c r="A41" s="2"/>
      <c r="C41" s="44">
        <f t="shared" si="9"/>
        <v>2033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S41" s="34">
        <f>S$5/$E$23</f>
        <v>0</v>
      </c>
      <c r="T41" s="34">
        <f>(2*S85)/($E$24-(T$25-$C41))</f>
        <v>0</v>
      </c>
      <c r="U41" s="34">
        <f t="shared" si="8"/>
        <v>0</v>
      </c>
      <c r="V41" s="34">
        <f t="shared" si="10"/>
        <v>0</v>
      </c>
      <c r="W41" s="34">
        <f t="shared" si="10"/>
        <v>0</v>
      </c>
      <c r="X41" s="34"/>
      <c r="Y41" s="34"/>
    </row>
    <row r="42" spans="1:32" outlineLevel="1" x14ac:dyDescent="0.2">
      <c r="A42" s="2"/>
      <c r="C42" s="44">
        <f t="shared" si="9"/>
        <v>2034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T42" s="34">
        <f>T$5/$E$23</f>
        <v>0</v>
      </c>
      <c r="U42" s="34">
        <f>(2*T86)/($E$24-(U$25-$C42))</f>
        <v>0</v>
      </c>
      <c r="V42" s="34">
        <f t="shared" si="10"/>
        <v>0</v>
      </c>
      <c r="W42" s="34">
        <f t="shared" si="10"/>
        <v>0</v>
      </c>
      <c r="X42" s="34">
        <f t="shared" si="10"/>
        <v>0</v>
      </c>
      <c r="Y42" s="34"/>
      <c r="Z42" s="34"/>
    </row>
    <row r="43" spans="1:32" outlineLevel="1" x14ac:dyDescent="0.2">
      <c r="A43" s="2"/>
      <c r="C43" s="44">
        <f t="shared" si="9"/>
        <v>2035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U43" s="34">
        <f>U$5/$E$23</f>
        <v>0</v>
      </c>
      <c r="V43" s="34">
        <f>(2*U87)/($E$24-(V$25-$C43))</f>
        <v>0</v>
      </c>
      <c r="W43" s="34">
        <f t="shared" si="10"/>
        <v>0</v>
      </c>
      <c r="X43" s="34">
        <f t="shared" si="10"/>
        <v>0</v>
      </c>
      <c r="Y43" s="34">
        <f t="shared" si="10"/>
        <v>0</v>
      </c>
      <c r="Z43" s="34"/>
      <c r="AA43" s="34"/>
    </row>
    <row r="44" spans="1:32" outlineLevel="1" x14ac:dyDescent="0.2">
      <c r="A44" s="2"/>
      <c r="C44" s="44">
        <f t="shared" si="9"/>
        <v>2036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V44" s="34">
        <f>V$5/$E$23</f>
        <v>0</v>
      </c>
      <c r="W44" s="34">
        <f>(2*V88)/($E$24-(W$25-$C44))</f>
        <v>0</v>
      </c>
      <c r="X44" s="34">
        <f t="shared" si="10"/>
        <v>0</v>
      </c>
      <c r="Y44" s="34">
        <f t="shared" si="10"/>
        <v>0</v>
      </c>
      <c r="Z44" s="34">
        <f t="shared" si="10"/>
        <v>0</v>
      </c>
      <c r="AA44" s="34"/>
      <c r="AB44" s="34"/>
    </row>
    <row r="45" spans="1:32" outlineLevel="1" x14ac:dyDescent="0.2">
      <c r="A45" s="2"/>
      <c r="C45" s="44">
        <f t="shared" si="9"/>
        <v>2037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W45" s="34">
        <f>W$5/$E$23</f>
        <v>0</v>
      </c>
      <c r="X45" s="34">
        <f>(2*W89)/($E$24-(X$25-$C45))</f>
        <v>0</v>
      </c>
      <c r="Y45" s="34">
        <f t="shared" si="10"/>
        <v>0</v>
      </c>
      <c r="Z45" s="34">
        <f t="shared" si="10"/>
        <v>0</v>
      </c>
      <c r="AA45" s="34">
        <f t="shared" si="10"/>
        <v>0</v>
      </c>
      <c r="AB45" s="34"/>
      <c r="AC45" s="34"/>
    </row>
    <row r="46" spans="1:32" outlineLevel="1" x14ac:dyDescent="0.2">
      <c r="A46" s="2"/>
      <c r="C46" s="44">
        <f t="shared" si="9"/>
        <v>2038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X46" s="34">
        <f>X$5/$E$23</f>
        <v>0</v>
      </c>
      <c r="Y46" s="34">
        <f>(2*X90)/($E$24-(Y$25-$C46))</f>
        <v>0</v>
      </c>
      <c r="Z46" s="34">
        <f t="shared" si="10"/>
        <v>0</v>
      </c>
      <c r="AA46" s="34">
        <f t="shared" si="10"/>
        <v>0</v>
      </c>
      <c r="AB46" s="34">
        <f t="shared" si="10"/>
        <v>0</v>
      </c>
      <c r="AC46" s="34"/>
      <c r="AD46" s="34"/>
    </row>
    <row r="47" spans="1:32" outlineLevel="1" x14ac:dyDescent="0.2">
      <c r="A47" s="2"/>
      <c r="C47" s="44">
        <f t="shared" si="9"/>
        <v>2039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Y47" s="34">
        <f>Y$5/$E$23</f>
        <v>0</v>
      </c>
      <c r="Z47" s="34">
        <f>(2*Y91)/($E$24-(Z$25-$C47))</f>
        <v>0</v>
      </c>
      <c r="AA47" s="34">
        <f t="shared" si="10"/>
        <v>0</v>
      </c>
      <c r="AB47" s="34">
        <f t="shared" si="10"/>
        <v>0</v>
      </c>
      <c r="AC47" s="34">
        <f t="shared" si="10"/>
        <v>0</v>
      </c>
      <c r="AD47" s="34"/>
      <c r="AE47" s="34"/>
    </row>
    <row r="48" spans="1:32" outlineLevel="1" x14ac:dyDescent="0.2">
      <c r="A48" s="2"/>
      <c r="C48" s="44">
        <f t="shared" si="9"/>
        <v>2040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Z48" s="34">
        <f>Z$5/$E$23</f>
        <v>0</v>
      </c>
      <c r="AA48" s="34">
        <f>(2*Z92)/($E$24-(AA$25-$C48))</f>
        <v>0</v>
      </c>
      <c r="AB48" s="34">
        <f t="shared" si="10"/>
        <v>0</v>
      </c>
      <c r="AC48" s="34">
        <f t="shared" si="10"/>
        <v>0</v>
      </c>
      <c r="AD48" s="34">
        <f t="shared" si="10"/>
        <v>0</v>
      </c>
      <c r="AE48" s="34"/>
      <c r="AF48" s="34"/>
    </row>
    <row r="49" spans="1:48" outlineLevel="1" x14ac:dyDescent="0.2">
      <c r="A49" s="2"/>
      <c r="C49" s="44">
        <f t="shared" si="9"/>
        <v>2041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AA49" s="34">
        <f>AA$5/$E$23</f>
        <v>0</v>
      </c>
      <c r="AB49" s="34">
        <f>(2*AA93)/($E$24-(AB$25-$C49))</f>
        <v>0</v>
      </c>
      <c r="AC49" s="34">
        <f t="shared" si="10"/>
        <v>0</v>
      </c>
      <c r="AD49" s="34">
        <f t="shared" si="10"/>
        <v>0</v>
      </c>
      <c r="AE49" s="34">
        <f t="shared" si="10"/>
        <v>0</v>
      </c>
      <c r="AF49" s="34"/>
      <c r="AG49" s="34"/>
    </row>
    <row r="50" spans="1:48" outlineLevel="1" x14ac:dyDescent="0.2">
      <c r="A50" s="2"/>
      <c r="C50" s="44">
        <f t="shared" si="9"/>
        <v>2042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AB50" s="34">
        <f>AB$5/$E$23</f>
        <v>0</v>
      </c>
      <c r="AC50" s="34">
        <f>(2*AB94)/($E$24-(AC$25-$C50))</f>
        <v>0</v>
      </c>
      <c r="AD50" s="34">
        <f t="shared" si="10"/>
        <v>0</v>
      </c>
      <c r="AE50" s="34">
        <f t="shared" si="10"/>
        <v>0</v>
      </c>
      <c r="AF50" s="34">
        <f t="shared" si="10"/>
        <v>0</v>
      </c>
      <c r="AG50" s="34"/>
      <c r="AH50" s="34"/>
    </row>
    <row r="51" spans="1:48" outlineLevel="1" x14ac:dyDescent="0.2">
      <c r="A51" s="2"/>
      <c r="C51" s="44">
        <f t="shared" si="9"/>
        <v>2043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AC51" s="34">
        <f>AC$5/$E$23</f>
        <v>0</v>
      </c>
      <c r="AD51" s="34">
        <f>(2*AC95)/($E$24-(AD$25-$C51))</f>
        <v>0</v>
      </c>
      <c r="AE51" s="34">
        <f t="shared" si="10"/>
        <v>0</v>
      </c>
      <c r="AF51" s="34">
        <f t="shared" si="10"/>
        <v>0</v>
      </c>
      <c r="AG51" s="34">
        <f t="shared" si="10"/>
        <v>0</v>
      </c>
      <c r="AH51" s="34"/>
      <c r="AI51" s="34"/>
    </row>
    <row r="52" spans="1:48" outlineLevel="1" x14ac:dyDescent="0.2">
      <c r="A52" s="2"/>
      <c r="C52" s="44">
        <f t="shared" si="9"/>
        <v>2044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AD52" s="34">
        <f>AD$5/$E$23</f>
        <v>0</v>
      </c>
      <c r="AE52" s="34">
        <f>(2*AD96)/($E$24-(AE$25-$C52))</f>
        <v>0</v>
      </c>
      <c r="AF52" s="34">
        <f t="shared" si="10"/>
        <v>0</v>
      </c>
      <c r="AG52" s="34">
        <f t="shared" si="10"/>
        <v>0</v>
      </c>
      <c r="AH52" s="34">
        <f t="shared" si="10"/>
        <v>0</v>
      </c>
      <c r="AI52" s="34"/>
      <c r="AJ52" s="34"/>
    </row>
    <row r="53" spans="1:48" outlineLevel="1" x14ac:dyDescent="0.2">
      <c r="A53" s="2"/>
      <c r="C53" s="44">
        <f t="shared" si="9"/>
        <v>2045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AE53" s="34">
        <f>AE$5/$E$23</f>
        <v>0</v>
      </c>
      <c r="AF53" s="34">
        <f>(2*AE97)/($E$24-(AF$25-$C53))</f>
        <v>0</v>
      </c>
      <c r="AG53" s="34">
        <f t="shared" si="10"/>
        <v>0</v>
      </c>
      <c r="AH53" s="34">
        <f t="shared" si="10"/>
        <v>0</v>
      </c>
      <c r="AI53" s="34">
        <f t="shared" si="10"/>
        <v>0</v>
      </c>
      <c r="AJ53" s="34"/>
      <c r="AK53" s="34"/>
      <c r="AL53" s="34"/>
      <c r="AM53" s="34"/>
      <c r="AN53" s="34"/>
      <c r="AO53" s="34"/>
      <c r="AP53" s="34"/>
    </row>
    <row r="54" spans="1:48" outlineLevel="1" x14ac:dyDescent="0.2">
      <c r="A54" s="2"/>
      <c r="C54" s="44">
        <f t="shared" si="9"/>
        <v>2046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AF54" s="34">
        <f>AF$5/$E$23</f>
        <v>0</v>
      </c>
      <c r="AG54" s="34">
        <f>(2*AF98)/($E$24-(AG$25-$C54))</f>
        <v>0</v>
      </c>
      <c r="AH54" s="34">
        <f t="shared" si="10"/>
        <v>0</v>
      </c>
      <c r="AI54" s="34">
        <f t="shared" si="10"/>
        <v>0</v>
      </c>
      <c r="AJ54" s="34">
        <f t="shared" si="10"/>
        <v>0</v>
      </c>
      <c r="AK54" s="34"/>
      <c r="AL54" s="34"/>
      <c r="AQ54" s="34"/>
    </row>
    <row r="55" spans="1:48" outlineLevel="1" x14ac:dyDescent="0.2">
      <c r="A55" s="2"/>
      <c r="C55" s="44">
        <f t="shared" si="9"/>
        <v>2047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AG55" s="34">
        <f>AG$5/$E$23</f>
        <v>0</v>
      </c>
      <c r="AH55" s="34">
        <f>(2*AG99)/($E$24-(AH$25-$C55))</f>
        <v>0</v>
      </c>
      <c r="AI55" s="34">
        <f t="shared" si="10"/>
        <v>0</v>
      </c>
      <c r="AJ55" s="34">
        <f t="shared" si="10"/>
        <v>0</v>
      </c>
      <c r="AK55" s="34">
        <f t="shared" si="10"/>
        <v>0</v>
      </c>
      <c r="AL55" s="34"/>
      <c r="AM55" s="34"/>
      <c r="AQ55" s="34"/>
      <c r="AR55" s="34"/>
    </row>
    <row r="56" spans="1:48" outlineLevel="1" x14ac:dyDescent="0.2">
      <c r="A56" s="2"/>
      <c r="C56" s="44">
        <f t="shared" si="9"/>
        <v>2048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AH56" s="34">
        <f>AH$5/$E$23</f>
        <v>0</v>
      </c>
      <c r="AI56" s="34">
        <f>(2*AH100)/($E$24-(AI$25-$C56))</f>
        <v>0</v>
      </c>
      <c r="AJ56" s="34">
        <f t="shared" ref="AJ56:AQ63" si="11">(2*AI100)/($E$24-(AJ$25-$C56))</f>
        <v>0</v>
      </c>
      <c r="AK56" s="34">
        <f t="shared" si="11"/>
        <v>0</v>
      </c>
      <c r="AL56" s="34">
        <f t="shared" si="11"/>
        <v>0</v>
      </c>
      <c r="AM56" s="34"/>
      <c r="AN56" s="34"/>
      <c r="AQ56" s="34"/>
      <c r="AR56" s="34"/>
      <c r="AS56" s="34"/>
    </row>
    <row r="57" spans="1:48" outlineLevel="1" x14ac:dyDescent="0.2">
      <c r="A57" s="2"/>
      <c r="C57" s="44">
        <f t="shared" si="9"/>
        <v>2049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AI57" s="34">
        <f>AI$5/$E$23</f>
        <v>0</v>
      </c>
      <c r="AJ57" s="34">
        <f>(2*AI101)/($E$24-(AJ$25-$C57))</f>
        <v>0</v>
      </c>
      <c r="AK57" s="34">
        <f t="shared" si="11"/>
        <v>0</v>
      </c>
      <c r="AL57" s="34">
        <f t="shared" si="11"/>
        <v>0</v>
      </c>
      <c r="AM57" s="34">
        <f t="shared" si="11"/>
        <v>0</v>
      </c>
      <c r="AN57" s="34"/>
      <c r="AO57" s="34"/>
      <c r="AQ57" s="34"/>
      <c r="AR57" s="34"/>
      <c r="AS57" s="34"/>
      <c r="AT57" s="34"/>
    </row>
    <row r="58" spans="1:48" outlineLevel="1" x14ac:dyDescent="0.2">
      <c r="A58" s="2"/>
      <c r="C58" s="44">
        <f t="shared" si="9"/>
        <v>2050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AJ58" s="34">
        <f>AJ$5/$E$23</f>
        <v>0</v>
      </c>
      <c r="AK58" s="34">
        <f>(2*AJ102)/($E$24-(AK$25-$C58))</f>
        <v>0</v>
      </c>
      <c r="AL58" s="34">
        <f t="shared" si="11"/>
        <v>0</v>
      </c>
      <c r="AM58" s="34">
        <f t="shared" si="11"/>
        <v>0</v>
      </c>
      <c r="AN58" s="34">
        <f t="shared" si="11"/>
        <v>0</v>
      </c>
      <c r="AO58" s="34"/>
      <c r="AP58" s="34"/>
      <c r="AR58" s="34"/>
      <c r="AS58" s="34"/>
      <c r="AT58" s="34"/>
      <c r="AU58" s="34"/>
    </row>
    <row r="59" spans="1:48" outlineLevel="1" x14ac:dyDescent="0.2">
      <c r="A59" s="2"/>
      <c r="C59" s="44">
        <f t="shared" si="9"/>
        <v>2051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AJ59" s="34"/>
      <c r="AK59" s="34">
        <f>AK$5/$E$23</f>
        <v>0</v>
      </c>
      <c r="AL59" s="34">
        <f>(2*AK103)/($E$24-(AL$25-$C59))</f>
        <v>0</v>
      </c>
      <c r="AM59" s="34">
        <f t="shared" si="11"/>
        <v>0</v>
      </c>
      <c r="AN59" s="34">
        <f t="shared" si="11"/>
        <v>0</v>
      </c>
      <c r="AO59" s="34">
        <f t="shared" si="11"/>
        <v>0</v>
      </c>
      <c r="AP59" s="34"/>
      <c r="AQ59" s="34"/>
      <c r="AR59" s="34"/>
      <c r="AS59" s="34"/>
      <c r="AT59" s="34"/>
      <c r="AU59" s="34"/>
    </row>
    <row r="60" spans="1:48" outlineLevel="1" x14ac:dyDescent="0.2">
      <c r="A60" s="2"/>
      <c r="C60" s="44">
        <f t="shared" si="9"/>
        <v>2052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AJ60" s="34"/>
      <c r="AK60" s="34"/>
      <c r="AL60" s="34">
        <f>AL$5/$E$23</f>
        <v>0</v>
      </c>
      <c r="AM60" s="34">
        <f>(2*AL104)/($E$24-(AM$25-$C60))</f>
        <v>0</v>
      </c>
      <c r="AN60" s="34">
        <f t="shared" si="11"/>
        <v>0</v>
      </c>
      <c r="AO60" s="34">
        <f t="shared" si="11"/>
        <v>0</v>
      </c>
      <c r="AP60" s="34">
        <f t="shared" si="11"/>
        <v>0</v>
      </c>
      <c r="AQ60" s="34"/>
      <c r="AR60" s="34"/>
      <c r="AS60" s="34"/>
      <c r="AT60" s="34"/>
      <c r="AU60" s="34"/>
    </row>
    <row r="61" spans="1:48" outlineLevel="1" x14ac:dyDescent="0.2">
      <c r="A61" s="2"/>
      <c r="C61" s="44">
        <f t="shared" si="9"/>
        <v>2053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AJ61" s="34"/>
      <c r="AK61" s="34"/>
      <c r="AM61" s="34">
        <f>AM$5/$E$23</f>
        <v>0</v>
      </c>
      <c r="AN61" s="34">
        <f>(2*AM105)/($E$24-(AN$25-$C61))</f>
        <v>0</v>
      </c>
      <c r="AO61" s="34">
        <f t="shared" si="11"/>
        <v>0</v>
      </c>
      <c r="AP61" s="34">
        <f t="shared" si="11"/>
        <v>0</v>
      </c>
      <c r="AQ61" s="34">
        <f t="shared" si="11"/>
        <v>0</v>
      </c>
      <c r="AR61" s="34"/>
      <c r="AS61" s="34"/>
      <c r="AT61" s="34"/>
      <c r="AU61" s="34"/>
    </row>
    <row r="62" spans="1:48" outlineLevel="1" x14ac:dyDescent="0.2">
      <c r="A62" s="2"/>
      <c r="C62" s="44">
        <f t="shared" si="9"/>
        <v>2054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AJ62" s="34"/>
      <c r="AK62" s="34"/>
      <c r="AN62" s="34">
        <f>AN$5/$E$23</f>
        <v>0</v>
      </c>
      <c r="AO62" s="34">
        <f>(2*AN106)/($E$24-(AO$25-$C62))</f>
        <v>0</v>
      </c>
      <c r="AP62" s="34">
        <f t="shared" si="11"/>
        <v>0</v>
      </c>
      <c r="AQ62" s="34">
        <f t="shared" si="11"/>
        <v>0</v>
      </c>
      <c r="AR62" s="34"/>
      <c r="AS62" s="34"/>
      <c r="AT62" s="34"/>
      <c r="AU62" s="34"/>
    </row>
    <row r="63" spans="1:48" outlineLevel="1" x14ac:dyDescent="0.2">
      <c r="A63" s="2"/>
      <c r="C63" s="44">
        <f t="shared" si="9"/>
        <v>2055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AJ63" s="34"/>
      <c r="AK63" s="34"/>
      <c r="AO63" s="34">
        <f>AO$5/$E$23</f>
        <v>0</v>
      </c>
      <c r="AP63" s="34">
        <f>(2*AO107)/($E$24-(AP$25-$C63))</f>
        <v>0</v>
      </c>
      <c r="AQ63" s="34">
        <f t="shared" si="11"/>
        <v>0</v>
      </c>
      <c r="AR63" s="34"/>
      <c r="AS63" s="34"/>
      <c r="AT63" s="34"/>
      <c r="AU63" s="34"/>
    </row>
    <row r="64" spans="1:48" outlineLevel="1" x14ac:dyDescent="0.2">
      <c r="A64" s="2"/>
      <c r="C64" s="44">
        <f t="shared" si="9"/>
        <v>2056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AL64" s="34"/>
      <c r="AM64" s="34"/>
      <c r="AN64" s="34"/>
      <c r="AO64" s="34"/>
      <c r="AP64" s="34">
        <f>AP$5/$E$23</f>
        <v>0</v>
      </c>
      <c r="AQ64" s="34">
        <f>(2*AP108)/($E$24-(AQ$25-$C64))</f>
        <v>0</v>
      </c>
      <c r="AR64" s="34"/>
      <c r="AS64" s="34"/>
      <c r="AT64" s="34"/>
      <c r="AU64" s="34"/>
      <c r="AV64" s="34"/>
    </row>
    <row r="65" spans="1:49" outlineLevel="1" x14ac:dyDescent="0.2">
      <c r="A65" s="2"/>
      <c r="C65" s="44">
        <f t="shared" si="9"/>
        <v>2057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AQ65" s="34">
        <f>AQ$5/$E$23</f>
        <v>0</v>
      </c>
      <c r="AR65" s="34"/>
      <c r="AS65" s="34"/>
      <c r="AT65" s="34"/>
      <c r="AU65" s="34"/>
      <c r="AV65" s="34"/>
      <c r="AW65" s="34"/>
    </row>
    <row r="66" spans="1:49" s="27" customFormat="1" outlineLevel="1" x14ac:dyDescent="0.2">
      <c r="A66" s="5"/>
      <c r="C66" s="27" t="s">
        <v>17</v>
      </c>
      <c r="D66" s="45">
        <f>SUM(D26:D65)</f>
        <v>0</v>
      </c>
      <c r="E66" s="45">
        <f t="shared" ref="E66:AQ66" si="12">SUM(E26:E65)</f>
        <v>0</v>
      </c>
      <c r="F66" s="45">
        <f t="shared" si="12"/>
        <v>0</v>
      </c>
      <c r="G66" s="45">
        <f t="shared" si="12"/>
        <v>0</v>
      </c>
      <c r="H66" s="45">
        <f t="shared" si="12"/>
        <v>0</v>
      </c>
      <c r="I66" s="45">
        <f t="shared" si="12"/>
        <v>0</v>
      </c>
      <c r="J66" s="45">
        <f t="shared" si="12"/>
        <v>0</v>
      </c>
      <c r="K66" s="45">
        <f t="shared" si="12"/>
        <v>0</v>
      </c>
      <c r="L66" s="45">
        <f t="shared" si="12"/>
        <v>0</v>
      </c>
      <c r="M66" s="45">
        <f t="shared" si="12"/>
        <v>0</v>
      </c>
      <c r="N66" s="45">
        <f t="shared" si="12"/>
        <v>0</v>
      </c>
      <c r="O66" s="45">
        <f t="shared" si="12"/>
        <v>0</v>
      </c>
      <c r="P66" s="45">
        <f t="shared" si="12"/>
        <v>0</v>
      </c>
      <c r="Q66" s="45">
        <f t="shared" si="12"/>
        <v>0</v>
      </c>
      <c r="R66" s="45">
        <f t="shared" si="12"/>
        <v>0</v>
      </c>
      <c r="S66" s="45">
        <f t="shared" si="12"/>
        <v>0</v>
      </c>
      <c r="T66" s="45">
        <f t="shared" si="12"/>
        <v>0</v>
      </c>
      <c r="U66" s="45">
        <f t="shared" si="12"/>
        <v>0</v>
      </c>
      <c r="V66" s="45">
        <f t="shared" si="12"/>
        <v>0</v>
      </c>
      <c r="W66" s="45">
        <f t="shared" si="12"/>
        <v>0</v>
      </c>
      <c r="X66" s="45">
        <f t="shared" si="12"/>
        <v>0</v>
      </c>
      <c r="Y66" s="45">
        <f t="shared" si="12"/>
        <v>0</v>
      </c>
      <c r="Z66" s="45">
        <f t="shared" si="12"/>
        <v>0</v>
      </c>
      <c r="AA66" s="45">
        <f t="shared" si="12"/>
        <v>0</v>
      </c>
      <c r="AB66" s="45">
        <f t="shared" si="12"/>
        <v>0</v>
      </c>
      <c r="AC66" s="45">
        <f t="shared" si="12"/>
        <v>0</v>
      </c>
      <c r="AD66" s="45">
        <f t="shared" si="12"/>
        <v>0</v>
      </c>
      <c r="AE66" s="45">
        <f t="shared" si="12"/>
        <v>0</v>
      </c>
      <c r="AF66" s="45">
        <f t="shared" si="12"/>
        <v>0</v>
      </c>
      <c r="AG66" s="45">
        <f t="shared" si="12"/>
        <v>0</v>
      </c>
      <c r="AH66" s="45">
        <f t="shared" si="12"/>
        <v>0</v>
      </c>
      <c r="AI66" s="45">
        <f t="shared" si="12"/>
        <v>0</v>
      </c>
      <c r="AJ66" s="45">
        <f t="shared" si="12"/>
        <v>0</v>
      </c>
      <c r="AK66" s="45">
        <f t="shared" si="12"/>
        <v>0</v>
      </c>
      <c r="AL66" s="45">
        <f t="shared" si="12"/>
        <v>0</v>
      </c>
      <c r="AM66" s="45">
        <f t="shared" si="12"/>
        <v>0</v>
      </c>
      <c r="AN66" s="45">
        <f t="shared" si="12"/>
        <v>0</v>
      </c>
      <c r="AO66" s="45">
        <f t="shared" si="12"/>
        <v>0</v>
      </c>
      <c r="AP66" s="45">
        <f t="shared" si="12"/>
        <v>0</v>
      </c>
      <c r="AQ66" s="45">
        <f t="shared" si="12"/>
        <v>0</v>
      </c>
    </row>
    <row r="67" spans="1:49" outlineLevel="1" x14ac:dyDescent="0.2">
      <c r="A67" s="2"/>
      <c r="C67" s="46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</row>
    <row r="68" spans="1:49" outlineLevel="1" x14ac:dyDescent="0.2">
      <c r="A68" s="2"/>
      <c r="C68" s="48" t="s">
        <v>18</v>
      </c>
      <c r="D68" s="34"/>
      <c r="E68" s="34"/>
      <c r="F68" s="34"/>
      <c r="G68" s="34"/>
      <c r="I68" s="34"/>
      <c r="J68" s="34"/>
      <c r="K68" s="34"/>
      <c r="L68" s="34"/>
      <c r="M68" s="34"/>
      <c r="N68" s="34"/>
      <c r="O68" s="34"/>
    </row>
    <row r="69" spans="1:49" s="28" customFormat="1" outlineLevel="1" x14ac:dyDescent="0.2">
      <c r="A69" s="4"/>
      <c r="D69" s="30">
        <f>'Odpisy - daňové'!D2</f>
        <v>2018</v>
      </c>
      <c r="E69" s="30">
        <f>D69+1</f>
        <v>2019</v>
      </c>
      <c r="F69" s="30">
        <f t="shared" ref="F69:AQ69" si="13">E69+1</f>
        <v>2020</v>
      </c>
      <c r="G69" s="30">
        <f t="shared" si="13"/>
        <v>2021</v>
      </c>
      <c r="H69" s="30">
        <f t="shared" si="13"/>
        <v>2022</v>
      </c>
      <c r="I69" s="30">
        <f t="shared" si="13"/>
        <v>2023</v>
      </c>
      <c r="J69" s="30">
        <f t="shared" si="13"/>
        <v>2024</v>
      </c>
      <c r="K69" s="30">
        <f t="shared" si="13"/>
        <v>2025</v>
      </c>
      <c r="L69" s="30">
        <f t="shared" si="13"/>
        <v>2026</v>
      </c>
      <c r="M69" s="30">
        <f t="shared" si="13"/>
        <v>2027</v>
      </c>
      <c r="N69" s="30">
        <f t="shared" si="13"/>
        <v>2028</v>
      </c>
      <c r="O69" s="30">
        <f t="shared" si="13"/>
        <v>2029</v>
      </c>
      <c r="P69" s="30">
        <f t="shared" si="13"/>
        <v>2030</v>
      </c>
      <c r="Q69" s="30">
        <f t="shared" si="13"/>
        <v>2031</v>
      </c>
      <c r="R69" s="30">
        <f t="shared" si="13"/>
        <v>2032</v>
      </c>
      <c r="S69" s="30">
        <f t="shared" si="13"/>
        <v>2033</v>
      </c>
      <c r="T69" s="30">
        <f t="shared" si="13"/>
        <v>2034</v>
      </c>
      <c r="U69" s="30">
        <f t="shared" si="13"/>
        <v>2035</v>
      </c>
      <c r="V69" s="30">
        <f t="shared" si="13"/>
        <v>2036</v>
      </c>
      <c r="W69" s="30">
        <f t="shared" si="13"/>
        <v>2037</v>
      </c>
      <c r="X69" s="30">
        <f t="shared" si="13"/>
        <v>2038</v>
      </c>
      <c r="Y69" s="30">
        <f t="shared" si="13"/>
        <v>2039</v>
      </c>
      <c r="Z69" s="30">
        <f t="shared" si="13"/>
        <v>2040</v>
      </c>
      <c r="AA69" s="30">
        <f t="shared" si="13"/>
        <v>2041</v>
      </c>
      <c r="AB69" s="30">
        <f t="shared" si="13"/>
        <v>2042</v>
      </c>
      <c r="AC69" s="30">
        <f t="shared" si="13"/>
        <v>2043</v>
      </c>
      <c r="AD69" s="30">
        <f t="shared" si="13"/>
        <v>2044</v>
      </c>
      <c r="AE69" s="30">
        <f t="shared" si="13"/>
        <v>2045</v>
      </c>
      <c r="AF69" s="30">
        <f t="shared" si="13"/>
        <v>2046</v>
      </c>
      <c r="AG69" s="30">
        <f t="shared" si="13"/>
        <v>2047</v>
      </c>
      <c r="AH69" s="30">
        <f t="shared" si="13"/>
        <v>2048</v>
      </c>
      <c r="AI69" s="30">
        <f t="shared" si="13"/>
        <v>2049</v>
      </c>
      <c r="AJ69" s="30">
        <f t="shared" si="13"/>
        <v>2050</v>
      </c>
      <c r="AK69" s="30">
        <f t="shared" si="13"/>
        <v>2051</v>
      </c>
      <c r="AL69" s="30">
        <f t="shared" si="13"/>
        <v>2052</v>
      </c>
      <c r="AM69" s="30">
        <f t="shared" si="13"/>
        <v>2053</v>
      </c>
      <c r="AN69" s="30">
        <f t="shared" si="13"/>
        <v>2054</v>
      </c>
      <c r="AO69" s="30">
        <f t="shared" si="13"/>
        <v>2055</v>
      </c>
      <c r="AP69" s="30">
        <f t="shared" si="13"/>
        <v>2056</v>
      </c>
      <c r="AQ69" s="30">
        <f t="shared" si="13"/>
        <v>2057</v>
      </c>
    </row>
    <row r="70" spans="1:49" outlineLevel="1" x14ac:dyDescent="0.2">
      <c r="A70" s="2"/>
      <c r="C70" s="44">
        <f>D69</f>
        <v>2018</v>
      </c>
      <c r="D70" s="34">
        <f>D$5-D26</f>
        <v>0</v>
      </c>
      <c r="E70" s="34">
        <f>D70-E26</f>
        <v>0</v>
      </c>
      <c r="F70" s="34">
        <f>E70-F26</f>
        <v>0</v>
      </c>
      <c r="G70" s="34">
        <f>F70-G26</f>
        <v>0</v>
      </c>
      <c r="H70" s="34"/>
      <c r="I70" s="34"/>
      <c r="J70" s="34"/>
      <c r="K70" s="34"/>
      <c r="L70" s="34"/>
      <c r="M70" s="34"/>
      <c r="N70" s="34"/>
      <c r="O70" s="34"/>
    </row>
    <row r="71" spans="1:49" outlineLevel="1" x14ac:dyDescent="0.2">
      <c r="A71" s="2"/>
      <c r="C71" s="44">
        <f>C70+1</f>
        <v>2019</v>
      </c>
      <c r="D71" s="34"/>
      <c r="E71" s="34">
        <f>E$5-E27</f>
        <v>0</v>
      </c>
      <c r="F71" s="34">
        <f>E71-F27</f>
        <v>0</v>
      </c>
      <c r="G71" s="34">
        <f>F71-G27</f>
        <v>0</v>
      </c>
      <c r="H71" s="34">
        <f>G71-H27</f>
        <v>0</v>
      </c>
      <c r="I71" s="34"/>
      <c r="J71" s="34"/>
      <c r="K71" s="34"/>
      <c r="L71" s="34"/>
      <c r="M71" s="34"/>
      <c r="N71" s="34"/>
      <c r="O71" s="34"/>
    </row>
    <row r="72" spans="1:49" outlineLevel="1" x14ac:dyDescent="0.2">
      <c r="A72" s="2"/>
      <c r="C72" s="44">
        <f t="shared" ref="C72:C109" si="14">C71+1</f>
        <v>2020</v>
      </c>
      <c r="D72" s="34"/>
      <c r="E72" s="34"/>
      <c r="F72" s="34">
        <f>F$5-F28</f>
        <v>0</v>
      </c>
      <c r="G72" s="34">
        <f>F72-G28</f>
        <v>0</v>
      </c>
      <c r="H72" s="34">
        <f>G72-H28</f>
        <v>0</v>
      </c>
      <c r="I72" s="34">
        <f>H72-I28</f>
        <v>0</v>
      </c>
      <c r="J72" s="34"/>
      <c r="K72" s="34"/>
      <c r="L72" s="34"/>
      <c r="M72" s="34"/>
      <c r="N72" s="34"/>
      <c r="O72" s="34"/>
    </row>
    <row r="73" spans="1:49" outlineLevel="1" x14ac:dyDescent="0.2">
      <c r="A73" s="2"/>
      <c r="C73" s="44">
        <f t="shared" si="14"/>
        <v>2021</v>
      </c>
      <c r="D73" s="34"/>
      <c r="E73" s="34"/>
      <c r="F73" s="34"/>
      <c r="G73" s="34">
        <f>G$5-G29</f>
        <v>0</v>
      </c>
      <c r="H73" s="34">
        <f>G73-H29</f>
        <v>0</v>
      </c>
      <c r="I73" s="34">
        <f>H73-I29</f>
        <v>0</v>
      </c>
      <c r="J73" s="34">
        <f>I73-J29</f>
        <v>0</v>
      </c>
      <c r="K73" s="34"/>
      <c r="L73" s="34"/>
      <c r="M73" s="34"/>
      <c r="N73" s="34"/>
      <c r="O73" s="34"/>
    </row>
    <row r="74" spans="1:49" outlineLevel="1" x14ac:dyDescent="0.2">
      <c r="A74" s="2"/>
      <c r="C74" s="44">
        <f t="shared" si="14"/>
        <v>2022</v>
      </c>
      <c r="D74" s="34"/>
      <c r="E74" s="34"/>
      <c r="F74" s="34"/>
      <c r="G74" s="34"/>
      <c r="H74" s="34">
        <f>H$5-H30</f>
        <v>0</v>
      </c>
      <c r="I74" s="34">
        <f>H74-I30</f>
        <v>0</v>
      </c>
      <c r="J74" s="34">
        <f>I74-J30</f>
        <v>0</v>
      </c>
      <c r="K74" s="34">
        <f>J74-K30</f>
        <v>0</v>
      </c>
      <c r="L74" s="34"/>
      <c r="M74" s="34"/>
      <c r="N74" s="34"/>
      <c r="O74" s="34"/>
    </row>
    <row r="75" spans="1:49" outlineLevel="1" x14ac:dyDescent="0.2">
      <c r="A75" s="2"/>
      <c r="C75" s="44">
        <f t="shared" si="14"/>
        <v>2023</v>
      </c>
      <c r="I75" s="34">
        <f>I$5-I31</f>
        <v>0</v>
      </c>
      <c r="J75" s="34">
        <f>I75-J31</f>
        <v>0</v>
      </c>
      <c r="K75" s="34">
        <f>J75-K31</f>
        <v>0</v>
      </c>
      <c r="L75" s="34">
        <f>K75-L31</f>
        <v>0</v>
      </c>
      <c r="M75" s="34"/>
      <c r="N75" s="34"/>
    </row>
    <row r="76" spans="1:49" outlineLevel="1" x14ac:dyDescent="0.2">
      <c r="A76" s="2"/>
      <c r="C76" s="44">
        <f t="shared" si="14"/>
        <v>2024</v>
      </c>
      <c r="J76" s="34">
        <f>J$5-J32</f>
        <v>0</v>
      </c>
      <c r="K76" s="34">
        <f>J76-K32</f>
        <v>0</v>
      </c>
      <c r="L76" s="34">
        <f>K76-L32</f>
        <v>0</v>
      </c>
      <c r="M76" s="34">
        <f>L76-M32</f>
        <v>0</v>
      </c>
      <c r="N76" s="34"/>
      <c r="O76" s="34"/>
    </row>
    <row r="77" spans="1:49" outlineLevel="1" x14ac:dyDescent="0.2">
      <c r="A77" s="2"/>
      <c r="C77" s="44">
        <f t="shared" si="14"/>
        <v>2025</v>
      </c>
      <c r="K77" s="34">
        <f>K$5-K33</f>
        <v>0</v>
      </c>
      <c r="L77" s="34">
        <f>K77-L33</f>
        <v>0</v>
      </c>
      <c r="M77" s="34">
        <f>L77-M33</f>
        <v>0</v>
      </c>
      <c r="N77" s="34">
        <f>M77-N33</f>
        <v>0</v>
      </c>
      <c r="O77" s="34"/>
      <c r="P77" s="34"/>
    </row>
    <row r="78" spans="1:49" outlineLevel="1" x14ac:dyDescent="0.2">
      <c r="A78" s="2"/>
      <c r="C78" s="44">
        <f t="shared" si="14"/>
        <v>2026</v>
      </c>
      <c r="L78" s="34">
        <f>L$5-L34</f>
        <v>0</v>
      </c>
      <c r="M78" s="34">
        <f>L78-M34</f>
        <v>0</v>
      </c>
      <c r="N78" s="34">
        <f>M78-N34</f>
        <v>0</v>
      </c>
      <c r="O78" s="34">
        <f>N78-O34</f>
        <v>0</v>
      </c>
      <c r="P78" s="34"/>
      <c r="Q78" s="34"/>
    </row>
    <row r="79" spans="1:49" outlineLevel="1" x14ac:dyDescent="0.2">
      <c r="A79" s="2"/>
      <c r="C79" s="44">
        <f t="shared" si="14"/>
        <v>2027</v>
      </c>
      <c r="M79" s="34">
        <f>M$5-M35</f>
        <v>0</v>
      </c>
      <c r="N79" s="34">
        <f>M79-N35</f>
        <v>0</v>
      </c>
      <c r="O79" s="34">
        <f>N79-O35</f>
        <v>0</v>
      </c>
      <c r="P79" s="34">
        <f>O79-P35</f>
        <v>0</v>
      </c>
      <c r="Q79" s="34"/>
      <c r="R79" s="34"/>
    </row>
    <row r="80" spans="1:49" outlineLevel="1" x14ac:dyDescent="0.2">
      <c r="A80" s="2"/>
      <c r="C80" s="44">
        <f t="shared" si="14"/>
        <v>2028</v>
      </c>
      <c r="N80" s="34">
        <f>N$5-N36</f>
        <v>0</v>
      </c>
      <c r="O80" s="34">
        <f>N80-O36</f>
        <v>0</v>
      </c>
      <c r="P80" s="34">
        <f>O80-P36</f>
        <v>0</v>
      </c>
      <c r="Q80" s="34">
        <f>P80-Q36</f>
        <v>0</v>
      </c>
      <c r="R80" s="34"/>
      <c r="S80" s="34"/>
    </row>
    <row r="81" spans="1:35" outlineLevel="1" x14ac:dyDescent="0.2">
      <c r="A81" s="2"/>
      <c r="C81" s="44">
        <f t="shared" si="14"/>
        <v>2029</v>
      </c>
      <c r="O81" s="34">
        <f>O$5-O37</f>
        <v>0</v>
      </c>
      <c r="P81" s="34">
        <f>O81-P37</f>
        <v>0</v>
      </c>
      <c r="Q81" s="34">
        <f>P81-Q37</f>
        <v>0</v>
      </c>
      <c r="R81" s="34">
        <f>Q81-R37</f>
        <v>0</v>
      </c>
      <c r="S81" s="34"/>
      <c r="T81" s="34"/>
    </row>
    <row r="82" spans="1:35" outlineLevel="1" x14ac:dyDescent="0.2">
      <c r="A82" s="2"/>
      <c r="C82" s="44">
        <f t="shared" si="14"/>
        <v>2030</v>
      </c>
      <c r="P82" s="34">
        <f>P$5-P38</f>
        <v>0</v>
      </c>
      <c r="Q82" s="34">
        <f>P82-Q38</f>
        <v>0</v>
      </c>
      <c r="R82" s="34">
        <f>Q82-R38</f>
        <v>0</v>
      </c>
      <c r="S82" s="34">
        <f>R82-S38</f>
        <v>0</v>
      </c>
      <c r="T82" s="34"/>
      <c r="U82" s="34"/>
    </row>
    <row r="83" spans="1:35" outlineLevel="1" x14ac:dyDescent="0.2">
      <c r="A83" s="2"/>
      <c r="C83" s="44">
        <f t="shared" si="14"/>
        <v>2031</v>
      </c>
      <c r="Q83" s="34">
        <f>Q$5-Q39</f>
        <v>0</v>
      </c>
      <c r="R83" s="34">
        <f>Q83-R39</f>
        <v>0</v>
      </c>
      <c r="S83" s="34">
        <f>R83-S39</f>
        <v>0</v>
      </c>
      <c r="T83" s="34">
        <f>S83-T39</f>
        <v>0</v>
      </c>
      <c r="U83" s="34"/>
      <c r="V83" s="34"/>
    </row>
    <row r="84" spans="1:35" outlineLevel="1" x14ac:dyDescent="0.2">
      <c r="A84" s="2"/>
      <c r="C84" s="44">
        <f t="shared" si="14"/>
        <v>2032</v>
      </c>
      <c r="R84" s="34">
        <f>R$5-R40</f>
        <v>0</v>
      </c>
      <c r="S84" s="34">
        <f>R84-S40</f>
        <v>0</v>
      </c>
      <c r="T84" s="34">
        <f>S84-T40</f>
        <v>0</v>
      </c>
      <c r="U84" s="34">
        <f>T84-U40</f>
        <v>0</v>
      </c>
      <c r="V84" s="34"/>
      <c r="W84" s="34"/>
    </row>
    <row r="85" spans="1:35" outlineLevel="1" x14ac:dyDescent="0.2">
      <c r="A85" s="2"/>
      <c r="C85" s="44">
        <f t="shared" si="14"/>
        <v>2033</v>
      </c>
      <c r="S85" s="34">
        <f>S$5-S41</f>
        <v>0</v>
      </c>
      <c r="T85" s="34">
        <f>S85-T41</f>
        <v>0</v>
      </c>
      <c r="U85" s="34">
        <f>T85-U41</f>
        <v>0</v>
      </c>
      <c r="V85" s="34">
        <f>U85-V41</f>
        <v>0</v>
      </c>
      <c r="W85" s="34"/>
      <c r="X85" s="34"/>
    </row>
    <row r="86" spans="1:35" outlineLevel="1" x14ac:dyDescent="0.2">
      <c r="A86" s="2"/>
      <c r="C86" s="44">
        <f t="shared" si="14"/>
        <v>2034</v>
      </c>
      <c r="T86" s="34">
        <f>T$5-T42</f>
        <v>0</v>
      </c>
      <c r="U86" s="34">
        <f>T86-U42</f>
        <v>0</v>
      </c>
      <c r="V86" s="34">
        <f>U86-V42</f>
        <v>0</v>
      </c>
      <c r="W86" s="34">
        <f>V86-W42</f>
        <v>0</v>
      </c>
      <c r="X86" s="34"/>
      <c r="Y86" s="34"/>
    </row>
    <row r="87" spans="1:35" outlineLevel="1" x14ac:dyDescent="0.2">
      <c r="A87" s="2"/>
      <c r="C87" s="44">
        <f t="shared" si="14"/>
        <v>2035</v>
      </c>
      <c r="U87" s="34">
        <f>U$5-U43</f>
        <v>0</v>
      </c>
      <c r="V87" s="34">
        <f>U87-V43</f>
        <v>0</v>
      </c>
      <c r="W87" s="34">
        <f>V87-W43</f>
        <v>0</v>
      </c>
      <c r="X87" s="34">
        <f>W87-X43</f>
        <v>0</v>
      </c>
      <c r="Y87" s="34"/>
      <c r="Z87" s="34"/>
    </row>
    <row r="88" spans="1:35" outlineLevel="1" x14ac:dyDescent="0.2">
      <c r="A88" s="2"/>
      <c r="C88" s="44">
        <f t="shared" si="14"/>
        <v>2036</v>
      </c>
      <c r="V88" s="34">
        <f>V$5-V44</f>
        <v>0</v>
      </c>
      <c r="W88" s="34">
        <f>V88-W44</f>
        <v>0</v>
      </c>
      <c r="X88" s="34">
        <f>W88-X44</f>
        <v>0</v>
      </c>
      <c r="Y88" s="34">
        <f>X88-Y44</f>
        <v>0</v>
      </c>
      <c r="Z88" s="34"/>
      <c r="AA88" s="34"/>
    </row>
    <row r="89" spans="1:35" outlineLevel="1" x14ac:dyDescent="0.2">
      <c r="A89" s="2"/>
      <c r="C89" s="44">
        <f t="shared" si="14"/>
        <v>2037</v>
      </c>
      <c r="W89" s="34">
        <f>W$5-W45</f>
        <v>0</v>
      </c>
      <c r="X89" s="34">
        <f>W89-X45</f>
        <v>0</v>
      </c>
      <c r="Y89" s="34">
        <f>X89-Y45</f>
        <v>0</v>
      </c>
      <c r="Z89" s="34">
        <f>Y89-Z45</f>
        <v>0</v>
      </c>
      <c r="AA89" s="34"/>
      <c r="AB89" s="34"/>
    </row>
    <row r="90" spans="1:35" outlineLevel="1" x14ac:dyDescent="0.2">
      <c r="A90" s="2"/>
      <c r="C90" s="44">
        <f t="shared" si="14"/>
        <v>2038</v>
      </c>
      <c r="X90" s="34">
        <f>X$5-X46</f>
        <v>0</v>
      </c>
      <c r="Y90" s="34">
        <f>X90-Y46</f>
        <v>0</v>
      </c>
      <c r="Z90" s="34">
        <f>Y90-Z46</f>
        <v>0</v>
      </c>
      <c r="AA90" s="34">
        <f>Z90-AA46</f>
        <v>0</v>
      </c>
      <c r="AB90" s="34"/>
      <c r="AC90" s="34"/>
    </row>
    <row r="91" spans="1:35" outlineLevel="1" x14ac:dyDescent="0.2">
      <c r="A91" s="2"/>
      <c r="C91" s="44">
        <f t="shared" si="14"/>
        <v>2039</v>
      </c>
      <c r="Y91" s="34">
        <f>Y$5-Y47</f>
        <v>0</v>
      </c>
      <c r="Z91" s="34">
        <f>Y91-Z47</f>
        <v>0</v>
      </c>
      <c r="AA91" s="34">
        <f>Z91-AA47</f>
        <v>0</v>
      </c>
      <c r="AB91" s="34">
        <f>AA91-AB47</f>
        <v>0</v>
      </c>
      <c r="AC91" s="34"/>
      <c r="AD91" s="34"/>
    </row>
    <row r="92" spans="1:35" outlineLevel="1" x14ac:dyDescent="0.2">
      <c r="A92" s="2"/>
      <c r="C92" s="44">
        <f t="shared" si="14"/>
        <v>2040</v>
      </c>
      <c r="Z92" s="34">
        <f>Z$5-Z48</f>
        <v>0</v>
      </c>
      <c r="AA92" s="34">
        <f>Z92-AA48</f>
        <v>0</v>
      </c>
      <c r="AB92" s="34">
        <f>AA92-AB48</f>
        <v>0</v>
      </c>
      <c r="AC92" s="34">
        <f>AB92-AC48</f>
        <v>0</v>
      </c>
      <c r="AD92" s="34"/>
      <c r="AE92" s="34"/>
    </row>
    <row r="93" spans="1:35" outlineLevel="1" x14ac:dyDescent="0.2">
      <c r="A93" s="2"/>
      <c r="C93" s="44">
        <f t="shared" si="14"/>
        <v>2041</v>
      </c>
      <c r="AA93" s="34">
        <f>AA$5-AA49</f>
        <v>0</v>
      </c>
      <c r="AB93" s="34">
        <f>AA93-AB49</f>
        <v>0</v>
      </c>
      <c r="AC93" s="34">
        <f>AB93-AC49</f>
        <v>0</v>
      </c>
      <c r="AD93" s="34">
        <f>AC93-AD49</f>
        <v>0</v>
      </c>
      <c r="AE93" s="34"/>
      <c r="AF93" s="34"/>
    </row>
    <row r="94" spans="1:35" outlineLevel="1" x14ac:dyDescent="0.2">
      <c r="A94" s="2"/>
      <c r="C94" s="44">
        <f t="shared" si="14"/>
        <v>2042</v>
      </c>
      <c r="AA94" s="34"/>
      <c r="AB94" s="34">
        <f>AB$5-AB50</f>
        <v>0</v>
      </c>
      <c r="AC94" s="34">
        <f>AB94-AC50</f>
        <v>0</v>
      </c>
      <c r="AD94" s="34">
        <f>AC94-AD50</f>
        <v>0</v>
      </c>
      <c r="AE94" s="34">
        <f>AD94-AE50</f>
        <v>0</v>
      </c>
      <c r="AF94" s="34"/>
      <c r="AG94" s="34"/>
    </row>
    <row r="95" spans="1:35" outlineLevel="1" x14ac:dyDescent="0.2">
      <c r="A95" s="2"/>
      <c r="C95" s="44">
        <f t="shared" si="14"/>
        <v>2043</v>
      </c>
      <c r="AC95" s="34">
        <f>AC$5-AC51</f>
        <v>0</v>
      </c>
      <c r="AD95" s="34">
        <f>AC95-AD51</f>
        <v>0</v>
      </c>
      <c r="AE95" s="34">
        <f>AD95-AE51</f>
        <v>0</v>
      </c>
      <c r="AF95" s="34">
        <f>AE95-AF51</f>
        <v>0</v>
      </c>
      <c r="AG95" s="34"/>
      <c r="AH95" s="34"/>
    </row>
    <row r="96" spans="1:35" outlineLevel="1" x14ac:dyDescent="0.2">
      <c r="A96" s="2"/>
      <c r="C96" s="44">
        <f t="shared" si="14"/>
        <v>2044</v>
      </c>
      <c r="AD96" s="34">
        <f>AD$5-AD52</f>
        <v>0</v>
      </c>
      <c r="AE96" s="34">
        <f>AD96-AE52</f>
        <v>0</v>
      </c>
      <c r="AF96" s="34">
        <f>AE96-AF52</f>
        <v>0</v>
      </c>
      <c r="AG96" s="34">
        <f>AF96-AG52</f>
        <v>0</v>
      </c>
      <c r="AH96" s="34"/>
      <c r="AI96" s="34"/>
    </row>
    <row r="97" spans="1:48" outlineLevel="1" x14ac:dyDescent="0.2">
      <c r="A97" s="2"/>
      <c r="C97" s="44">
        <f t="shared" si="14"/>
        <v>2045</v>
      </c>
      <c r="AE97" s="34">
        <f>AE$5-AE53</f>
        <v>0</v>
      </c>
      <c r="AF97" s="34">
        <f>AE97-AF53</f>
        <v>0</v>
      </c>
      <c r="AG97" s="34">
        <f>AF97-AG53</f>
        <v>0</v>
      </c>
      <c r="AH97" s="34">
        <f>AG97-AH53</f>
        <v>0</v>
      </c>
      <c r="AI97" s="34"/>
      <c r="AJ97" s="34"/>
    </row>
    <row r="98" spans="1:48" outlineLevel="1" x14ac:dyDescent="0.2">
      <c r="A98" s="2"/>
      <c r="C98" s="44">
        <f t="shared" si="14"/>
        <v>2046</v>
      </c>
      <c r="AF98" s="34">
        <f>AF$5-AF54</f>
        <v>0</v>
      </c>
      <c r="AG98" s="34">
        <f>AF98-AG54</f>
        <v>0</v>
      </c>
      <c r="AH98" s="34">
        <f>AG98-AH54</f>
        <v>0</v>
      </c>
      <c r="AI98" s="34">
        <f>AH98-AI54</f>
        <v>0</v>
      </c>
      <c r="AJ98" s="34"/>
      <c r="AK98" s="34"/>
      <c r="AL98" s="34"/>
      <c r="AM98" s="34"/>
      <c r="AN98" s="34"/>
      <c r="AO98" s="34"/>
      <c r="AP98" s="34"/>
    </row>
    <row r="99" spans="1:48" outlineLevel="1" x14ac:dyDescent="0.2">
      <c r="A99" s="2"/>
      <c r="C99" s="44">
        <f t="shared" si="14"/>
        <v>2047</v>
      </c>
      <c r="AG99" s="34">
        <f>AG$5-AG55</f>
        <v>0</v>
      </c>
      <c r="AH99" s="34">
        <f>AG99-AH55</f>
        <v>0</v>
      </c>
      <c r="AI99" s="34">
        <f>AH99-AI55</f>
        <v>0</v>
      </c>
      <c r="AJ99" s="34">
        <f>AI99-AJ55</f>
        <v>0</v>
      </c>
      <c r="AK99" s="34"/>
      <c r="AL99" s="34"/>
      <c r="AQ99" s="34"/>
    </row>
    <row r="100" spans="1:48" outlineLevel="1" x14ac:dyDescent="0.2">
      <c r="A100" s="2"/>
      <c r="C100" s="44">
        <f t="shared" si="14"/>
        <v>2048</v>
      </c>
      <c r="AH100" s="34">
        <f>AH$5-AH56</f>
        <v>0</v>
      </c>
      <c r="AI100" s="34">
        <f>AH100-AI56</f>
        <v>0</v>
      </c>
      <c r="AJ100" s="34">
        <f>AI100-AJ56</f>
        <v>0</v>
      </c>
      <c r="AK100" s="34">
        <f>AJ100-AK56</f>
        <v>0</v>
      </c>
      <c r="AL100" s="34"/>
      <c r="AM100" s="34"/>
      <c r="AQ100" s="34"/>
      <c r="AR100" s="34"/>
    </row>
    <row r="101" spans="1:48" outlineLevel="1" x14ac:dyDescent="0.2">
      <c r="A101" s="2"/>
      <c r="C101" s="44">
        <f t="shared" si="14"/>
        <v>2049</v>
      </c>
      <c r="AI101" s="34">
        <f>AI$5-AI57</f>
        <v>0</v>
      </c>
      <c r="AJ101" s="34">
        <f>AI101-AJ57</f>
        <v>0</v>
      </c>
      <c r="AK101" s="34">
        <f>AJ101-AK57</f>
        <v>0</v>
      </c>
      <c r="AL101" s="34">
        <f>AK101-AL57</f>
        <v>0</v>
      </c>
      <c r="AM101" s="34"/>
      <c r="AN101" s="34"/>
      <c r="AQ101" s="34"/>
      <c r="AR101" s="34"/>
      <c r="AS101" s="34"/>
    </row>
    <row r="102" spans="1:48" outlineLevel="1" x14ac:dyDescent="0.2">
      <c r="A102" s="2"/>
      <c r="C102" s="44">
        <f t="shared" si="14"/>
        <v>2050</v>
      </c>
      <c r="AJ102" s="34">
        <f>AJ$5-AJ58</f>
        <v>0</v>
      </c>
      <c r="AK102" s="34">
        <f>AJ102-AK58</f>
        <v>0</v>
      </c>
      <c r="AL102" s="34">
        <f>AK102-AL58</f>
        <v>0</v>
      </c>
      <c r="AM102" s="34">
        <f>AL102-AM58</f>
        <v>0</v>
      </c>
      <c r="AN102" s="34"/>
      <c r="AO102" s="34"/>
      <c r="AQ102" s="34"/>
      <c r="AR102" s="34"/>
      <c r="AS102" s="34"/>
      <c r="AT102" s="34"/>
    </row>
    <row r="103" spans="1:48" outlineLevel="1" x14ac:dyDescent="0.2">
      <c r="A103" s="2"/>
      <c r="C103" s="44">
        <f t="shared" si="14"/>
        <v>2051</v>
      </c>
      <c r="AK103" s="34">
        <f>AK$5-AK59</f>
        <v>0</v>
      </c>
      <c r="AL103" s="34">
        <f>AK103-AL59</f>
        <v>0</v>
      </c>
      <c r="AM103" s="34">
        <f>AL103-AM59</f>
        <v>0</v>
      </c>
      <c r="AN103" s="34">
        <f>AM103-AN59</f>
        <v>0</v>
      </c>
      <c r="AO103" s="34"/>
      <c r="AP103" s="34"/>
      <c r="AQ103" s="34"/>
      <c r="AR103" s="34"/>
      <c r="AS103" s="34"/>
      <c r="AT103" s="34"/>
      <c r="AU103" s="34"/>
    </row>
    <row r="104" spans="1:48" outlineLevel="1" x14ac:dyDescent="0.2">
      <c r="A104" s="2"/>
      <c r="C104" s="44">
        <f t="shared" si="14"/>
        <v>2052</v>
      </c>
      <c r="AK104" s="34"/>
      <c r="AL104" s="34">
        <f>AL$5-AL60</f>
        <v>0</v>
      </c>
      <c r="AM104" s="34">
        <f>AL104-AM60</f>
        <v>0</v>
      </c>
      <c r="AN104" s="34">
        <f>AM104-AN60</f>
        <v>0</v>
      </c>
      <c r="AO104" s="34">
        <f>AN104-AO60</f>
        <v>0</v>
      </c>
      <c r="AP104" s="34"/>
      <c r="AQ104" s="34"/>
      <c r="AR104" s="34"/>
      <c r="AS104" s="34"/>
      <c r="AT104" s="34"/>
      <c r="AU104" s="34"/>
    </row>
    <row r="105" spans="1:48" outlineLevel="1" x14ac:dyDescent="0.2">
      <c r="A105" s="2"/>
      <c r="C105" s="44">
        <f t="shared" si="14"/>
        <v>2053</v>
      </c>
      <c r="AK105" s="34"/>
      <c r="AM105" s="34">
        <f>AM$5-AM61</f>
        <v>0</v>
      </c>
      <c r="AN105" s="34">
        <f>AM105-AN61</f>
        <v>0</v>
      </c>
      <c r="AO105" s="34">
        <f>AN105-AO61</f>
        <v>0</v>
      </c>
      <c r="AP105" s="34">
        <f>AO105-AP61</f>
        <v>0</v>
      </c>
      <c r="AQ105" s="34"/>
      <c r="AR105" s="34"/>
      <c r="AS105" s="34"/>
      <c r="AT105" s="34"/>
      <c r="AU105" s="34"/>
    </row>
    <row r="106" spans="1:48" outlineLevel="1" x14ac:dyDescent="0.2">
      <c r="A106" s="2"/>
      <c r="C106" s="44">
        <f t="shared" si="14"/>
        <v>2054</v>
      </c>
      <c r="AK106" s="34"/>
      <c r="AN106" s="34">
        <f>AN$5-AN62</f>
        <v>0</v>
      </c>
      <c r="AO106" s="34">
        <f>AN106-AO62</f>
        <v>0</v>
      </c>
      <c r="AP106" s="34">
        <f>AO106-AP62</f>
        <v>0</v>
      </c>
      <c r="AQ106" s="34">
        <f>AP106-AQ62</f>
        <v>0</v>
      </c>
      <c r="AR106" s="34"/>
      <c r="AS106" s="34"/>
      <c r="AT106" s="34"/>
      <c r="AU106" s="34"/>
    </row>
    <row r="107" spans="1:48" outlineLevel="1" x14ac:dyDescent="0.2">
      <c r="A107" s="2"/>
      <c r="C107" s="44">
        <f t="shared" si="14"/>
        <v>2055</v>
      </c>
      <c r="AK107" s="34"/>
      <c r="AO107" s="34">
        <f>AO$5-AO63</f>
        <v>0</v>
      </c>
      <c r="AP107" s="34">
        <f>AO107-AP63</f>
        <v>0</v>
      </c>
      <c r="AQ107" s="34">
        <f>AP107-AQ63</f>
        <v>0</v>
      </c>
      <c r="AR107" s="34"/>
      <c r="AS107" s="34"/>
      <c r="AT107" s="34"/>
      <c r="AU107" s="34"/>
    </row>
    <row r="108" spans="1:48" outlineLevel="1" x14ac:dyDescent="0.2">
      <c r="A108" s="2"/>
      <c r="C108" s="44">
        <f t="shared" si="14"/>
        <v>2056</v>
      </c>
      <c r="AK108" s="34"/>
      <c r="AP108" s="34">
        <f>AP$5-AP64</f>
        <v>0</v>
      </c>
      <c r="AQ108" s="34">
        <f>AP108-AQ64</f>
        <v>0</v>
      </c>
      <c r="AR108" s="34"/>
      <c r="AS108" s="34"/>
      <c r="AT108" s="34"/>
      <c r="AU108" s="34"/>
    </row>
    <row r="109" spans="1:48" outlineLevel="1" x14ac:dyDescent="0.2">
      <c r="A109" s="2"/>
      <c r="C109" s="44">
        <f t="shared" si="14"/>
        <v>2057</v>
      </c>
      <c r="AQ109" s="34">
        <f>AQ$5-AQ65</f>
        <v>0</v>
      </c>
      <c r="AR109" s="34"/>
      <c r="AS109" s="34"/>
      <c r="AT109" s="34"/>
      <c r="AU109" s="34"/>
      <c r="AV109" s="34"/>
    </row>
    <row r="110" spans="1:48" x14ac:dyDescent="0.2">
      <c r="C110" s="27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</row>
    <row r="111" spans="1:48" collapsed="1" x14ac:dyDescent="0.2">
      <c r="A111" s="6"/>
      <c r="C111" s="27" t="s">
        <v>62</v>
      </c>
      <c r="D111" s="27"/>
      <c r="E111" s="36">
        <v>2</v>
      </c>
    </row>
    <row r="112" spans="1:48" s="40" customFormat="1" outlineLevel="1" x14ac:dyDescent="0.2">
      <c r="A112" s="7"/>
      <c r="C112" s="41" t="s">
        <v>14</v>
      </c>
      <c r="E112" s="42">
        <v>6</v>
      </c>
      <c r="H112" s="40" t="s">
        <v>15</v>
      </c>
    </row>
    <row r="113" spans="1:43" s="40" customFormat="1" outlineLevel="1" x14ac:dyDescent="0.2">
      <c r="A113" s="7"/>
      <c r="C113" s="41" t="s">
        <v>16</v>
      </c>
      <c r="E113" s="42">
        <v>7</v>
      </c>
      <c r="H113" s="43"/>
    </row>
    <row r="114" spans="1:43" s="28" customFormat="1" outlineLevel="1" x14ac:dyDescent="0.2">
      <c r="A114" s="8"/>
      <c r="D114" s="30">
        <f>'Odpisy - daňové'!D2</f>
        <v>2018</v>
      </c>
      <c r="E114" s="30">
        <f>D114+1</f>
        <v>2019</v>
      </c>
      <c r="F114" s="30">
        <f t="shared" ref="F114:AQ114" si="15">E114+1</f>
        <v>2020</v>
      </c>
      <c r="G114" s="30">
        <f t="shared" si="15"/>
        <v>2021</v>
      </c>
      <c r="H114" s="30">
        <f t="shared" si="15"/>
        <v>2022</v>
      </c>
      <c r="I114" s="30">
        <f t="shared" si="15"/>
        <v>2023</v>
      </c>
      <c r="J114" s="30">
        <f t="shared" si="15"/>
        <v>2024</v>
      </c>
      <c r="K114" s="30">
        <f t="shared" si="15"/>
        <v>2025</v>
      </c>
      <c r="L114" s="30">
        <f t="shared" si="15"/>
        <v>2026</v>
      </c>
      <c r="M114" s="30">
        <f t="shared" si="15"/>
        <v>2027</v>
      </c>
      <c r="N114" s="30">
        <f t="shared" si="15"/>
        <v>2028</v>
      </c>
      <c r="O114" s="30">
        <f t="shared" si="15"/>
        <v>2029</v>
      </c>
      <c r="P114" s="30">
        <f t="shared" si="15"/>
        <v>2030</v>
      </c>
      <c r="Q114" s="30">
        <f t="shared" si="15"/>
        <v>2031</v>
      </c>
      <c r="R114" s="30">
        <f t="shared" si="15"/>
        <v>2032</v>
      </c>
      <c r="S114" s="30">
        <f t="shared" si="15"/>
        <v>2033</v>
      </c>
      <c r="T114" s="30">
        <f t="shared" si="15"/>
        <v>2034</v>
      </c>
      <c r="U114" s="30">
        <f t="shared" si="15"/>
        <v>2035</v>
      </c>
      <c r="V114" s="30">
        <f t="shared" si="15"/>
        <v>2036</v>
      </c>
      <c r="W114" s="30">
        <f t="shared" si="15"/>
        <v>2037</v>
      </c>
      <c r="X114" s="30">
        <f t="shared" si="15"/>
        <v>2038</v>
      </c>
      <c r="Y114" s="30">
        <f t="shared" si="15"/>
        <v>2039</v>
      </c>
      <c r="Z114" s="30">
        <f t="shared" si="15"/>
        <v>2040</v>
      </c>
      <c r="AA114" s="30">
        <f t="shared" si="15"/>
        <v>2041</v>
      </c>
      <c r="AB114" s="30">
        <f t="shared" si="15"/>
        <v>2042</v>
      </c>
      <c r="AC114" s="30">
        <f t="shared" si="15"/>
        <v>2043</v>
      </c>
      <c r="AD114" s="30">
        <f t="shared" si="15"/>
        <v>2044</v>
      </c>
      <c r="AE114" s="30">
        <f t="shared" si="15"/>
        <v>2045</v>
      </c>
      <c r="AF114" s="30">
        <f t="shared" si="15"/>
        <v>2046</v>
      </c>
      <c r="AG114" s="30">
        <f t="shared" si="15"/>
        <v>2047</v>
      </c>
      <c r="AH114" s="30">
        <f t="shared" si="15"/>
        <v>2048</v>
      </c>
      <c r="AI114" s="30">
        <f t="shared" si="15"/>
        <v>2049</v>
      </c>
      <c r="AJ114" s="30">
        <f t="shared" si="15"/>
        <v>2050</v>
      </c>
      <c r="AK114" s="30">
        <f t="shared" si="15"/>
        <v>2051</v>
      </c>
      <c r="AL114" s="30">
        <f t="shared" si="15"/>
        <v>2052</v>
      </c>
      <c r="AM114" s="30">
        <f t="shared" si="15"/>
        <v>2053</v>
      </c>
      <c r="AN114" s="30">
        <f t="shared" si="15"/>
        <v>2054</v>
      </c>
      <c r="AO114" s="30">
        <f t="shared" si="15"/>
        <v>2055</v>
      </c>
      <c r="AP114" s="30">
        <f t="shared" si="15"/>
        <v>2056</v>
      </c>
      <c r="AQ114" s="30">
        <f t="shared" si="15"/>
        <v>2057</v>
      </c>
    </row>
    <row r="115" spans="1:43" outlineLevel="1" x14ac:dyDescent="0.2">
      <c r="A115" s="6"/>
      <c r="C115" s="44">
        <f>D114</f>
        <v>2018</v>
      </c>
      <c r="D115" s="34">
        <f>D$6/$E$112</f>
        <v>0</v>
      </c>
      <c r="E115" s="34">
        <f t="shared" ref="E115:T130" si="16">(2*D159)/($E$113-(E$114-$C115))</f>
        <v>0</v>
      </c>
      <c r="F115" s="34">
        <f t="shared" si="16"/>
        <v>0</v>
      </c>
      <c r="G115" s="34">
        <f t="shared" si="16"/>
        <v>0</v>
      </c>
      <c r="H115" s="34">
        <f t="shared" si="16"/>
        <v>0</v>
      </c>
      <c r="I115" s="34">
        <f t="shared" si="16"/>
        <v>0</v>
      </c>
      <c r="J115" s="34">
        <f t="shared" si="16"/>
        <v>0</v>
      </c>
      <c r="K115" s="34"/>
      <c r="L115" s="34"/>
      <c r="M115" s="34"/>
      <c r="N115" s="34"/>
      <c r="O115" s="34"/>
    </row>
    <row r="116" spans="1:43" outlineLevel="1" x14ac:dyDescent="0.2">
      <c r="A116" s="6"/>
      <c r="C116" s="44">
        <f>C115+1</f>
        <v>2019</v>
      </c>
      <c r="D116" s="34"/>
      <c r="E116" s="34">
        <f>E$6/$E$112</f>
        <v>0</v>
      </c>
      <c r="F116" s="34">
        <f t="shared" si="16"/>
        <v>0</v>
      </c>
      <c r="G116" s="34">
        <f t="shared" si="16"/>
        <v>0</v>
      </c>
      <c r="H116" s="34">
        <f t="shared" si="16"/>
        <v>0</v>
      </c>
      <c r="I116" s="34">
        <f t="shared" si="16"/>
        <v>0</v>
      </c>
      <c r="J116" s="34">
        <f t="shared" si="16"/>
        <v>0</v>
      </c>
      <c r="K116" s="34">
        <f t="shared" si="16"/>
        <v>0</v>
      </c>
      <c r="L116" s="34"/>
      <c r="M116" s="34"/>
      <c r="N116" s="34"/>
      <c r="O116" s="34"/>
      <c r="P116" s="34"/>
    </row>
    <row r="117" spans="1:43" outlineLevel="1" x14ac:dyDescent="0.2">
      <c r="A117" s="6"/>
      <c r="C117" s="44">
        <f t="shared" ref="C117:C154" si="17">C116+1</f>
        <v>2020</v>
      </c>
      <c r="D117" s="34"/>
      <c r="E117" s="34"/>
      <c r="F117" s="34">
        <f>F$6/$E$112</f>
        <v>0</v>
      </c>
      <c r="G117" s="34">
        <f t="shared" si="16"/>
        <v>0</v>
      </c>
      <c r="H117" s="34">
        <f t="shared" si="16"/>
        <v>0</v>
      </c>
      <c r="I117" s="34">
        <f t="shared" si="16"/>
        <v>0</v>
      </c>
      <c r="J117" s="34">
        <f t="shared" si="16"/>
        <v>0</v>
      </c>
      <c r="K117" s="34">
        <f t="shared" si="16"/>
        <v>0</v>
      </c>
      <c r="L117" s="34">
        <f t="shared" si="16"/>
        <v>0</v>
      </c>
      <c r="M117" s="34"/>
      <c r="N117" s="34"/>
      <c r="O117" s="34"/>
      <c r="P117" s="34"/>
    </row>
    <row r="118" spans="1:43" outlineLevel="1" x14ac:dyDescent="0.2">
      <c r="A118" s="6"/>
      <c r="C118" s="44">
        <f t="shared" si="17"/>
        <v>2021</v>
      </c>
      <c r="D118" s="34"/>
      <c r="E118" s="34"/>
      <c r="F118" s="34"/>
      <c r="G118" s="34">
        <f>G$6/$E$112</f>
        <v>0</v>
      </c>
      <c r="H118" s="34">
        <f t="shared" si="16"/>
        <v>0</v>
      </c>
      <c r="I118" s="34">
        <f t="shared" si="16"/>
        <v>0</v>
      </c>
      <c r="J118" s="34">
        <f t="shared" si="16"/>
        <v>0</v>
      </c>
      <c r="K118" s="34">
        <f t="shared" si="16"/>
        <v>0</v>
      </c>
      <c r="L118" s="34">
        <f t="shared" si="16"/>
        <v>0</v>
      </c>
      <c r="M118" s="34">
        <f t="shared" si="16"/>
        <v>0</v>
      </c>
      <c r="N118" s="34"/>
      <c r="O118" s="34"/>
      <c r="P118" s="34"/>
    </row>
    <row r="119" spans="1:43" outlineLevel="1" x14ac:dyDescent="0.2">
      <c r="A119" s="6"/>
      <c r="C119" s="44">
        <f t="shared" si="17"/>
        <v>2022</v>
      </c>
      <c r="D119" s="34"/>
      <c r="E119" s="34"/>
      <c r="F119" s="34"/>
      <c r="G119" s="34"/>
      <c r="H119" s="34">
        <f>H$6/$E$112</f>
        <v>0</v>
      </c>
      <c r="I119" s="34">
        <f t="shared" si="16"/>
        <v>0</v>
      </c>
      <c r="J119" s="34">
        <f t="shared" si="16"/>
        <v>0</v>
      </c>
      <c r="K119" s="34">
        <f t="shared" si="16"/>
        <v>0</v>
      </c>
      <c r="L119" s="34">
        <f t="shared" si="16"/>
        <v>0</v>
      </c>
      <c r="M119" s="34">
        <f t="shared" si="16"/>
        <v>0</v>
      </c>
      <c r="N119" s="34">
        <f t="shared" si="16"/>
        <v>0</v>
      </c>
      <c r="O119" s="34"/>
      <c r="P119" s="34"/>
    </row>
    <row r="120" spans="1:43" outlineLevel="1" x14ac:dyDescent="0.2">
      <c r="A120" s="6"/>
      <c r="C120" s="44">
        <f t="shared" si="17"/>
        <v>2023</v>
      </c>
      <c r="D120" s="34"/>
      <c r="E120" s="34"/>
      <c r="F120" s="34"/>
      <c r="G120" s="34"/>
      <c r="H120" s="34"/>
      <c r="I120" s="34">
        <f>I$6/$E$112</f>
        <v>0</v>
      </c>
      <c r="J120" s="34">
        <f t="shared" si="16"/>
        <v>0</v>
      </c>
      <c r="K120" s="34">
        <f t="shared" si="16"/>
        <v>0</v>
      </c>
      <c r="L120" s="34">
        <f t="shared" si="16"/>
        <v>0</v>
      </c>
      <c r="M120" s="34">
        <f t="shared" si="16"/>
        <v>0</v>
      </c>
      <c r="N120" s="34">
        <f t="shared" si="16"/>
        <v>0</v>
      </c>
      <c r="O120" s="34">
        <f t="shared" si="16"/>
        <v>0</v>
      </c>
      <c r="P120" s="34"/>
    </row>
    <row r="121" spans="1:43" outlineLevel="1" x14ac:dyDescent="0.2">
      <c r="A121" s="6"/>
      <c r="C121" s="44">
        <f t="shared" si="17"/>
        <v>2024</v>
      </c>
      <c r="D121" s="34"/>
      <c r="E121" s="34"/>
      <c r="F121" s="34"/>
      <c r="G121" s="34"/>
      <c r="H121" s="34"/>
      <c r="I121" s="34"/>
      <c r="J121" s="34">
        <f>J$6/$E$112</f>
        <v>0</v>
      </c>
      <c r="K121" s="34">
        <f t="shared" si="16"/>
        <v>0</v>
      </c>
      <c r="L121" s="34">
        <f t="shared" si="16"/>
        <v>0</v>
      </c>
      <c r="M121" s="34">
        <f t="shared" si="16"/>
        <v>0</v>
      </c>
      <c r="N121" s="34">
        <f t="shared" si="16"/>
        <v>0</v>
      </c>
      <c r="O121" s="34">
        <f t="shared" si="16"/>
        <v>0</v>
      </c>
      <c r="P121" s="34">
        <f t="shared" si="16"/>
        <v>0</v>
      </c>
    </row>
    <row r="122" spans="1:43" outlineLevel="1" x14ac:dyDescent="0.2">
      <c r="A122" s="6"/>
      <c r="C122" s="44">
        <f t="shared" si="17"/>
        <v>2025</v>
      </c>
      <c r="D122" s="34"/>
      <c r="E122" s="34"/>
      <c r="F122" s="34"/>
      <c r="G122" s="34"/>
      <c r="H122" s="34"/>
      <c r="I122" s="34"/>
      <c r="J122" s="34"/>
      <c r="K122" s="34">
        <f>K$6/$E$112</f>
        <v>0</v>
      </c>
      <c r="L122" s="34">
        <f t="shared" si="16"/>
        <v>0</v>
      </c>
      <c r="M122" s="34">
        <f t="shared" si="16"/>
        <v>0</v>
      </c>
      <c r="N122" s="34">
        <f t="shared" si="16"/>
        <v>0</v>
      </c>
      <c r="O122" s="34">
        <f t="shared" si="16"/>
        <v>0</v>
      </c>
      <c r="P122" s="34">
        <f t="shared" si="16"/>
        <v>0</v>
      </c>
      <c r="Q122" s="34">
        <f t="shared" si="16"/>
        <v>0</v>
      </c>
    </row>
    <row r="123" spans="1:43" outlineLevel="1" x14ac:dyDescent="0.2">
      <c r="A123" s="6"/>
      <c r="C123" s="44">
        <f t="shared" si="17"/>
        <v>2026</v>
      </c>
      <c r="D123" s="34"/>
      <c r="E123" s="34"/>
      <c r="F123" s="34"/>
      <c r="G123" s="34"/>
      <c r="H123" s="34"/>
      <c r="I123" s="34"/>
      <c r="J123" s="34"/>
      <c r="K123" s="34"/>
      <c r="L123" s="34">
        <f>L$6/$E$112</f>
        <v>0</v>
      </c>
      <c r="M123" s="34">
        <f t="shared" si="16"/>
        <v>0</v>
      </c>
      <c r="N123" s="34">
        <f t="shared" si="16"/>
        <v>0</v>
      </c>
      <c r="O123" s="34">
        <f t="shared" si="16"/>
        <v>0</v>
      </c>
      <c r="P123" s="34">
        <f t="shared" si="16"/>
        <v>0</v>
      </c>
      <c r="Q123" s="34">
        <f t="shared" si="16"/>
        <v>0</v>
      </c>
      <c r="R123" s="34">
        <f t="shared" si="16"/>
        <v>0</v>
      </c>
    </row>
    <row r="124" spans="1:43" outlineLevel="1" x14ac:dyDescent="0.2">
      <c r="A124" s="6"/>
      <c r="C124" s="44">
        <f t="shared" si="17"/>
        <v>2027</v>
      </c>
      <c r="D124" s="34"/>
      <c r="E124" s="34"/>
      <c r="F124" s="34"/>
      <c r="G124" s="34"/>
      <c r="H124" s="34"/>
      <c r="I124" s="34"/>
      <c r="J124" s="34"/>
      <c r="K124" s="34"/>
      <c r="L124" s="34"/>
      <c r="M124" s="34">
        <f>M$6/$E$112</f>
        <v>0</v>
      </c>
      <c r="N124" s="34">
        <f t="shared" si="16"/>
        <v>0</v>
      </c>
      <c r="O124" s="34">
        <f t="shared" si="16"/>
        <v>0</v>
      </c>
      <c r="P124" s="34">
        <f t="shared" si="16"/>
        <v>0</v>
      </c>
      <c r="Q124" s="34">
        <f t="shared" si="16"/>
        <v>0</v>
      </c>
      <c r="R124" s="34">
        <f t="shared" si="16"/>
        <v>0</v>
      </c>
      <c r="S124" s="34">
        <f t="shared" si="16"/>
        <v>0</v>
      </c>
    </row>
    <row r="125" spans="1:43" outlineLevel="1" x14ac:dyDescent="0.2">
      <c r="A125" s="6"/>
      <c r="C125" s="44">
        <f t="shared" si="17"/>
        <v>2028</v>
      </c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>
        <f>N$6/$E$112</f>
        <v>0</v>
      </c>
      <c r="O125" s="34">
        <f t="shared" si="16"/>
        <v>0</v>
      </c>
      <c r="P125" s="34">
        <f t="shared" si="16"/>
        <v>0</v>
      </c>
      <c r="Q125" s="34">
        <f t="shared" si="16"/>
        <v>0</v>
      </c>
      <c r="R125" s="34">
        <f t="shared" si="16"/>
        <v>0</v>
      </c>
      <c r="S125" s="34">
        <f t="shared" si="16"/>
        <v>0</v>
      </c>
      <c r="T125" s="34">
        <f t="shared" si="16"/>
        <v>0</v>
      </c>
    </row>
    <row r="126" spans="1:43" outlineLevel="1" x14ac:dyDescent="0.2">
      <c r="A126" s="6"/>
      <c r="C126" s="44">
        <f t="shared" si="17"/>
        <v>2029</v>
      </c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>
        <f>O$6/$E$112</f>
        <v>0</v>
      </c>
      <c r="P126" s="34">
        <f t="shared" si="16"/>
        <v>0</v>
      </c>
      <c r="Q126" s="34">
        <f t="shared" si="16"/>
        <v>0</v>
      </c>
      <c r="R126" s="34">
        <f t="shared" si="16"/>
        <v>0</v>
      </c>
      <c r="S126" s="34">
        <f t="shared" si="16"/>
        <v>0</v>
      </c>
      <c r="T126" s="34">
        <f t="shared" si="16"/>
        <v>0</v>
      </c>
      <c r="U126" s="34">
        <f t="shared" ref="U126:AJ141" si="18">(2*T170)/($E$113-(U$114-$C126))</f>
        <v>0</v>
      </c>
    </row>
    <row r="127" spans="1:43" outlineLevel="1" x14ac:dyDescent="0.2">
      <c r="A127" s="6"/>
      <c r="C127" s="44">
        <f t="shared" si="17"/>
        <v>2030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>
        <f>P$6/$E$112</f>
        <v>0</v>
      </c>
      <c r="Q127" s="34">
        <f t="shared" si="16"/>
        <v>0</v>
      </c>
      <c r="R127" s="34">
        <f t="shared" si="16"/>
        <v>0</v>
      </c>
      <c r="S127" s="34">
        <f t="shared" si="16"/>
        <v>0</v>
      </c>
      <c r="T127" s="34">
        <f t="shared" si="16"/>
        <v>0</v>
      </c>
      <c r="U127" s="34">
        <f t="shared" si="18"/>
        <v>0</v>
      </c>
      <c r="V127" s="34">
        <f t="shared" si="18"/>
        <v>0</v>
      </c>
    </row>
    <row r="128" spans="1:43" outlineLevel="1" x14ac:dyDescent="0.2">
      <c r="A128" s="6"/>
      <c r="C128" s="44">
        <f t="shared" si="17"/>
        <v>2031</v>
      </c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>
        <f>Q$6/$E$112</f>
        <v>0</v>
      </c>
      <c r="R128" s="34">
        <f t="shared" si="16"/>
        <v>0</v>
      </c>
      <c r="S128" s="34">
        <f t="shared" si="16"/>
        <v>0</v>
      </c>
      <c r="T128" s="34">
        <f t="shared" si="16"/>
        <v>0</v>
      </c>
      <c r="U128" s="34">
        <f t="shared" si="18"/>
        <v>0</v>
      </c>
      <c r="V128" s="34">
        <f t="shared" si="18"/>
        <v>0</v>
      </c>
      <c r="W128" s="34">
        <f t="shared" si="18"/>
        <v>0</v>
      </c>
    </row>
    <row r="129" spans="1:44" outlineLevel="1" x14ac:dyDescent="0.2">
      <c r="A129" s="6"/>
      <c r="C129" s="44">
        <f t="shared" si="17"/>
        <v>2032</v>
      </c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R129" s="34">
        <f>R$6/$E$112</f>
        <v>0</v>
      </c>
      <c r="S129" s="34">
        <f t="shared" si="16"/>
        <v>0</v>
      </c>
      <c r="T129" s="34">
        <f t="shared" si="16"/>
        <v>0</v>
      </c>
      <c r="U129" s="34">
        <f t="shared" si="18"/>
        <v>0</v>
      </c>
      <c r="V129" s="34">
        <f t="shared" si="18"/>
        <v>0</v>
      </c>
      <c r="W129" s="34">
        <f t="shared" si="18"/>
        <v>0</v>
      </c>
      <c r="X129" s="34">
        <f t="shared" si="18"/>
        <v>0</v>
      </c>
    </row>
    <row r="130" spans="1:44" outlineLevel="1" x14ac:dyDescent="0.2">
      <c r="A130" s="6"/>
      <c r="C130" s="44">
        <f t="shared" si="17"/>
        <v>2033</v>
      </c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S130" s="34">
        <f>S$6/$E$112</f>
        <v>0</v>
      </c>
      <c r="T130" s="34">
        <f t="shared" si="16"/>
        <v>0</v>
      </c>
      <c r="U130" s="34">
        <f t="shared" si="18"/>
        <v>0</v>
      </c>
      <c r="V130" s="34">
        <f t="shared" si="18"/>
        <v>0</v>
      </c>
      <c r="W130" s="34">
        <f t="shared" si="18"/>
        <v>0</v>
      </c>
      <c r="X130" s="34">
        <f t="shared" si="18"/>
        <v>0</v>
      </c>
      <c r="Y130" s="34">
        <f t="shared" si="18"/>
        <v>0</v>
      </c>
    </row>
    <row r="131" spans="1:44" outlineLevel="1" x14ac:dyDescent="0.2">
      <c r="A131" s="6"/>
      <c r="C131" s="44">
        <f t="shared" si="17"/>
        <v>2034</v>
      </c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T131" s="34">
        <f>T$6/$E$112</f>
        <v>0</v>
      </c>
      <c r="U131" s="34">
        <f t="shared" si="18"/>
        <v>0</v>
      </c>
      <c r="V131" s="34">
        <f t="shared" si="18"/>
        <v>0</v>
      </c>
      <c r="W131" s="34">
        <f t="shared" si="18"/>
        <v>0</v>
      </c>
      <c r="X131" s="34">
        <f t="shared" si="18"/>
        <v>0</v>
      </c>
      <c r="Y131" s="34">
        <f t="shared" si="18"/>
        <v>0</v>
      </c>
      <c r="Z131" s="34">
        <f t="shared" si="18"/>
        <v>0</v>
      </c>
    </row>
    <row r="132" spans="1:44" outlineLevel="1" x14ac:dyDescent="0.2">
      <c r="A132" s="6"/>
      <c r="C132" s="44">
        <f t="shared" si="17"/>
        <v>2035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U132" s="34">
        <f>U$6/$E$112</f>
        <v>0</v>
      </c>
      <c r="V132" s="34">
        <f t="shared" si="18"/>
        <v>0</v>
      </c>
      <c r="W132" s="34">
        <f t="shared" si="18"/>
        <v>0</v>
      </c>
      <c r="X132" s="34">
        <f t="shared" si="18"/>
        <v>0</v>
      </c>
      <c r="Y132" s="34">
        <f t="shared" si="18"/>
        <v>0</v>
      </c>
      <c r="Z132" s="34">
        <f t="shared" si="18"/>
        <v>0</v>
      </c>
      <c r="AA132" s="34">
        <f t="shared" si="18"/>
        <v>0</v>
      </c>
    </row>
    <row r="133" spans="1:44" outlineLevel="1" x14ac:dyDescent="0.2">
      <c r="A133" s="6"/>
      <c r="C133" s="44">
        <f t="shared" si="17"/>
        <v>2036</v>
      </c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V133" s="34">
        <f>V$6/$E$112</f>
        <v>0</v>
      </c>
      <c r="W133" s="34">
        <f t="shared" si="18"/>
        <v>0</v>
      </c>
      <c r="X133" s="34">
        <f t="shared" si="18"/>
        <v>0</v>
      </c>
      <c r="Y133" s="34">
        <f t="shared" si="18"/>
        <v>0</v>
      </c>
      <c r="Z133" s="34">
        <f t="shared" si="18"/>
        <v>0</v>
      </c>
      <c r="AA133" s="34">
        <f t="shared" si="18"/>
        <v>0</v>
      </c>
      <c r="AB133" s="34">
        <f t="shared" si="18"/>
        <v>0</v>
      </c>
    </row>
    <row r="134" spans="1:44" outlineLevel="1" x14ac:dyDescent="0.2">
      <c r="A134" s="6"/>
      <c r="C134" s="44">
        <f t="shared" si="17"/>
        <v>2037</v>
      </c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W134" s="34">
        <f>W$6/$E$112</f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</row>
    <row r="135" spans="1:44" outlineLevel="1" x14ac:dyDescent="0.2">
      <c r="A135" s="6"/>
      <c r="C135" s="44">
        <f t="shared" si="17"/>
        <v>2038</v>
      </c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X135" s="34">
        <f>X$6/$E$112</f>
        <v>0</v>
      </c>
      <c r="Y135" s="34">
        <f t="shared" si="18"/>
        <v>0</v>
      </c>
      <c r="Z135" s="34">
        <f t="shared" si="18"/>
        <v>0</v>
      </c>
      <c r="AA135" s="34">
        <f t="shared" si="18"/>
        <v>0</v>
      </c>
      <c r="AB135" s="34">
        <f t="shared" si="18"/>
        <v>0</v>
      </c>
      <c r="AC135" s="34">
        <f t="shared" si="18"/>
        <v>0</v>
      </c>
      <c r="AD135" s="34">
        <f t="shared" si="18"/>
        <v>0</v>
      </c>
    </row>
    <row r="136" spans="1:44" outlineLevel="1" x14ac:dyDescent="0.2">
      <c r="A136" s="6"/>
      <c r="C136" s="44">
        <f t="shared" si="17"/>
        <v>2039</v>
      </c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Y136" s="34">
        <f>Y$6/$E$112</f>
        <v>0</v>
      </c>
      <c r="Z136" s="34">
        <f t="shared" si="18"/>
        <v>0</v>
      </c>
      <c r="AA136" s="34">
        <f t="shared" si="18"/>
        <v>0</v>
      </c>
      <c r="AB136" s="34">
        <f t="shared" si="18"/>
        <v>0</v>
      </c>
      <c r="AC136" s="34">
        <f t="shared" si="18"/>
        <v>0</v>
      </c>
      <c r="AD136" s="34">
        <f t="shared" si="18"/>
        <v>0</v>
      </c>
      <c r="AE136" s="34">
        <f t="shared" si="18"/>
        <v>0</v>
      </c>
    </row>
    <row r="137" spans="1:44" outlineLevel="1" x14ac:dyDescent="0.2">
      <c r="A137" s="6"/>
      <c r="C137" s="44">
        <f t="shared" si="17"/>
        <v>2040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Z137" s="34">
        <f>Z$6/$E$112</f>
        <v>0</v>
      </c>
      <c r="AA137" s="34">
        <f t="shared" si="18"/>
        <v>0</v>
      </c>
      <c r="AB137" s="34">
        <f t="shared" si="18"/>
        <v>0</v>
      </c>
      <c r="AC137" s="34">
        <f t="shared" si="18"/>
        <v>0</v>
      </c>
      <c r="AD137" s="34">
        <f t="shared" si="18"/>
        <v>0</v>
      </c>
      <c r="AE137" s="34">
        <f t="shared" si="18"/>
        <v>0</v>
      </c>
      <c r="AF137" s="34">
        <f t="shared" si="18"/>
        <v>0</v>
      </c>
    </row>
    <row r="138" spans="1:44" outlineLevel="1" x14ac:dyDescent="0.2">
      <c r="A138" s="6"/>
      <c r="C138" s="44">
        <f t="shared" si="17"/>
        <v>2041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AA138" s="34">
        <f>AA$6/$E$112</f>
        <v>0</v>
      </c>
      <c r="AB138" s="34">
        <f t="shared" si="18"/>
        <v>0</v>
      </c>
      <c r="AC138" s="34">
        <f t="shared" si="18"/>
        <v>0</v>
      </c>
      <c r="AD138" s="34">
        <f t="shared" si="18"/>
        <v>0</v>
      </c>
      <c r="AE138" s="34">
        <f t="shared" si="18"/>
        <v>0</v>
      </c>
      <c r="AF138" s="34">
        <f t="shared" si="18"/>
        <v>0</v>
      </c>
      <c r="AG138" s="34">
        <f t="shared" si="18"/>
        <v>0</v>
      </c>
    </row>
    <row r="139" spans="1:44" outlineLevel="1" x14ac:dyDescent="0.2">
      <c r="A139" s="6"/>
      <c r="C139" s="44">
        <f t="shared" si="17"/>
        <v>2042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AB139" s="34">
        <f>AB$6/$E$112</f>
        <v>0</v>
      </c>
      <c r="AC139" s="34">
        <f t="shared" si="18"/>
        <v>0</v>
      </c>
      <c r="AD139" s="34">
        <f t="shared" si="18"/>
        <v>0</v>
      </c>
      <c r="AE139" s="34">
        <f t="shared" si="18"/>
        <v>0</v>
      </c>
      <c r="AF139" s="34">
        <f t="shared" si="18"/>
        <v>0</v>
      </c>
      <c r="AG139" s="34">
        <f t="shared" si="18"/>
        <v>0</v>
      </c>
      <c r="AH139" s="34">
        <f t="shared" si="18"/>
        <v>0</v>
      </c>
    </row>
    <row r="140" spans="1:44" outlineLevel="1" x14ac:dyDescent="0.2">
      <c r="A140" s="6"/>
      <c r="C140" s="44">
        <f t="shared" si="17"/>
        <v>2043</v>
      </c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AC140" s="34">
        <f>AC$6/$E$112</f>
        <v>0</v>
      </c>
      <c r="AD140" s="34">
        <f t="shared" si="18"/>
        <v>0</v>
      </c>
      <c r="AE140" s="34">
        <f t="shared" si="18"/>
        <v>0</v>
      </c>
      <c r="AF140" s="34">
        <f t="shared" si="18"/>
        <v>0</v>
      </c>
      <c r="AG140" s="34">
        <f t="shared" si="18"/>
        <v>0</v>
      </c>
      <c r="AH140" s="34">
        <f t="shared" si="18"/>
        <v>0</v>
      </c>
      <c r="AI140" s="34">
        <f t="shared" si="18"/>
        <v>0</v>
      </c>
    </row>
    <row r="141" spans="1:44" outlineLevel="1" x14ac:dyDescent="0.2">
      <c r="A141" s="6"/>
      <c r="C141" s="44">
        <f t="shared" si="17"/>
        <v>2044</v>
      </c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AD141" s="34">
        <f>AD$6/$E$112</f>
        <v>0</v>
      </c>
      <c r="AE141" s="34">
        <f t="shared" si="18"/>
        <v>0</v>
      </c>
      <c r="AF141" s="34">
        <f t="shared" si="18"/>
        <v>0</v>
      </c>
      <c r="AG141" s="34">
        <f t="shared" si="18"/>
        <v>0</v>
      </c>
      <c r="AH141" s="34">
        <f t="shared" si="18"/>
        <v>0</v>
      </c>
      <c r="AI141" s="34">
        <f t="shared" si="18"/>
        <v>0</v>
      </c>
      <c r="AJ141" s="34">
        <f t="shared" si="18"/>
        <v>0</v>
      </c>
    </row>
    <row r="142" spans="1:44" outlineLevel="1" x14ac:dyDescent="0.2">
      <c r="A142" s="6"/>
      <c r="C142" s="44">
        <f t="shared" si="17"/>
        <v>2045</v>
      </c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AE142" s="34">
        <f>AE$6/$E$112</f>
        <v>0</v>
      </c>
      <c r="AF142" s="34">
        <f t="shared" ref="AF142:AQ148" si="19">(2*AE186)/($E$113-(AF$114-$C142))</f>
        <v>0</v>
      </c>
      <c r="AG142" s="34">
        <f t="shared" si="19"/>
        <v>0</v>
      </c>
      <c r="AH142" s="34">
        <f t="shared" si="19"/>
        <v>0</v>
      </c>
      <c r="AI142" s="34">
        <f t="shared" si="19"/>
        <v>0</v>
      </c>
      <c r="AJ142" s="34">
        <f t="shared" si="19"/>
        <v>0</v>
      </c>
      <c r="AK142" s="34">
        <f t="shared" si="19"/>
        <v>0</v>
      </c>
      <c r="AL142" s="34"/>
      <c r="AM142" s="34"/>
      <c r="AN142" s="34"/>
      <c r="AO142" s="34"/>
      <c r="AP142" s="34"/>
    </row>
    <row r="143" spans="1:44" outlineLevel="1" x14ac:dyDescent="0.2">
      <c r="A143" s="6"/>
      <c r="C143" s="44">
        <f t="shared" si="17"/>
        <v>2046</v>
      </c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AF143" s="34">
        <f>AF$6/$E$112</f>
        <v>0</v>
      </c>
      <c r="AG143" s="34">
        <f t="shared" si="19"/>
        <v>0</v>
      </c>
      <c r="AH143" s="34">
        <f t="shared" si="19"/>
        <v>0</v>
      </c>
      <c r="AI143" s="34">
        <f t="shared" si="19"/>
        <v>0</v>
      </c>
      <c r="AJ143" s="34">
        <f t="shared" si="19"/>
        <v>0</v>
      </c>
      <c r="AK143" s="34">
        <f t="shared" si="19"/>
        <v>0</v>
      </c>
      <c r="AL143" s="34">
        <f t="shared" si="19"/>
        <v>0</v>
      </c>
      <c r="AQ143" s="34"/>
    </row>
    <row r="144" spans="1:44" outlineLevel="1" x14ac:dyDescent="0.2">
      <c r="A144" s="6"/>
      <c r="C144" s="44">
        <f t="shared" si="17"/>
        <v>2047</v>
      </c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AG144" s="34">
        <f>AG$6/$E$112</f>
        <v>0</v>
      </c>
      <c r="AH144" s="34">
        <f>(2*AG188)/($E$113-(AH$114-$C144))</f>
        <v>0</v>
      </c>
      <c r="AI144" s="34">
        <f>(2*AH188)/($E$113-(AI$114-$C144))</f>
        <v>0</v>
      </c>
      <c r="AJ144" s="34">
        <f>(2*AI188)/($E$113-(AJ$114-$C144))</f>
        <v>0</v>
      </c>
      <c r="AK144" s="34">
        <f>(2*AJ188)/($E$113-(AK$114-$C144))</f>
        <v>0</v>
      </c>
      <c r="AL144" s="34">
        <f t="shared" si="19"/>
        <v>0</v>
      </c>
      <c r="AM144" s="34">
        <f t="shared" si="19"/>
        <v>0</v>
      </c>
      <c r="AQ144" s="34"/>
      <c r="AR144" s="34"/>
    </row>
    <row r="145" spans="1:49" outlineLevel="1" x14ac:dyDescent="0.2">
      <c r="A145" s="6"/>
      <c r="C145" s="44">
        <f t="shared" si="17"/>
        <v>2048</v>
      </c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AH145" s="34">
        <f>AH$6/$E$112</f>
        <v>0</v>
      </c>
      <c r="AI145" s="34">
        <f>(2*AH189)/($E$113-(AI$114-$C145))</f>
        <v>0</v>
      </c>
      <c r="AJ145" s="34">
        <f>(2*AI189)/($E$113-(AJ$114-$C145))</f>
        <v>0</v>
      </c>
      <c r="AK145" s="34">
        <f>(2*AJ189)/($E$113-(AK$114-$C145))</f>
        <v>0</v>
      </c>
      <c r="AL145" s="34">
        <f t="shared" si="19"/>
        <v>0</v>
      </c>
      <c r="AM145" s="34">
        <f t="shared" si="19"/>
        <v>0</v>
      </c>
      <c r="AN145" s="34">
        <f t="shared" si="19"/>
        <v>0</v>
      </c>
      <c r="AQ145" s="34"/>
      <c r="AR145" s="34"/>
      <c r="AS145" s="34"/>
    </row>
    <row r="146" spans="1:49" outlineLevel="1" x14ac:dyDescent="0.2">
      <c r="A146" s="6"/>
      <c r="C146" s="44">
        <f t="shared" si="17"/>
        <v>2049</v>
      </c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AI146" s="34">
        <f>AI$6/$E$112</f>
        <v>0</v>
      </c>
      <c r="AJ146" s="34">
        <f>(2*AI190)/($E$113-(AJ$114-$C146))</f>
        <v>0</v>
      </c>
      <c r="AK146" s="34">
        <f>(2*AJ190)/($E$113-(AK$114-$C146))</f>
        <v>0</v>
      </c>
      <c r="AL146" s="34">
        <f t="shared" si="19"/>
        <v>0</v>
      </c>
      <c r="AM146" s="34">
        <f t="shared" si="19"/>
        <v>0</v>
      </c>
      <c r="AN146" s="34">
        <f t="shared" si="19"/>
        <v>0</v>
      </c>
      <c r="AO146" s="34">
        <f t="shared" si="19"/>
        <v>0</v>
      </c>
      <c r="AQ146" s="34"/>
      <c r="AR146" s="34"/>
      <c r="AS146" s="34"/>
      <c r="AT146" s="34"/>
    </row>
    <row r="147" spans="1:49" outlineLevel="1" x14ac:dyDescent="0.2">
      <c r="A147" s="6"/>
      <c r="C147" s="44">
        <f t="shared" si="17"/>
        <v>2050</v>
      </c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AJ147" s="34">
        <f>AJ$6/$E$112</f>
        <v>0</v>
      </c>
      <c r="AK147" s="34">
        <f>(2*AJ191)/($E$113-(AK$114-$C147))</f>
        <v>0</v>
      </c>
      <c r="AL147" s="34">
        <f t="shared" si="19"/>
        <v>0</v>
      </c>
      <c r="AM147" s="34">
        <f t="shared" si="19"/>
        <v>0</v>
      </c>
      <c r="AN147" s="34">
        <f t="shared" si="19"/>
        <v>0</v>
      </c>
      <c r="AO147" s="34">
        <f t="shared" si="19"/>
        <v>0</v>
      </c>
      <c r="AP147" s="34">
        <f t="shared" si="19"/>
        <v>0</v>
      </c>
      <c r="AR147" s="34"/>
      <c r="AS147" s="34"/>
      <c r="AT147" s="34"/>
      <c r="AU147" s="34"/>
    </row>
    <row r="148" spans="1:49" outlineLevel="1" x14ac:dyDescent="0.2">
      <c r="A148" s="6"/>
      <c r="C148" s="44">
        <f t="shared" si="17"/>
        <v>2051</v>
      </c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AJ148" s="34"/>
      <c r="AK148" s="34">
        <f>AK$6/$E$112</f>
        <v>0</v>
      </c>
      <c r="AL148" s="34">
        <f t="shared" si="19"/>
        <v>0</v>
      </c>
      <c r="AM148" s="34">
        <f t="shared" si="19"/>
        <v>0</v>
      </c>
      <c r="AN148" s="34">
        <f t="shared" si="19"/>
        <v>0</v>
      </c>
      <c r="AO148" s="34">
        <f t="shared" si="19"/>
        <v>0</v>
      </c>
      <c r="AP148" s="34">
        <f t="shared" si="19"/>
        <v>0</v>
      </c>
      <c r="AQ148" s="34">
        <f t="shared" si="19"/>
        <v>0</v>
      </c>
      <c r="AR148" s="34"/>
      <c r="AS148" s="34"/>
      <c r="AT148" s="34"/>
      <c r="AU148" s="34"/>
    </row>
    <row r="149" spans="1:49" outlineLevel="1" x14ac:dyDescent="0.2">
      <c r="A149" s="6"/>
      <c r="C149" s="44">
        <f t="shared" si="17"/>
        <v>2052</v>
      </c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AJ149" s="34"/>
      <c r="AK149" s="34"/>
      <c r="AL149" s="34">
        <f>AL$6/$E$112</f>
        <v>0</v>
      </c>
      <c r="AM149" s="34">
        <f>(2*AL198)/($E$113-(AM$114-$C149))</f>
        <v>0</v>
      </c>
      <c r="AN149" s="34">
        <f>(2*AM198)/($E$113-(AN$114-$C149))</f>
        <v>0</v>
      </c>
      <c r="AO149" s="34">
        <f>(2*AN198)/($E$113-(AO$114-$C149))</f>
        <v>0</v>
      </c>
      <c r="AP149" s="34">
        <f>(2*AO198)/($E$113-(AP$114-$C149))</f>
        <v>0</v>
      </c>
      <c r="AQ149" s="34">
        <f>(2*AP198)/($E$113-(AQ$114-$C149))</f>
        <v>0</v>
      </c>
      <c r="AR149" s="34"/>
      <c r="AS149" s="34"/>
      <c r="AT149" s="34"/>
      <c r="AU149" s="34"/>
    </row>
    <row r="150" spans="1:49" outlineLevel="1" x14ac:dyDescent="0.2">
      <c r="A150" s="6"/>
      <c r="C150" s="44">
        <f t="shared" si="17"/>
        <v>2053</v>
      </c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AJ150" s="34"/>
      <c r="AK150" s="34"/>
      <c r="AM150" s="34">
        <f>AM$6/$E$112</f>
        <v>0</v>
      </c>
      <c r="AN150" s="34">
        <f>(2*AM199)/($E$113-(AN$114-$C150))</f>
        <v>0</v>
      </c>
      <c r="AO150" s="34">
        <f>(2*AN199)/($E$113-(AO$114-$C150))</f>
        <v>0</v>
      </c>
      <c r="AP150" s="34">
        <f>(2*AO199)/($E$113-(AP$114-$C150))</f>
        <v>0</v>
      </c>
      <c r="AQ150" s="34">
        <f>(2*AP199)/($E$113-(AQ$114-$C150))</f>
        <v>0</v>
      </c>
      <c r="AR150" s="34"/>
      <c r="AS150" s="34"/>
      <c r="AT150" s="34"/>
      <c r="AU150" s="34"/>
    </row>
    <row r="151" spans="1:49" outlineLevel="1" x14ac:dyDescent="0.2">
      <c r="A151" s="6"/>
      <c r="C151" s="44">
        <f t="shared" si="17"/>
        <v>2054</v>
      </c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AJ151" s="34"/>
      <c r="AK151" s="34"/>
      <c r="AN151" s="34">
        <f>AN$6/$E$112</f>
        <v>0</v>
      </c>
      <c r="AO151" s="34">
        <f>(2*AN200)/($E$113-(AO$114-$C151))</f>
        <v>0</v>
      </c>
      <c r="AP151" s="34">
        <f>(2*AO200)/($E$113-(AP$114-$C151))</f>
        <v>0</v>
      </c>
      <c r="AQ151" s="34">
        <f>(2*AP200)/($E$113-(AQ$114-$C151))</f>
        <v>0</v>
      </c>
      <c r="AR151" s="34"/>
      <c r="AS151" s="34"/>
      <c r="AT151" s="34"/>
      <c r="AU151" s="34"/>
    </row>
    <row r="152" spans="1:49" outlineLevel="1" x14ac:dyDescent="0.2">
      <c r="A152" s="6"/>
      <c r="C152" s="44">
        <f t="shared" si="17"/>
        <v>2055</v>
      </c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AJ152" s="34"/>
      <c r="AK152" s="34"/>
      <c r="AO152" s="34">
        <f>AO$6/$E$112</f>
        <v>0</v>
      </c>
      <c r="AP152" s="34">
        <f>(2*AO201)/($E$113-(AP$114-$C152))</f>
        <v>0</v>
      </c>
      <c r="AQ152" s="34">
        <f>(2*AP201)/($E$113-(AQ$114-$C152))</f>
        <v>0</v>
      </c>
      <c r="AR152" s="34"/>
      <c r="AS152" s="34"/>
      <c r="AT152" s="34"/>
      <c r="AU152" s="34"/>
    </row>
    <row r="153" spans="1:49" outlineLevel="1" x14ac:dyDescent="0.2">
      <c r="A153" s="6"/>
      <c r="C153" s="44">
        <f t="shared" si="17"/>
        <v>2056</v>
      </c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AL153" s="34"/>
      <c r="AM153" s="34"/>
      <c r="AN153" s="34"/>
      <c r="AO153" s="34"/>
      <c r="AP153" s="34">
        <f>AP$6/$E$112</f>
        <v>0</v>
      </c>
      <c r="AQ153" s="34">
        <f>(2*AP202)/($E$113-(AQ$114-$C153))</f>
        <v>0</v>
      </c>
      <c r="AR153" s="34"/>
      <c r="AS153" s="34"/>
      <c r="AT153" s="34"/>
      <c r="AU153" s="34"/>
      <c r="AV153" s="34"/>
    </row>
    <row r="154" spans="1:49" outlineLevel="1" x14ac:dyDescent="0.2">
      <c r="A154" s="6"/>
      <c r="C154" s="44">
        <f t="shared" si="17"/>
        <v>2057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AQ154" s="34">
        <f>AQ$6/$E$112</f>
        <v>0</v>
      </c>
      <c r="AR154" s="34"/>
      <c r="AS154" s="34"/>
      <c r="AT154" s="34"/>
      <c r="AU154" s="34"/>
      <c r="AV154" s="34"/>
      <c r="AW154" s="34"/>
    </row>
    <row r="155" spans="1:49" s="27" customFormat="1" outlineLevel="1" x14ac:dyDescent="0.2">
      <c r="A155" s="9"/>
      <c r="C155" s="27" t="s">
        <v>19</v>
      </c>
      <c r="D155" s="45">
        <f>SUM(D115:D154)</f>
        <v>0</v>
      </c>
      <c r="E155" s="45">
        <f t="shared" ref="E155:AQ155" si="20">SUM(E115:E154)</f>
        <v>0</v>
      </c>
      <c r="F155" s="45">
        <f t="shared" si="20"/>
        <v>0</v>
      </c>
      <c r="G155" s="45">
        <f t="shared" si="20"/>
        <v>0</v>
      </c>
      <c r="H155" s="45">
        <f t="shared" si="20"/>
        <v>0</v>
      </c>
      <c r="I155" s="45">
        <f t="shared" si="20"/>
        <v>0</v>
      </c>
      <c r="J155" s="45">
        <f t="shared" si="20"/>
        <v>0</v>
      </c>
      <c r="K155" s="45">
        <f t="shared" si="20"/>
        <v>0</v>
      </c>
      <c r="L155" s="45">
        <f t="shared" si="20"/>
        <v>0</v>
      </c>
      <c r="M155" s="45">
        <f t="shared" si="20"/>
        <v>0</v>
      </c>
      <c r="N155" s="45">
        <f t="shared" si="20"/>
        <v>0</v>
      </c>
      <c r="O155" s="45">
        <f t="shared" si="20"/>
        <v>0</v>
      </c>
      <c r="P155" s="45">
        <f t="shared" si="20"/>
        <v>0</v>
      </c>
      <c r="Q155" s="45">
        <f t="shared" si="20"/>
        <v>0</v>
      </c>
      <c r="R155" s="45">
        <f t="shared" si="20"/>
        <v>0</v>
      </c>
      <c r="S155" s="45">
        <f t="shared" si="20"/>
        <v>0</v>
      </c>
      <c r="T155" s="45">
        <f t="shared" si="20"/>
        <v>0</v>
      </c>
      <c r="U155" s="45">
        <f t="shared" si="20"/>
        <v>0</v>
      </c>
      <c r="V155" s="45">
        <f t="shared" si="20"/>
        <v>0</v>
      </c>
      <c r="W155" s="45">
        <f t="shared" si="20"/>
        <v>0</v>
      </c>
      <c r="X155" s="45">
        <f t="shared" si="20"/>
        <v>0</v>
      </c>
      <c r="Y155" s="45">
        <f t="shared" si="20"/>
        <v>0</v>
      </c>
      <c r="Z155" s="45">
        <f t="shared" si="20"/>
        <v>0</v>
      </c>
      <c r="AA155" s="45">
        <f t="shared" si="20"/>
        <v>0</v>
      </c>
      <c r="AB155" s="45">
        <f t="shared" si="20"/>
        <v>0</v>
      </c>
      <c r="AC155" s="45">
        <f t="shared" si="20"/>
        <v>0</v>
      </c>
      <c r="AD155" s="45">
        <f t="shared" si="20"/>
        <v>0</v>
      </c>
      <c r="AE155" s="45">
        <f t="shared" si="20"/>
        <v>0</v>
      </c>
      <c r="AF155" s="45">
        <f t="shared" si="20"/>
        <v>0</v>
      </c>
      <c r="AG155" s="45">
        <f t="shared" si="20"/>
        <v>0</v>
      </c>
      <c r="AH155" s="45">
        <f t="shared" si="20"/>
        <v>0</v>
      </c>
      <c r="AI155" s="45">
        <f t="shared" si="20"/>
        <v>0</v>
      </c>
      <c r="AJ155" s="45">
        <f t="shared" si="20"/>
        <v>0</v>
      </c>
      <c r="AK155" s="45">
        <f t="shared" si="20"/>
        <v>0</v>
      </c>
      <c r="AL155" s="45">
        <f t="shared" si="20"/>
        <v>0</v>
      </c>
      <c r="AM155" s="45">
        <f t="shared" si="20"/>
        <v>0</v>
      </c>
      <c r="AN155" s="45">
        <f t="shared" si="20"/>
        <v>0</v>
      </c>
      <c r="AO155" s="45">
        <f t="shared" si="20"/>
        <v>0</v>
      </c>
      <c r="AP155" s="45">
        <f t="shared" si="20"/>
        <v>0</v>
      </c>
      <c r="AQ155" s="45">
        <f t="shared" si="20"/>
        <v>0</v>
      </c>
    </row>
    <row r="156" spans="1:49" outlineLevel="1" x14ac:dyDescent="0.2">
      <c r="A156" s="6"/>
      <c r="C156" s="46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</row>
    <row r="157" spans="1:49" outlineLevel="1" x14ac:dyDescent="0.2">
      <c r="A157" s="6"/>
      <c r="C157" s="48" t="s">
        <v>18</v>
      </c>
      <c r="D157" s="34"/>
      <c r="E157" s="34"/>
      <c r="F157" s="34"/>
      <c r="G157" s="34"/>
      <c r="I157" s="34"/>
      <c r="J157" s="34"/>
      <c r="K157" s="34"/>
      <c r="L157" s="34"/>
      <c r="M157" s="34"/>
      <c r="N157" s="34"/>
      <c r="O157" s="34"/>
    </row>
    <row r="158" spans="1:49" s="28" customFormat="1" outlineLevel="1" x14ac:dyDescent="0.2">
      <c r="A158" s="8"/>
      <c r="D158" s="30">
        <f>'Odpisy - daňové'!D2</f>
        <v>2018</v>
      </c>
      <c r="E158" s="30">
        <f>D158+1</f>
        <v>2019</v>
      </c>
      <c r="F158" s="30">
        <f t="shared" ref="F158:AQ158" si="21">E158+1</f>
        <v>2020</v>
      </c>
      <c r="G158" s="30">
        <f t="shared" si="21"/>
        <v>2021</v>
      </c>
      <c r="H158" s="30">
        <f t="shared" si="21"/>
        <v>2022</v>
      </c>
      <c r="I158" s="30">
        <f t="shared" si="21"/>
        <v>2023</v>
      </c>
      <c r="J158" s="30">
        <f t="shared" si="21"/>
        <v>2024</v>
      </c>
      <c r="K158" s="30">
        <f t="shared" si="21"/>
        <v>2025</v>
      </c>
      <c r="L158" s="30">
        <f t="shared" si="21"/>
        <v>2026</v>
      </c>
      <c r="M158" s="30">
        <f t="shared" si="21"/>
        <v>2027</v>
      </c>
      <c r="N158" s="30">
        <f t="shared" si="21"/>
        <v>2028</v>
      </c>
      <c r="O158" s="30">
        <f t="shared" si="21"/>
        <v>2029</v>
      </c>
      <c r="P158" s="30">
        <f t="shared" si="21"/>
        <v>2030</v>
      </c>
      <c r="Q158" s="30">
        <f t="shared" si="21"/>
        <v>2031</v>
      </c>
      <c r="R158" s="30">
        <f t="shared" si="21"/>
        <v>2032</v>
      </c>
      <c r="S158" s="30">
        <f t="shared" si="21"/>
        <v>2033</v>
      </c>
      <c r="T158" s="30">
        <f t="shared" si="21"/>
        <v>2034</v>
      </c>
      <c r="U158" s="30">
        <f t="shared" si="21"/>
        <v>2035</v>
      </c>
      <c r="V158" s="30">
        <f t="shared" si="21"/>
        <v>2036</v>
      </c>
      <c r="W158" s="30">
        <f t="shared" si="21"/>
        <v>2037</v>
      </c>
      <c r="X158" s="30">
        <f t="shared" si="21"/>
        <v>2038</v>
      </c>
      <c r="Y158" s="30">
        <f t="shared" si="21"/>
        <v>2039</v>
      </c>
      <c r="Z158" s="30">
        <f t="shared" si="21"/>
        <v>2040</v>
      </c>
      <c r="AA158" s="30">
        <f t="shared" si="21"/>
        <v>2041</v>
      </c>
      <c r="AB158" s="30">
        <f t="shared" si="21"/>
        <v>2042</v>
      </c>
      <c r="AC158" s="30">
        <f t="shared" si="21"/>
        <v>2043</v>
      </c>
      <c r="AD158" s="30">
        <f t="shared" si="21"/>
        <v>2044</v>
      </c>
      <c r="AE158" s="30">
        <f t="shared" si="21"/>
        <v>2045</v>
      </c>
      <c r="AF158" s="30">
        <f t="shared" si="21"/>
        <v>2046</v>
      </c>
      <c r="AG158" s="30">
        <f t="shared" si="21"/>
        <v>2047</v>
      </c>
      <c r="AH158" s="30">
        <f t="shared" si="21"/>
        <v>2048</v>
      </c>
      <c r="AI158" s="30">
        <f t="shared" si="21"/>
        <v>2049</v>
      </c>
      <c r="AJ158" s="30">
        <f t="shared" si="21"/>
        <v>2050</v>
      </c>
      <c r="AK158" s="30">
        <f t="shared" si="21"/>
        <v>2051</v>
      </c>
      <c r="AL158" s="30">
        <f t="shared" si="21"/>
        <v>2052</v>
      </c>
      <c r="AM158" s="30">
        <f t="shared" si="21"/>
        <v>2053</v>
      </c>
      <c r="AN158" s="30">
        <f t="shared" si="21"/>
        <v>2054</v>
      </c>
      <c r="AO158" s="30">
        <f t="shared" si="21"/>
        <v>2055</v>
      </c>
      <c r="AP158" s="30">
        <f t="shared" si="21"/>
        <v>2056</v>
      </c>
      <c r="AQ158" s="30">
        <f t="shared" si="21"/>
        <v>2057</v>
      </c>
    </row>
    <row r="159" spans="1:49" outlineLevel="1" x14ac:dyDescent="0.2">
      <c r="A159" s="6"/>
      <c r="C159" s="44">
        <f>D158</f>
        <v>2018</v>
      </c>
      <c r="D159" s="34">
        <f>D$6-D115</f>
        <v>0</v>
      </c>
      <c r="E159" s="34">
        <f>D159-E115</f>
        <v>0</v>
      </c>
      <c r="F159" s="34">
        <f>E159-F115</f>
        <v>0</v>
      </c>
      <c r="G159" s="34">
        <f>F159-G115</f>
        <v>0</v>
      </c>
      <c r="H159" s="34">
        <f>G159-H115</f>
        <v>0</v>
      </c>
      <c r="I159" s="34">
        <f>H159-I115</f>
        <v>0</v>
      </c>
      <c r="J159" s="34"/>
      <c r="K159" s="34"/>
      <c r="L159" s="34"/>
      <c r="M159" s="34"/>
      <c r="N159" s="34"/>
      <c r="O159" s="34"/>
    </row>
    <row r="160" spans="1:49" outlineLevel="1" x14ac:dyDescent="0.2">
      <c r="A160" s="6"/>
      <c r="C160" s="44">
        <f>C159+1</f>
        <v>2019</v>
      </c>
      <c r="D160" s="34"/>
      <c r="E160" s="34">
        <f>E$6-E116</f>
        <v>0</v>
      </c>
      <c r="F160" s="34">
        <f>E160-F116</f>
        <v>0</v>
      </c>
      <c r="G160" s="34">
        <f>F160-G116</f>
        <v>0</v>
      </c>
      <c r="H160" s="34">
        <f>G160-H116</f>
        <v>0</v>
      </c>
      <c r="I160" s="34">
        <f>H160-I116</f>
        <v>0</v>
      </c>
      <c r="J160" s="34">
        <f>I160-J116</f>
        <v>0</v>
      </c>
      <c r="K160" s="34"/>
      <c r="L160" s="34"/>
      <c r="M160" s="34"/>
      <c r="N160" s="34"/>
      <c r="O160" s="34"/>
    </row>
    <row r="161" spans="1:26" outlineLevel="1" x14ac:dyDescent="0.2">
      <c r="A161" s="6"/>
      <c r="C161" s="44">
        <f t="shared" ref="C161:C198" si="22">C160+1</f>
        <v>2020</v>
      </c>
      <c r="D161" s="34"/>
      <c r="E161" s="34"/>
      <c r="F161" s="34">
        <f>F$6-F117</f>
        <v>0</v>
      </c>
      <c r="G161" s="34">
        <f>F161-G117</f>
        <v>0</v>
      </c>
      <c r="H161" s="34">
        <f>G161-H117</f>
        <v>0</v>
      </c>
      <c r="I161" s="34">
        <f>H161-I117</f>
        <v>0</v>
      </c>
      <c r="J161" s="34">
        <f>I161-J117</f>
        <v>0</v>
      </c>
      <c r="K161" s="34">
        <f>J161-K117</f>
        <v>0</v>
      </c>
      <c r="L161" s="34"/>
      <c r="M161" s="34"/>
      <c r="N161" s="34"/>
      <c r="O161" s="34"/>
    </row>
    <row r="162" spans="1:26" outlineLevel="1" x14ac:dyDescent="0.2">
      <c r="A162" s="6"/>
      <c r="C162" s="44">
        <f t="shared" si="22"/>
        <v>2021</v>
      </c>
      <c r="D162" s="34"/>
      <c r="E162" s="34"/>
      <c r="F162" s="34"/>
      <c r="G162" s="34">
        <f>G$6-G118</f>
        <v>0</v>
      </c>
      <c r="H162" s="34">
        <f>G162-H118</f>
        <v>0</v>
      </c>
      <c r="I162" s="34">
        <f>H162-I118</f>
        <v>0</v>
      </c>
      <c r="J162" s="34">
        <f>I162-J118</f>
        <v>0</v>
      </c>
      <c r="K162" s="34">
        <f>J162-K118</f>
        <v>0</v>
      </c>
      <c r="L162" s="34">
        <f>K162-L118</f>
        <v>0</v>
      </c>
      <c r="M162" s="34"/>
      <c r="N162" s="34"/>
      <c r="O162" s="34"/>
    </row>
    <row r="163" spans="1:26" outlineLevel="1" x14ac:dyDescent="0.2">
      <c r="A163" s="6"/>
      <c r="C163" s="44">
        <f t="shared" si="22"/>
        <v>2022</v>
      </c>
      <c r="D163" s="34"/>
      <c r="E163" s="34"/>
      <c r="F163" s="34"/>
      <c r="G163" s="34"/>
      <c r="H163" s="34">
        <f>H$6-H119</f>
        <v>0</v>
      </c>
      <c r="I163" s="34">
        <f>H163-I119</f>
        <v>0</v>
      </c>
      <c r="J163" s="34">
        <f>I163-J119</f>
        <v>0</v>
      </c>
      <c r="K163" s="34">
        <f>J163-K119</f>
        <v>0</v>
      </c>
      <c r="L163" s="34">
        <f>K163-L119</f>
        <v>0</v>
      </c>
      <c r="M163" s="34">
        <f>L163-M119</f>
        <v>0</v>
      </c>
      <c r="N163" s="34"/>
      <c r="O163" s="34"/>
    </row>
    <row r="164" spans="1:26" outlineLevel="1" x14ac:dyDescent="0.2">
      <c r="A164" s="6"/>
      <c r="C164" s="44">
        <f t="shared" si="22"/>
        <v>2023</v>
      </c>
      <c r="I164" s="34">
        <f>I$6-I120</f>
        <v>0</v>
      </c>
      <c r="J164" s="34">
        <f>I164-J120</f>
        <v>0</v>
      </c>
      <c r="K164" s="34">
        <f>J164-K120</f>
        <v>0</v>
      </c>
      <c r="L164" s="34">
        <f>K164-L120</f>
        <v>0</v>
      </c>
      <c r="M164" s="34">
        <f>L164-M120</f>
        <v>0</v>
      </c>
      <c r="N164" s="34">
        <f>M164-N120</f>
        <v>0</v>
      </c>
    </row>
    <row r="165" spans="1:26" outlineLevel="1" x14ac:dyDescent="0.2">
      <c r="A165" s="6"/>
      <c r="C165" s="44">
        <f t="shared" si="22"/>
        <v>2024</v>
      </c>
      <c r="J165" s="34">
        <f>J$6-J121</f>
        <v>0</v>
      </c>
      <c r="K165" s="34">
        <f>J165-K121</f>
        <v>0</v>
      </c>
      <c r="L165" s="34">
        <f>K165-L121</f>
        <v>0</v>
      </c>
      <c r="M165" s="34">
        <f>L165-M121</f>
        <v>0</v>
      </c>
      <c r="N165" s="34">
        <f>M165-N121</f>
        <v>0</v>
      </c>
      <c r="O165" s="34">
        <f>N165-O121</f>
        <v>0</v>
      </c>
    </row>
    <row r="166" spans="1:26" outlineLevel="1" x14ac:dyDescent="0.2">
      <c r="A166" s="6"/>
      <c r="C166" s="44">
        <f t="shared" si="22"/>
        <v>2025</v>
      </c>
      <c r="K166" s="34">
        <f>K$6-K122</f>
        <v>0</v>
      </c>
      <c r="L166" s="34">
        <f>K166-L122</f>
        <v>0</v>
      </c>
      <c r="M166" s="34">
        <f>L166-M122</f>
        <v>0</v>
      </c>
      <c r="N166" s="34">
        <f>M166-N122</f>
        <v>0</v>
      </c>
      <c r="O166" s="34">
        <f>N166-O122</f>
        <v>0</v>
      </c>
      <c r="P166" s="34">
        <f>O166-P122</f>
        <v>0</v>
      </c>
    </row>
    <row r="167" spans="1:26" outlineLevel="1" x14ac:dyDescent="0.2">
      <c r="A167" s="6"/>
      <c r="C167" s="44">
        <f t="shared" si="22"/>
        <v>2026</v>
      </c>
      <c r="L167" s="34">
        <f>L$6-L123</f>
        <v>0</v>
      </c>
      <c r="M167" s="34">
        <f>L167-M123</f>
        <v>0</v>
      </c>
      <c r="N167" s="34">
        <f>M167-N123</f>
        <v>0</v>
      </c>
      <c r="O167" s="34">
        <f>N167-O123</f>
        <v>0</v>
      </c>
      <c r="P167" s="34">
        <f>O167-P123</f>
        <v>0</v>
      </c>
      <c r="Q167" s="34">
        <f>P167-Q123</f>
        <v>0</v>
      </c>
    </row>
    <row r="168" spans="1:26" outlineLevel="1" x14ac:dyDescent="0.2">
      <c r="A168" s="6"/>
      <c r="C168" s="44">
        <f t="shared" si="22"/>
        <v>2027</v>
      </c>
      <c r="M168" s="34">
        <f>M$6-M124</f>
        <v>0</v>
      </c>
      <c r="N168" s="34">
        <f>M168-N124</f>
        <v>0</v>
      </c>
      <c r="O168" s="34">
        <f>N168-O124</f>
        <v>0</v>
      </c>
      <c r="P168" s="34">
        <f>O168-P124</f>
        <v>0</v>
      </c>
      <c r="Q168" s="34">
        <f>P168-Q124</f>
        <v>0</v>
      </c>
      <c r="R168" s="34">
        <f>Q168-R124</f>
        <v>0</v>
      </c>
    </row>
    <row r="169" spans="1:26" outlineLevel="1" x14ac:dyDescent="0.2">
      <c r="A169" s="6"/>
      <c r="C169" s="44">
        <f t="shared" si="22"/>
        <v>2028</v>
      </c>
      <c r="N169" s="34">
        <f>N$6-N125</f>
        <v>0</v>
      </c>
      <c r="O169" s="34">
        <f>N169-O125</f>
        <v>0</v>
      </c>
      <c r="P169" s="34">
        <f>O169-P125</f>
        <v>0</v>
      </c>
      <c r="Q169" s="34">
        <f>P169-Q125</f>
        <v>0</v>
      </c>
      <c r="R169" s="34">
        <f>Q169-R125</f>
        <v>0</v>
      </c>
      <c r="S169" s="34">
        <f>R169-S125</f>
        <v>0</v>
      </c>
    </row>
    <row r="170" spans="1:26" outlineLevel="1" x14ac:dyDescent="0.2">
      <c r="A170" s="6"/>
      <c r="C170" s="44">
        <f t="shared" si="22"/>
        <v>2029</v>
      </c>
      <c r="O170" s="34">
        <f>O$6-O126</f>
        <v>0</v>
      </c>
      <c r="P170" s="34">
        <f>O170-P126</f>
        <v>0</v>
      </c>
      <c r="Q170" s="34">
        <f>P170-Q126</f>
        <v>0</v>
      </c>
      <c r="R170" s="34">
        <f>Q170-R126</f>
        <v>0</v>
      </c>
      <c r="S170" s="34">
        <f>R170-S126</f>
        <v>0</v>
      </c>
      <c r="T170" s="34">
        <f>S170-T126</f>
        <v>0</v>
      </c>
    </row>
    <row r="171" spans="1:26" outlineLevel="1" x14ac:dyDescent="0.2">
      <c r="A171" s="6"/>
      <c r="C171" s="44">
        <f t="shared" si="22"/>
        <v>2030</v>
      </c>
      <c r="P171" s="34">
        <f>P$6-P127</f>
        <v>0</v>
      </c>
      <c r="Q171" s="34">
        <f>P171-Q127</f>
        <v>0</v>
      </c>
      <c r="R171" s="34">
        <f>Q171-R127</f>
        <v>0</v>
      </c>
      <c r="S171" s="34">
        <f>R171-S127</f>
        <v>0</v>
      </c>
      <c r="T171" s="34">
        <f>S171-T127</f>
        <v>0</v>
      </c>
      <c r="U171" s="34">
        <f>T171-U127</f>
        <v>0</v>
      </c>
    </row>
    <row r="172" spans="1:26" outlineLevel="1" x14ac:dyDescent="0.2">
      <c r="A172" s="6"/>
      <c r="C172" s="44">
        <f t="shared" si="22"/>
        <v>2031</v>
      </c>
      <c r="Q172" s="34">
        <f>Q$6-Q128</f>
        <v>0</v>
      </c>
      <c r="R172" s="34">
        <f>Q172-R128</f>
        <v>0</v>
      </c>
      <c r="S172" s="34">
        <f>R172-S128</f>
        <v>0</v>
      </c>
      <c r="T172" s="34">
        <f>S172-T128</f>
        <v>0</v>
      </c>
      <c r="U172" s="34">
        <f>T172-U128</f>
        <v>0</v>
      </c>
      <c r="V172" s="34">
        <f>U172-V128</f>
        <v>0</v>
      </c>
    </row>
    <row r="173" spans="1:26" outlineLevel="1" x14ac:dyDescent="0.2">
      <c r="A173" s="6"/>
      <c r="C173" s="44">
        <f t="shared" si="22"/>
        <v>2032</v>
      </c>
      <c r="R173" s="34">
        <f>R$6-R129</f>
        <v>0</v>
      </c>
      <c r="S173" s="34">
        <f>R173-S129</f>
        <v>0</v>
      </c>
      <c r="T173" s="34">
        <f>S173-T129</f>
        <v>0</v>
      </c>
      <c r="U173" s="34">
        <f>T173-U129</f>
        <v>0</v>
      </c>
      <c r="V173" s="34">
        <f>U173-V129</f>
        <v>0</v>
      </c>
      <c r="W173" s="34">
        <f>V173-W129</f>
        <v>0</v>
      </c>
    </row>
    <row r="174" spans="1:26" outlineLevel="1" x14ac:dyDescent="0.2">
      <c r="A174" s="6"/>
      <c r="C174" s="44">
        <f t="shared" si="22"/>
        <v>2033</v>
      </c>
      <c r="S174" s="34">
        <f>S$6-S130</f>
        <v>0</v>
      </c>
      <c r="T174" s="34">
        <f>S174-T130</f>
        <v>0</v>
      </c>
      <c r="U174" s="34">
        <f>T174-U130</f>
        <v>0</v>
      </c>
      <c r="V174" s="34">
        <f>U174-V130</f>
        <v>0</v>
      </c>
      <c r="W174" s="34">
        <f>V174-W130</f>
        <v>0</v>
      </c>
      <c r="X174" s="34">
        <f>W174-X130</f>
        <v>0</v>
      </c>
    </row>
    <row r="175" spans="1:26" outlineLevel="1" x14ac:dyDescent="0.2">
      <c r="A175" s="6"/>
      <c r="C175" s="44">
        <f t="shared" si="22"/>
        <v>2034</v>
      </c>
      <c r="T175" s="34">
        <f>T$6-T131</f>
        <v>0</v>
      </c>
      <c r="U175" s="34">
        <f>T175-U131</f>
        <v>0</v>
      </c>
      <c r="V175" s="34">
        <f>U175-V131</f>
        <v>0</v>
      </c>
      <c r="W175" s="34">
        <f>V175-W131</f>
        <v>0</v>
      </c>
      <c r="X175" s="34">
        <f>W175-X131</f>
        <v>0</v>
      </c>
      <c r="Y175" s="34">
        <f>X175-Y131</f>
        <v>0</v>
      </c>
    </row>
    <row r="176" spans="1:26" outlineLevel="1" x14ac:dyDescent="0.2">
      <c r="A176" s="6"/>
      <c r="C176" s="44">
        <f t="shared" si="22"/>
        <v>2035</v>
      </c>
      <c r="U176" s="34">
        <f>U$6-U132</f>
        <v>0</v>
      </c>
      <c r="V176" s="34">
        <f>U176-V132</f>
        <v>0</v>
      </c>
      <c r="W176" s="34">
        <f>V176-W132</f>
        <v>0</v>
      </c>
      <c r="X176" s="34">
        <f>W176-X132</f>
        <v>0</v>
      </c>
      <c r="Y176" s="34">
        <f>X176-Y132</f>
        <v>0</v>
      </c>
      <c r="Z176" s="34">
        <f>Y176-Z132</f>
        <v>0</v>
      </c>
    </row>
    <row r="177" spans="1:47" outlineLevel="1" x14ac:dyDescent="0.2">
      <c r="A177" s="6"/>
      <c r="C177" s="44">
        <f t="shared" si="22"/>
        <v>2036</v>
      </c>
      <c r="V177" s="34">
        <f>V$6-V133</f>
        <v>0</v>
      </c>
      <c r="W177" s="34">
        <f>V177-W133</f>
        <v>0</v>
      </c>
      <c r="X177" s="34">
        <f>W177-X133</f>
        <v>0</v>
      </c>
      <c r="Y177" s="34">
        <f>X177-Y133</f>
        <v>0</v>
      </c>
      <c r="Z177" s="34">
        <f>Y177-Z133</f>
        <v>0</v>
      </c>
      <c r="AA177" s="34">
        <f>Z177-AA133</f>
        <v>0</v>
      </c>
    </row>
    <row r="178" spans="1:47" outlineLevel="1" x14ac:dyDescent="0.2">
      <c r="A178" s="6"/>
      <c r="C178" s="44">
        <f t="shared" si="22"/>
        <v>2037</v>
      </c>
      <c r="W178" s="34">
        <f>W$6-W134</f>
        <v>0</v>
      </c>
      <c r="X178" s="34">
        <f>W178-X134</f>
        <v>0</v>
      </c>
      <c r="Y178" s="34">
        <f>X178-Y134</f>
        <v>0</v>
      </c>
      <c r="Z178" s="34">
        <f>Y178-Z134</f>
        <v>0</v>
      </c>
      <c r="AA178" s="34">
        <f>Z178-AA134</f>
        <v>0</v>
      </c>
      <c r="AB178" s="34">
        <f>AA178-AB134</f>
        <v>0</v>
      </c>
    </row>
    <row r="179" spans="1:47" outlineLevel="1" x14ac:dyDescent="0.2">
      <c r="A179" s="6"/>
      <c r="C179" s="44">
        <f t="shared" si="22"/>
        <v>2038</v>
      </c>
      <c r="X179" s="34">
        <f>X$6-X135</f>
        <v>0</v>
      </c>
      <c r="Y179" s="34">
        <f>X179-Y135</f>
        <v>0</v>
      </c>
      <c r="Z179" s="34">
        <f>Y179-Z135</f>
        <v>0</v>
      </c>
      <c r="AA179" s="34">
        <f>Z179-AA135</f>
        <v>0</v>
      </c>
      <c r="AB179" s="34">
        <f>AA179-AB135</f>
        <v>0</v>
      </c>
      <c r="AC179" s="34">
        <f>AB179-AC135</f>
        <v>0</v>
      </c>
    </row>
    <row r="180" spans="1:47" outlineLevel="1" x14ac:dyDescent="0.2">
      <c r="A180" s="6"/>
      <c r="C180" s="44">
        <f t="shared" si="22"/>
        <v>2039</v>
      </c>
      <c r="Y180" s="34">
        <f>Y$6-Y136</f>
        <v>0</v>
      </c>
      <c r="Z180" s="34">
        <f>Y180-Z136</f>
        <v>0</v>
      </c>
      <c r="AA180" s="34">
        <f>Z180-AA136</f>
        <v>0</v>
      </c>
      <c r="AB180" s="34">
        <f>AA180-AB136</f>
        <v>0</v>
      </c>
      <c r="AC180" s="34">
        <f>AB180-AC136</f>
        <v>0</v>
      </c>
      <c r="AD180" s="34">
        <f>AC180-AD136</f>
        <v>0</v>
      </c>
    </row>
    <row r="181" spans="1:47" outlineLevel="1" x14ac:dyDescent="0.2">
      <c r="A181" s="6"/>
      <c r="C181" s="44">
        <f t="shared" si="22"/>
        <v>2040</v>
      </c>
      <c r="Z181" s="34">
        <f>Z$6-Z137</f>
        <v>0</v>
      </c>
      <c r="AA181" s="34">
        <f>Z181-AA137</f>
        <v>0</v>
      </c>
      <c r="AB181" s="34">
        <f>AA181-AB137</f>
        <v>0</v>
      </c>
      <c r="AC181" s="34">
        <f>AB181-AC137</f>
        <v>0</v>
      </c>
      <c r="AD181" s="34">
        <f>AC181-AD137</f>
        <v>0</v>
      </c>
      <c r="AE181" s="34">
        <f>AD181-AE137</f>
        <v>0</v>
      </c>
    </row>
    <row r="182" spans="1:47" outlineLevel="1" x14ac:dyDescent="0.2">
      <c r="A182" s="6"/>
      <c r="C182" s="44">
        <f t="shared" si="22"/>
        <v>2041</v>
      </c>
      <c r="AA182" s="34">
        <f>AA$6-AA138</f>
        <v>0</v>
      </c>
      <c r="AB182" s="34">
        <f>AA182-AB138</f>
        <v>0</v>
      </c>
      <c r="AC182" s="34">
        <f>AB182-AC138</f>
        <v>0</v>
      </c>
      <c r="AD182" s="34">
        <f>AC182-AD138</f>
        <v>0</v>
      </c>
      <c r="AE182" s="34">
        <f>AD182-AE138</f>
        <v>0</v>
      </c>
      <c r="AF182" s="34">
        <f>AE182-AF138</f>
        <v>0</v>
      </c>
    </row>
    <row r="183" spans="1:47" outlineLevel="1" x14ac:dyDescent="0.2">
      <c r="A183" s="6"/>
      <c r="C183" s="44">
        <f t="shared" si="22"/>
        <v>2042</v>
      </c>
      <c r="AB183" s="34">
        <f>AB$6-AB139</f>
        <v>0</v>
      </c>
      <c r="AC183" s="34">
        <f>AB183-AC139</f>
        <v>0</v>
      </c>
      <c r="AD183" s="34">
        <f>AC183-AD139</f>
        <v>0</v>
      </c>
      <c r="AE183" s="34">
        <f>AD183-AE139</f>
        <v>0</v>
      </c>
      <c r="AF183" s="34">
        <f>AE183-AF139</f>
        <v>0</v>
      </c>
      <c r="AG183" s="34">
        <f>AF183-AG139</f>
        <v>0</v>
      </c>
    </row>
    <row r="184" spans="1:47" outlineLevel="1" x14ac:dyDescent="0.2">
      <c r="A184" s="6"/>
      <c r="C184" s="44">
        <f t="shared" si="22"/>
        <v>2043</v>
      </c>
      <c r="AC184" s="34">
        <f>AC$6-AC140</f>
        <v>0</v>
      </c>
      <c r="AD184" s="34">
        <f>AC184-AD140</f>
        <v>0</v>
      </c>
      <c r="AE184" s="34">
        <f>AD184-AE140</f>
        <v>0</v>
      </c>
      <c r="AF184" s="34">
        <f>AE184-AF140</f>
        <v>0</v>
      </c>
      <c r="AG184" s="34">
        <f>AF184-AG140</f>
        <v>0</v>
      </c>
      <c r="AH184" s="34">
        <f>AG184-AH140</f>
        <v>0</v>
      </c>
    </row>
    <row r="185" spans="1:47" outlineLevel="1" x14ac:dyDescent="0.2">
      <c r="A185" s="6"/>
      <c r="C185" s="44">
        <f t="shared" si="22"/>
        <v>2044</v>
      </c>
      <c r="AD185" s="34">
        <f>AD$6-AD141</f>
        <v>0</v>
      </c>
      <c r="AE185" s="34">
        <f>AD185-AE141</f>
        <v>0</v>
      </c>
      <c r="AF185" s="34">
        <f>AE185-AF141</f>
        <v>0</v>
      </c>
      <c r="AG185" s="34">
        <f>AF185-AG141</f>
        <v>0</v>
      </c>
      <c r="AH185" s="34">
        <f>AG185-AH141</f>
        <v>0</v>
      </c>
      <c r="AI185" s="34">
        <f>AH185-AI141</f>
        <v>0</v>
      </c>
    </row>
    <row r="186" spans="1:47" outlineLevel="1" x14ac:dyDescent="0.2">
      <c r="A186" s="6"/>
      <c r="C186" s="44">
        <f t="shared" si="22"/>
        <v>2045</v>
      </c>
      <c r="AE186" s="34">
        <f>AE$6-AE142</f>
        <v>0</v>
      </c>
      <c r="AF186" s="34">
        <f>AE186-AF142</f>
        <v>0</v>
      </c>
      <c r="AG186" s="34">
        <f>AF186-AG142</f>
        <v>0</v>
      </c>
      <c r="AH186" s="34">
        <f>AG186-AH142</f>
        <v>0</v>
      </c>
      <c r="AI186" s="34">
        <f>AH186-AI142</f>
        <v>0</v>
      </c>
      <c r="AJ186" s="34">
        <f>AI186-AJ142</f>
        <v>0</v>
      </c>
    </row>
    <row r="187" spans="1:47" outlineLevel="1" x14ac:dyDescent="0.2">
      <c r="A187" s="6"/>
      <c r="C187" s="44">
        <f t="shared" si="22"/>
        <v>2046</v>
      </c>
      <c r="AF187" s="34">
        <f>AF$6-AF143</f>
        <v>0</v>
      </c>
      <c r="AG187" s="34">
        <f>AF187-AG143</f>
        <v>0</v>
      </c>
      <c r="AH187" s="34">
        <f>AG187-AH143</f>
        <v>0</v>
      </c>
      <c r="AI187" s="34">
        <f>AH187-AI143</f>
        <v>0</v>
      </c>
      <c r="AJ187" s="34">
        <f>AI187-AJ143</f>
        <v>0</v>
      </c>
      <c r="AK187" s="34">
        <f>AJ187-AK143</f>
        <v>0</v>
      </c>
      <c r="AL187" s="34"/>
      <c r="AM187" s="34"/>
      <c r="AN187" s="34"/>
      <c r="AO187" s="34"/>
      <c r="AP187" s="34"/>
    </row>
    <row r="188" spans="1:47" outlineLevel="1" x14ac:dyDescent="0.2">
      <c r="A188" s="6"/>
      <c r="C188" s="44">
        <f t="shared" si="22"/>
        <v>2047</v>
      </c>
      <c r="AG188" s="34">
        <f>AG$6-AG144</f>
        <v>0</v>
      </c>
      <c r="AH188" s="34">
        <f>AG188-AH144</f>
        <v>0</v>
      </c>
      <c r="AI188" s="34">
        <f>AH188-AI144</f>
        <v>0</v>
      </c>
      <c r="AJ188" s="34">
        <f>AI188-AJ144</f>
        <v>0</v>
      </c>
      <c r="AK188" s="34">
        <f>AJ188-AK144</f>
        <v>0</v>
      </c>
      <c r="AL188" s="34">
        <f>AK188-AL144</f>
        <v>0</v>
      </c>
      <c r="AQ188" s="34"/>
    </row>
    <row r="189" spans="1:47" outlineLevel="1" x14ac:dyDescent="0.2">
      <c r="A189" s="6"/>
      <c r="C189" s="44">
        <f t="shared" si="22"/>
        <v>2048</v>
      </c>
      <c r="AH189" s="34">
        <f>AH$6-AH145</f>
        <v>0</v>
      </c>
      <c r="AI189" s="34">
        <f>AH189-AI145</f>
        <v>0</v>
      </c>
      <c r="AJ189" s="34">
        <f>AI189-AJ145</f>
        <v>0</v>
      </c>
      <c r="AK189" s="34">
        <f>AJ189-AK145</f>
        <v>0</v>
      </c>
      <c r="AL189" s="34">
        <f>AK189-AL145</f>
        <v>0</v>
      </c>
      <c r="AM189" s="34">
        <f>AL189-AM145</f>
        <v>0</v>
      </c>
      <c r="AQ189" s="34"/>
      <c r="AR189" s="34"/>
    </row>
    <row r="190" spans="1:47" outlineLevel="1" x14ac:dyDescent="0.2">
      <c r="A190" s="6"/>
      <c r="C190" s="44">
        <f t="shared" si="22"/>
        <v>2049</v>
      </c>
      <c r="AI190" s="34">
        <f>AI$6-AI146</f>
        <v>0</v>
      </c>
      <c r="AJ190" s="34">
        <f>AI190-AJ146</f>
        <v>0</v>
      </c>
      <c r="AK190" s="34">
        <f>AJ190-AK146</f>
        <v>0</v>
      </c>
      <c r="AL190" s="34">
        <f>AK190-AL146</f>
        <v>0</v>
      </c>
      <c r="AM190" s="34">
        <f>AL190-AM146</f>
        <v>0</v>
      </c>
      <c r="AN190" s="34">
        <f>AM190-AN146</f>
        <v>0</v>
      </c>
      <c r="AQ190" s="34"/>
      <c r="AR190" s="34"/>
      <c r="AS190" s="34"/>
    </row>
    <row r="191" spans="1:47" outlineLevel="1" x14ac:dyDescent="0.2">
      <c r="A191" s="6"/>
      <c r="C191" s="44">
        <f t="shared" si="22"/>
        <v>2050</v>
      </c>
      <c r="AJ191" s="34">
        <f>AJ$6-AJ147</f>
        <v>0</v>
      </c>
      <c r="AK191" s="34">
        <f>AJ191-AK147</f>
        <v>0</v>
      </c>
      <c r="AL191" s="34">
        <f>AK191-AL147</f>
        <v>0</v>
      </c>
      <c r="AM191" s="34">
        <f>AL191-AM147</f>
        <v>0</v>
      </c>
      <c r="AN191" s="34">
        <f>AM191-AN147</f>
        <v>0</v>
      </c>
      <c r="AO191" s="34">
        <f>AN191-AO147</f>
        <v>0</v>
      </c>
      <c r="AQ191" s="34"/>
      <c r="AR191" s="34"/>
      <c r="AS191" s="34"/>
      <c r="AT191" s="34"/>
    </row>
    <row r="192" spans="1:47" outlineLevel="1" x14ac:dyDescent="0.2">
      <c r="A192" s="6"/>
      <c r="C192" s="44">
        <f t="shared" si="22"/>
        <v>2051</v>
      </c>
      <c r="AK192" s="34">
        <f>AK$6-AK148</f>
        <v>0</v>
      </c>
      <c r="AL192" s="34">
        <f>AK192-AL148</f>
        <v>0</v>
      </c>
      <c r="AM192" s="34">
        <f>AL192-AM148</f>
        <v>0</v>
      </c>
      <c r="AN192" s="34">
        <f>AM192-AN148</f>
        <v>0</v>
      </c>
      <c r="AO192" s="34">
        <f>AN192-AO148</f>
        <v>0</v>
      </c>
      <c r="AP192" s="34">
        <f>AO192-AP148</f>
        <v>0</v>
      </c>
      <c r="AQ192" s="34"/>
      <c r="AR192" s="34"/>
      <c r="AS192" s="34"/>
      <c r="AT192" s="34"/>
      <c r="AU192" s="34"/>
    </row>
    <row r="193" spans="1:49" outlineLevel="1" x14ac:dyDescent="0.2">
      <c r="A193" s="6"/>
      <c r="C193" s="44">
        <f t="shared" si="22"/>
        <v>2052</v>
      </c>
      <c r="AK193" s="34"/>
      <c r="AL193" s="34">
        <f>AL$6-AL149</f>
        <v>0</v>
      </c>
      <c r="AM193" s="34">
        <f>AL193-AM149</f>
        <v>0</v>
      </c>
      <c r="AN193" s="34">
        <f>AM193-AN149</f>
        <v>0</v>
      </c>
      <c r="AO193" s="34">
        <f>AN193-AO149</f>
        <v>0</v>
      </c>
      <c r="AP193" s="34">
        <f>AO193-AP149</f>
        <v>0</v>
      </c>
      <c r="AQ193" s="34">
        <f>AP193-AQ149</f>
        <v>0</v>
      </c>
      <c r="AR193" s="34"/>
      <c r="AS193" s="34"/>
      <c r="AT193" s="34"/>
      <c r="AU193" s="34"/>
    </row>
    <row r="194" spans="1:49" outlineLevel="1" x14ac:dyDescent="0.2">
      <c r="A194" s="6"/>
      <c r="C194" s="44">
        <f t="shared" si="22"/>
        <v>2053</v>
      </c>
      <c r="AK194" s="34"/>
      <c r="AM194" s="34">
        <f>AM$6-AM150</f>
        <v>0</v>
      </c>
      <c r="AN194" s="34">
        <f>AM194-AN150</f>
        <v>0</v>
      </c>
      <c r="AO194" s="34">
        <f>AN194-AO150</f>
        <v>0</v>
      </c>
      <c r="AP194" s="34">
        <f>AO194-AP150</f>
        <v>0</v>
      </c>
      <c r="AQ194" s="34">
        <f>AP194-AQ150</f>
        <v>0</v>
      </c>
      <c r="AR194" s="34"/>
      <c r="AS194" s="34"/>
      <c r="AT194" s="34"/>
      <c r="AU194" s="34"/>
    </row>
    <row r="195" spans="1:49" outlineLevel="1" x14ac:dyDescent="0.2">
      <c r="A195" s="6"/>
      <c r="C195" s="44">
        <f t="shared" si="22"/>
        <v>2054</v>
      </c>
      <c r="AK195" s="34"/>
      <c r="AN195" s="34">
        <f>AN$6-AN151</f>
        <v>0</v>
      </c>
      <c r="AO195" s="34">
        <f>AN195-AO151</f>
        <v>0</v>
      </c>
      <c r="AP195" s="34">
        <f>AO195-AP151</f>
        <v>0</v>
      </c>
      <c r="AQ195" s="34">
        <f>AP195-AQ151</f>
        <v>0</v>
      </c>
      <c r="AR195" s="34"/>
      <c r="AS195" s="34"/>
      <c r="AT195" s="34"/>
      <c r="AU195" s="34"/>
    </row>
    <row r="196" spans="1:49" outlineLevel="1" x14ac:dyDescent="0.2">
      <c r="A196" s="6"/>
      <c r="C196" s="44">
        <f t="shared" si="22"/>
        <v>2055</v>
      </c>
      <c r="AK196" s="34"/>
      <c r="AO196" s="34">
        <f>AO$6-AO152</f>
        <v>0</v>
      </c>
      <c r="AP196" s="34">
        <f>AO196-AP152</f>
        <v>0</v>
      </c>
      <c r="AQ196" s="34">
        <f>AP196-AQ152</f>
        <v>0</v>
      </c>
      <c r="AR196" s="34"/>
      <c r="AS196" s="34"/>
      <c r="AT196" s="34"/>
      <c r="AU196" s="34"/>
    </row>
    <row r="197" spans="1:49" outlineLevel="1" x14ac:dyDescent="0.2">
      <c r="A197" s="6"/>
      <c r="C197" s="44">
        <f t="shared" si="22"/>
        <v>2056</v>
      </c>
      <c r="AK197" s="34"/>
      <c r="AP197" s="34">
        <f>AP$6-AP153</f>
        <v>0</v>
      </c>
      <c r="AQ197" s="34">
        <f>AP197-AQ153</f>
        <v>0</v>
      </c>
      <c r="AR197" s="34"/>
      <c r="AS197" s="34"/>
      <c r="AT197" s="34"/>
      <c r="AU197" s="34"/>
    </row>
    <row r="198" spans="1:49" outlineLevel="1" x14ac:dyDescent="0.2">
      <c r="A198" s="6"/>
      <c r="C198" s="44">
        <f t="shared" si="22"/>
        <v>2057</v>
      </c>
      <c r="AQ198" s="34">
        <f>AQ$6-AQ154</f>
        <v>0</v>
      </c>
      <c r="AR198" s="34"/>
      <c r="AS198" s="34"/>
      <c r="AT198" s="34"/>
      <c r="AU198" s="34"/>
      <c r="AV198" s="34"/>
    </row>
    <row r="199" spans="1:49" x14ac:dyDescent="0.2">
      <c r="C199" s="32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AR199" s="34"/>
      <c r="AS199" s="34"/>
      <c r="AT199" s="34"/>
      <c r="AU199" s="34"/>
      <c r="AV199" s="34"/>
      <c r="AW199" s="34"/>
    </row>
    <row r="200" spans="1:49" x14ac:dyDescent="0.2">
      <c r="A200" s="10"/>
      <c r="C200" s="27" t="s">
        <v>62</v>
      </c>
      <c r="D200" s="27"/>
      <c r="E200" s="36">
        <v>3</v>
      </c>
    </row>
    <row r="201" spans="1:49" outlineLevel="1" x14ac:dyDescent="0.2">
      <c r="A201" s="10"/>
      <c r="C201" s="41" t="s">
        <v>14</v>
      </c>
      <c r="D201" s="40"/>
      <c r="E201" s="42">
        <v>8</v>
      </c>
      <c r="F201" s="40"/>
      <c r="G201" s="40"/>
      <c r="H201" s="40" t="s">
        <v>15</v>
      </c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</row>
    <row r="202" spans="1:49" outlineLevel="1" x14ac:dyDescent="0.2">
      <c r="A202" s="10"/>
      <c r="C202" s="41" t="s">
        <v>16</v>
      </c>
      <c r="D202" s="40"/>
      <c r="E202" s="42">
        <v>9</v>
      </c>
      <c r="F202" s="40"/>
      <c r="G202" s="40"/>
      <c r="H202" s="43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</row>
    <row r="203" spans="1:49" outlineLevel="1" x14ac:dyDescent="0.2">
      <c r="A203" s="10"/>
      <c r="C203" s="28"/>
      <c r="D203" s="30">
        <f>'Odpisy - daňové'!D2</f>
        <v>2018</v>
      </c>
      <c r="E203" s="30">
        <f t="shared" ref="E203:AQ203" si="23">D203+1</f>
        <v>2019</v>
      </c>
      <c r="F203" s="30">
        <f t="shared" si="23"/>
        <v>2020</v>
      </c>
      <c r="G203" s="30">
        <f t="shared" si="23"/>
        <v>2021</v>
      </c>
      <c r="H203" s="30">
        <f t="shared" si="23"/>
        <v>2022</v>
      </c>
      <c r="I203" s="30">
        <f t="shared" si="23"/>
        <v>2023</v>
      </c>
      <c r="J203" s="30">
        <f t="shared" si="23"/>
        <v>2024</v>
      </c>
      <c r="K203" s="30">
        <f t="shared" si="23"/>
        <v>2025</v>
      </c>
      <c r="L203" s="30">
        <f t="shared" si="23"/>
        <v>2026</v>
      </c>
      <c r="M203" s="30">
        <f t="shared" si="23"/>
        <v>2027</v>
      </c>
      <c r="N203" s="30">
        <f t="shared" si="23"/>
        <v>2028</v>
      </c>
      <c r="O203" s="30">
        <f t="shared" si="23"/>
        <v>2029</v>
      </c>
      <c r="P203" s="30">
        <f t="shared" si="23"/>
        <v>2030</v>
      </c>
      <c r="Q203" s="30">
        <f t="shared" si="23"/>
        <v>2031</v>
      </c>
      <c r="R203" s="30">
        <f t="shared" si="23"/>
        <v>2032</v>
      </c>
      <c r="S203" s="30">
        <f t="shared" si="23"/>
        <v>2033</v>
      </c>
      <c r="T203" s="30">
        <f t="shared" si="23"/>
        <v>2034</v>
      </c>
      <c r="U203" s="30">
        <f t="shared" si="23"/>
        <v>2035</v>
      </c>
      <c r="V203" s="30">
        <f t="shared" si="23"/>
        <v>2036</v>
      </c>
      <c r="W203" s="30">
        <f t="shared" si="23"/>
        <v>2037</v>
      </c>
      <c r="X203" s="30">
        <f t="shared" si="23"/>
        <v>2038</v>
      </c>
      <c r="Y203" s="30">
        <f t="shared" si="23"/>
        <v>2039</v>
      </c>
      <c r="Z203" s="30">
        <f t="shared" si="23"/>
        <v>2040</v>
      </c>
      <c r="AA203" s="30">
        <f t="shared" si="23"/>
        <v>2041</v>
      </c>
      <c r="AB203" s="30">
        <f t="shared" si="23"/>
        <v>2042</v>
      </c>
      <c r="AC203" s="30">
        <f t="shared" si="23"/>
        <v>2043</v>
      </c>
      <c r="AD203" s="30">
        <f t="shared" si="23"/>
        <v>2044</v>
      </c>
      <c r="AE203" s="30">
        <f t="shared" si="23"/>
        <v>2045</v>
      </c>
      <c r="AF203" s="30">
        <f t="shared" si="23"/>
        <v>2046</v>
      </c>
      <c r="AG203" s="30">
        <f t="shared" si="23"/>
        <v>2047</v>
      </c>
      <c r="AH203" s="30">
        <f t="shared" si="23"/>
        <v>2048</v>
      </c>
      <c r="AI203" s="30">
        <f t="shared" si="23"/>
        <v>2049</v>
      </c>
      <c r="AJ203" s="30">
        <f t="shared" si="23"/>
        <v>2050</v>
      </c>
      <c r="AK203" s="30">
        <f t="shared" si="23"/>
        <v>2051</v>
      </c>
      <c r="AL203" s="30">
        <f t="shared" si="23"/>
        <v>2052</v>
      </c>
      <c r="AM203" s="30">
        <f t="shared" si="23"/>
        <v>2053</v>
      </c>
      <c r="AN203" s="30">
        <f t="shared" si="23"/>
        <v>2054</v>
      </c>
      <c r="AO203" s="30">
        <f t="shared" si="23"/>
        <v>2055</v>
      </c>
      <c r="AP203" s="30">
        <f t="shared" si="23"/>
        <v>2056</v>
      </c>
      <c r="AQ203" s="30">
        <f t="shared" si="23"/>
        <v>2057</v>
      </c>
    </row>
    <row r="204" spans="1:49" outlineLevel="1" x14ac:dyDescent="0.2">
      <c r="A204" s="10"/>
      <c r="C204" s="44">
        <f>D203</f>
        <v>2018</v>
      </c>
      <c r="D204" s="34">
        <f>D$7/$E$201</f>
        <v>0</v>
      </c>
      <c r="E204" s="34">
        <f t="shared" ref="E204:T219" si="24">(2*D248)/($E$202-(E$203-$C204))</f>
        <v>0</v>
      </c>
      <c r="F204" s="34">
        <f t="shared" si="24"/>
        <v>0</v>
      </c>
      <c r="G204" s="34">
        <f t="shared" si="24"/>
        <v>0</v>
      </c>
      <c r="H204" s="34">
        <f t="shared" si="24"/>
        <v>0</v>
      </c>
      <c r="I204" s="34">
        <f t="shared" si="24"/>
        <v>0</v>
      </c>
      <c r="J204" s="34">
        <f t="shared" si="24"/>
        <v>0</v>
      </c>
      <c r="K204" s="34">
        <f t="shared" si="24"/>
        <v>0</v>
      </c>
      <c r="L204" s="34">
        <f t="shared" si="24"/>
        <v>0</v>
      </c>
      <c r="M204" s="34"/>
      <c r="N204" s="34"/>
      <c r="O204" s="34"/>
      <c r="P204" s="34"/>
      <c r="Q204" s="34"/>
    </row>
    <row r="205" spans="1:49" outlineLevel="1" x14ac:dyDescent="0.2">
      <c r="A205" s="10"/>
      <c r="C205" s="44">
        <f>C204+1</f>
        <v>2019</v>
      </c>
      <c r="D205" s="34"/>
      <c r="E205" s="34">
        <f>E$7/$E$201</f>
        <v>0</v>
      </c>
      <c r="F205" s="34">
        <f t="shared" si="24"/>
        <v>0</v>
      </c>
      <c r="G205" s="34">
        <f t="shared" si="24"/>
        <v>0</v>
      </c>
      <c r="H205" s="34">
        <f t="shared" si="24"/>
        <v>0</v>
      </c>
      <c r="I205" s="34">
        <f t="shared" si="24"/>
        <v>0</v>
      </c>
      <c r="J205" s="34">
        <f t="shared" si="24"/>
        <v>0</v>
      </c>
      <c r="K205" s="34">
        <f t="shared" si="24"/>
        <v>0</v>
      </c>
      <c r="L205" s="34">
        <f t="shared" si="24"/>
        <v>0</v>
      </c>
      <c r="M205" s="34">
        <f t="shared" si="24"/>
        <v>0</v>
      </c>
      <c r="N205" s="34"/>
      <c r="O205" s="34"/>
      <c r="P205" s="34"/>
      <c r="Q205" s="34"/>
    </row>
    <row r="206" spans="1:49" outlineLevel="1" x14ac:dyDescent="0.2">
      <c r="A206" s="10"/>
      <c r="C206" s="44">
        <f t="shared" ref="C206:C243" si="25">C205+1</f>
        <v>2020</v>
      </c>
      <c r="D206" s="34"/>
      <c r="E206" s="34"/>
      <c r="F206" s="34">
        <f>F$7/$E$201</f>
        <v>0</v>
      </c>
      <c r="G206" s="34">
        <f t="shared" si="24"/>
        <v>0</v>
      </c>
      <c r="H206" s="34">
        <f t="shared" si="24"/>
        <v>0</v>
      </c>
      <c r="I206" s="34">
        <f t="shared" si="24"/>
        <v>0</v>
      </c>
      <c r="J206" s="34">
        <f t="shared" si="24"/>
        <v>0</v>
      </c>
      <c r="K206" s="34">
        <f t="shared" si="24"/>
        <v>0</v>
      </c>
      <c r="L206" s="34">
        <f t="shared" si="24"/>
        <v>0</v>
      </c>
      <c r="M206" s="34">
        <f t="shared" si="24"/>
        <v>0</v>
      </c>
      <c r="N206" s="34">
        <f t="shared" si="24"/>
        <v>0</v>
      </c>
      <c r="O206" s="34"/>
      <c r="P206" s="34"/>
      <c r="Q206" s="34"/>
      <c r="R206" s="34"/>
    </row>
    <row r="207" spans="1:49" outlineLevel="1" x14ac:dyDescent="0.2">
      <c r="A207" s="10"/>
      <c r="C207" s="44">
        <f t="shared" si="25"/>
        <v>2021</v>
      </c>
      <c r="D207" s="34"/>
      <c r="E207" s="34"/>
      <c r="F207" s="34"/>
      <c r="G207" s="34">
        <f>G$7/$E$201</f>
        <v>0</v>
      </c>
      <c r="H207" s="34">
        <f t="shared" si="24"/>
        <v>0</v>
      </c>
      <c r="I207" s="34">
        <f t="shared" si="24"/>
        <v>0</v>
      </c>
      <c r="J207" s="34">
        <f t="shared" si="24"/>
        <v>0</v>
      </c>
      <c r="K207" s="34">
        <f t="shared" si="24"/>
        <v>0</v>
      </c>
      <c r="L207" s="34">
        <f t="shared" si="24"/>
        <v>0</v>
      </c>
      <c r="M207" s="34">
        <f t="shared" si="24"/>
        <v>0</v>
      </c>
      <c r="N207" s="34">
        <f t="shared" si="24"/>
        <v>0</v>
      </c>
      <c r="O207" s="34">
        <f t="shared" si="24"/>
        <v>0</v>
      </c>
      <c r="P207" s="34"/>
      <c r="Q207" s="34"/>
      <c r="R207" s="34"/>
      <c r="S207" s="34"/>
    </row>
    <row r="208" spans="1:49" outlineLevel="1" x14ac:dyDescent="0.2">
      <c r="A208" s="10"/>
      <c r="C208" s="44">
        <f t="shared" si="25"/>
        <v>2022</v>
      </c>
      <c r="D208" s="34"/>
      <c r="E208" s="34"/>
      <c r="F208" s="34"/>
      <c r="G208" s="34"/>
      <c r="H208" s="34">
        <f>H$7/$E$201</f>
        <v>0</v>
      </c>
      <c r="I208" s="34">
        <f t="shared" si="24"/>
        <v>0</v>
      </c>
      <c r="J208" s="34">
        <f t="shared" si="24"/>
        <v>0</v>
      </c>
      <c r="K208" s="34">
        <f t="shared" si="24"/>
        <v>0</v>
      </c>
      <c r="L208" s="34">
        <f t="shared" si="24"/>
        <v>0</v>
      </c>
      <c r="M208" s="34">
        <f t="shared" si="24"/>
        <v>0</v>
      </c>
      <c r="N208" s="34">
        <f t="shared" si="24"/>
        <v>0</v>
      </c>
      <c r="O208" s="34">
        <f t="shared" si="24"/>
        <v>0</v>
      </c>
      <c r="P208" s="34">
        <f t="shared" si="24"/>
        <v>0</v>
      </c>
      <c r="Q208" s="34"/>
      <c r="R208" s="34"/>
      <c r="S208" s="34"/>
      <c r="T208" s="34"/>
    </row>
    <row r="209" spans="1:36" outlineLevel="1" x14ac:dyDescent="0.2">
      <c r="A209" s="10"/>
      <c r="C209" s="44">
        <f t="shared" si="25"/>
        <v>2023</v>
      </c>
      <c r="D209" s="34"/>
      <c r="E209" s="34"/>
      <c r="F209" s="34"/>
      <c r="G209" s="34"/>
      <c r="H209" s="34"/>
      <c r="I209" s="34">
        <f>I$7/$E$201</f>
        <v>0</v>
      </c>
      <c r="J209" s="34">
        <f t="shared" si="24"/>
        <v>0</v>
      </c>
      <c r="K209" s="34">
        <f t="shared" si="24"/>
        <v>0</v>
      </c>
      <c r="L209" s="34">
        <f t="shared" si="24"/>
        <v>0</v>
      </c>
      <c r="M209" s="34">
        <f t="shared" si="24"/>
        <v>0</v>
      </c>
      <c r="N209" s="34">
        <f t="shared" si="24"/>
        <v>0</v>
      </c>
      <c r="O209" s="34">
        <f t="shared" si="24"/>
        <v>0</v>
      </c>
      <c r="P209" s="34">
        <f t="shared" si="24"/>
        <v>0</v>
      </c>
      <c r="Q209" s="34">
        <f t="shared" si="24"/>
        <v>0</v>
      </c>
      <c r="R209" s="34"/>
      <c r="S209" s="34"/>
      <c r="T209" s="34"/>
      <c r="U209" s="34"/>
    </row>
    <row r="210" spans="1:36" outlineLevel="1" x14ac:dyDescent="0.2">
      <c r="A210" s="10"/>
      <c r="C210" s="44">
        <f t="shared" si="25"/>
        <v>2024</v>
      </c>
      <c r="D210" s="34"/>
      <c r="E210" s="34"/>
      <c r="F210" s="34"/>
      <c r="G210" s="34"/>
      <c r="H210" s="34"/>
      <c r="I210" s="34"/>
      <c r="J210" s="34">
        <f>J$7/$E$201</f>
        <v>0</v>
      </c>
      <c r="K210" s="34">
        <f t="shared" si="24"/>
        <v>0</v>
      </c>
      <c r="L210" s="34">
        <f t="shared" si="24"/>
        <v>0</v>
      </c>
      <c r="M210" s="34">
        <f t="shared" si="24"/>
        <v>0</v>
      </c>
      <c r="N210" s="34">
        <f t="shared" si="24"/>
        <v>0</v>
      </c>
      <c r="O210" s="34">
        <f t="shared" si="24"/>
        <v>0</v>
      </c>
      <c r="P210" s="34">
        <f t="shared" si="24"/>
        <v>0</v>
      </c>
      <c r="Q210" s="34">
        <f t="shared" si="24"/>
        <v>0</v>
      </c>
      <c r="R210" s="34">
        <f t="shared" si="24"/>
        <v>0</v>
      </c>
      <c r="S210" s="34"/>
      <c r="T210" s="34"/>
      <c r="U210" s="34"/>
      <c r="V210" s="34"/>
    </row>
    <row r="211" spans="1:36" outlineLevel="1" x14ac:dyDescent="0.2">
      <c r="A211" s="10"/>
      <c r="C211" s="44">
        <f t="shared" si="25"/>
        <v>2025</v>
      </c>
      <c r="D211" s="34"/>
      <c r="E211" s="34"/>
      <c r="F211" s="34"/>
      <c r="G211" s="34"/>
      <c r="H211" s="34"/>
      <c r="I211" s="34"/>
      <c r="J211" s="34"/>
      <c r="K211" s="34">
        <f>K$7/$E$201</f>
        <v>0</v>
      </c>
      <c r="L211" s="34">
        <f t="shared" si="24"/>
        <v>0</v>
      </c>
      <c r="M211" s="34">
        <f t="shared" si="24"/>
        <v>0</v>
      </c>
      <c r="N211" s="34">
        <f t="shared" si="24"/>
        <v>0</v>
      </c>
      <c r="O211" s="34">
        <f t="shared" si="24"/>
        <v>0</v>
      </c>
      <c r="P211" s="34">
        <f t="shared" si="24"/>
        <v>0</v>
      </c>
      <c r="Q211" s="34">
        <f t="shared" si="24"/>
        <v>0</v>
      </c>
      <c r="R211" s="34">
        <f t="shared" si="24"/>
        <v>0</v>
      </c>
      <c r="S211" s="34">
        <f t="shared" si="24"/>
        <v>0</v>
      </c>
      <c r="T211" s="34"/>
      <c r="U211" s="34"/>
      <c r="V211" s="34"/>
      <c r="W211" s="34"/>
    </row>
    <row r="212" spans="1:36" outlineLevel="1" x14ac:dyDescent="0.2">
      <c r="A212" s="10"/>
      <c r="C212" s="44">
        <f t="shared" si="25"/>
        <v>2026</v>
      </c>
      <c r="D212" s="34"/>
      <c r="E212" s="34"/>
      <c r="F212" s="34"/>
      <c r="G212" s="34"/>
      <c r="H212" s="34"/>
      <c r="I212" s="34"/>
      <c r="J212" s="34"/>
      <c r="K212" s="34"/>
      <c r="L212" s="34">
        <f>L$7/$E$201</f>
        <v>0</v>
      </c>
      <c r="M212" s="34">
        <f t="shared" si="24"/>
        <v>0</v>
      </c>
      <c r="N212" s="34">
        <f t="shared" si="24"/>
        <v>0</v>
      </c>
      <c r="O212" s="34">
        <f t="shared" si="24"/>
        <v>0</v>
      </c>
      <c r="P212" s="34">
        <f t="shared" si="24"/>
        <v>0</v>
      </c>
      <c r="Q212" s="34">
        <f t="shared" si="24"/>
        <v>0</v>
      </c>
      <c r="R212" s="34">
        <f t="shared" si="24"/>
        <v>0</v>
      </c>
      <c r="S212" s="34">
        <f t="shared" si="24"/>
        <v>0</v>
      </c>
      <c r="T212" s="34">
        <f t="shared" si="24"/>
        <v>0</v>
      </c>
      <c r="U212" s="34"/>
      <c r="V212" s="34"/>
      <c r="W212" s="34"/>
      <c r="X212" s="34"/>
    </row>
    <row r="213" spans="1:36" outlineLevel="1" x14ac:dyDescent="0.2">
      <c r="A213" s="10"/>
      <c r="C213" s="44">
        <f t="shared" si="25"/>
        <v>2027</v>
      </c>
      <c r="D213" s="34"/>
      <c r="E213" s="34"/>
      <c r="F213" s="34"/>
      <c r="G213" s="34"/>
      <c r="H213" s="34"/>
      <c r="I213" s="34"/>
      <c r="J213" s="34"/>
      <c r="K213" s="34"/>
      <c r="L213" s="34"/>
      <c r="M213" s="34">
        <f>M$7/$E$201</f>
        <v>0</v>
      </c>
      <c r="N213" s="34">
        <f t="shared" si="24"/>
        <v>0</v>
      </c>
      <c r="O213" s="34">
        <f t="shared" si="24"/>
        <v>0</v>
      </c>
      <c r="P213" s="34">
        <f t="shared" si="24"/>
        <v>0</v>
      </c>
      <c r="Q213" s="34">
        <f t="shared" si="24"/>
        <v>0</v>
      </c>
      <c r="R213" s="34">
        <f t="shared" si="24"/>
        <v>0</v>
      </c>
      <c r="S213" s="34">
        <f t="shared" si="24"/>
        <v>0</v>
      </c>
      <c r="T213" s="34">
        <f t="shared" si="24"/>
        <v>0</v>
      </c>
      <c r="U213" s="34">
        <f t="shared" ref="U213:AJ228" si="26">(2*T257)/($E$202-(U$203-$C213))</f>
        <v>0</v>
      </c>
      <c r="V213" s="34"/>
      <c r="W213" s="34"/>
      <c r="X213" s="34"/>
      <c r="Y213" s="34"/>
    </row>
    <row r="214" spans="1:36" outlineLevel="1" x14ac:dyDescent="0.2">
      <c r="A214" s="10"/>
      <c r="C214" s="44">
        <f t="shared" si="25"/>
        <v>2028</v>
      </c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>
        <f>N$7/$E$201</f>
        <v>0</v>
      </c>
      <c r="O214" s="34">
        <f t="shared" si="24"/>
        <v>0</v>
      </c>
      <c r="P214" s="34">
        <f t="shared" si="24"/>
        <v>0</v>
      </c>
      <c r="Q214" s="34">
        <f t="shared" si="24"/>
        <v>0</v>
      </c>
      <c r="R214" s="34">
        <f t="shared" si="24"/>
        <v>0</v>
      </c>
      <c r="S214" s="34">
        <f t="shared" si="24"/>
        <v>0</v>
      </c>
      <c r="T214" s="34">
        <f t="shared" si="24"/>
        <v>0</v>
      </c>
      <c r="U214" s="34">
        <f t="shared" si="26"/>
        <v>0</v>
      </c>
      <c r="V214" s="34">
        <f t="shared" si="26"/>
        <v>0</v>
      </c>
      <c r="W214" s="34"/>
      <c r="X214" s="34"/>
      <c r="Y214" s="34"/>
      <c r="Z214" s="34"/>
    </row>
    <row r="215" spans="1:36" outlineLevel="1" x14ac:dyDescent="0.2">
      <c r="A215" s="10"/>
      <c r="C215" s="44">
        <f t="shared" si="25"/>
        <v>2029</v>
      </c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>
        <f>O$7/$E$201</f>
        <v>0</v>
      </c>
      <c r="P215" s="34">
        <f t="shared" si="24"/>
        <v>0</v>
      </c>
      <c r="Q215" s="34">
        <f t="shared" si="24"/>
        <v>0</v>
      </c>
      <c r="R215" s="34">
        <f t="shared" si="24"/>
        <v>0</v>
      </c>
      <c r="S215" s="34">
        <f t="shared" si="24"/>
        <v>0</v>
      </c>
      <c r="T215" s="34">
        <f t="shared" si="24"/>
        <v>0</v>
      </c>
      <c r="U215" s="34">
        <f t="shared" si="26"/>
        <v>0</v>
      </c>
      <c r="V215" s="34">
        <f t="shared" si="26"/>
        <v>0</v>
      </c>
      <c r="W215" s="34">
        <f t="shared" si="26"/>
        <v>0</v>
      </c>
      <c r="X215" s="34"/>
      <c r="Y215" s="34"/>
      <c r="Z215" s="34"/>
      <c r="AA215" s="34"/>
    </row>
    <row r="216" spans="1:36" outlineLevel="1" x14ac:dyDescent="0.2">
      <c r="A216" s="10"/>
      <c r="C216" s="44">
        <f t="shared" si="25"/>
        <v>2030</v>
      </c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>
        <f>P$7/$E$201</f>
        <v>0</v>
      </c>
      <c r="Q216" s="34">
        <f t="shared" si="24"/>
        <v>0</v>
      </c>
      <c r="R216" s="34">
        <f t="shared" si="24"/>
        <v>0</v>
      </c>
      <c r="S216" s="34">
        <f t="shared" si="24"/>
        <v>0</v>
      </c>
      <c r="T216" s="34">
        <f t="shared" si="24"/>
        <v>0</v>
      </c>
      <c r="U216" s="34">
        <f t="shared" si="26"/>
        <v>0</v>
      </c>
      <c r="V216" s="34">
        <f t="shared" si="26"/>
        <v>0</v>
      </c>
      <c r="W216" s="34">
        <f t="shared" si="26"/>
        <v>0</v>
      </c>
      <c r="X216" s="34">
        <f t="shared" si="26"/>
        <v>0</v>
      </c>
      <c r="Y216" s="34"/>
      <c r="Z216" s="34"/>
      <c r="AA216" s="34"/>
      <c r="AB216" s="34"/>
    </row>
    <row r="217" spans="1:36" outlineLevel="1" x14ac:dyDescent="0.2">
      <c r="A217" s="10"/>
      <c r="C217" s="44">
        <f t="shared" si="25"/>
        <v>2031</v>
      </c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>
        <f>Q$7/$E$201</f>
        <v>0</v>
      </c>
      <c r="R217" s="34">
        <f t="shared" si="24"/>
        <v>0</v>
      </c>
      <c r="S217" s="34">
        <f t="shared" si="24"/>
        <v>0</v>
      </c>
      <c r="T217" s="34">
        <f t="shared" si="24"/>
        <v>0</v>
      </c>
      <c r="U217" s="34">
        <f t="shared" si="26"/>
        <v>0</v>
      </c>
      <c r="V217" s="34">
        <f t="shared" si="26"/>
        <v>0</v>
      </c>
      <c r="W217" s="34">
        <f t="shared" si="26"/>
        <v>0</v>
      </c>
      <c r="X217" s="34">
        <f t="shared" si="26"/>
        <v>0</v>
      </c>
      <c r="Y217" s="34">
        <f t="shared" si="26"/>
        <v>0</v>
      </c>
      <c r="Z217" s="34"/>
      <c r="AA217" s="34"/>
      <c r="AB217" s="34"/>
      <c r="AC217" s="34"/>
    </row>
    <row r="218" spans="1:36" outlineLevel="1" x14ac:dyDescent="0.2">
      <c r="A218" s="10"/>
      <c r="C218" s="44">
        <f t="shared" si="25"/>
        <v>2032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R218" s="34">
        <f>R$7/$E$201</f>
        <v>0</v>
      </c>
      <c r="S218" s="34">
        <f t="shared" si="24"/>
        <v>0</v>
      </c>
      <c r="T218" s="34">
        <f t="shared" si="24"/>
        <v>0</v>
      </c>
      <c r="U218" s="34">
        <f t="shared" si="26"/>
        <v>0</v>
      </c>
      <c r="V218" s="34">
        <f t="shared" si="26"/>
        <v>0</v>
      </c>
      <c r="W218" s="34">
        <f t="shared" si="26"/>
        <v>0</v>
      </c>
      <c r="X218" s="34">
        <f t="shared" si="26"/>
        <v>0</v>
      </c>
      <c r="Y218" s="34">
        <f t="shared" si="26"/>
        <v>0</v>
      </c>
      <c r="Z218" s="34">
        <f t="shared" si="26"/>
        <v>0</v>
      </c>
      <c r="AA218" s="34"/>
      <c r="AB218" s="34"/>
      <c r="AC218" s="34"/>
      <c r="AD218" s="34"/>
    </row>
    <row r="219" spans="1:36" outlineLevel="1" x14ac:dyDescent="0.2">
      <c r="A219" s="10"/>
      <c r="C219" s="44">
        <f t="shared" si="25"/>
        <v>2033</v>
      </c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S219" s="34">
        <f>S$7/$E$201</f>
        <v>0</v>
      </c>
      <c r="T219" s="34">
        <f t="shared" si="24"/>
        <v>0</v>
      </c>
      <c r="U219" s="34">
        <f t="shared" si="26"/>
        <v>0</v>
      </c>
      <c r="V219" s="34">
        <f t="shared" si="26"/>
        <v>0</v>
      </c>
      <c r="W219" s="34">
        <f t="shared" si="26"/>
        <v>0</v>
      </c>
      <c r="X219" s="34">
        <f t="shared" si="26"/>
        <v>0</v>
      </c>
      <c r="Y219" s="34">
        <f t="shared" si="26"/>
        <v>0</v>
      </c>
      <c r="Z219" s="34">
        <f t="shared" si="26"/>
        <v>0</v>
      </c>
      <c r="AA219" s="34">
        <f t="shared" si="26"/>
        <v>0</v>
      </c>
      <c r="AB219" s="34"/>
      <c r="AC219" s="34"/>
      <c r="AD219" s="34"/>
      <c r="AE219" s="34"/>
    </row>
    <row r="220" spans="1:36" outlineLevel="1" x14ac:dyDescent="0.2">
      <c r="A220" s="10"/>
      <c r="C220" s="44">
        <f t="shared" si="25"/>
        <v>2034</v>
      </c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T220" s="34">
        <f>T$7/$E$201</f>
        <v>0</v>
      </c>
      <c r="U220" s="34">
        <f t="shared" si="26"/>
        <v>0</v>
      </c>
      <c r="V220" s="34">
        <f t="shared" si="26"/>
        <v>0</v>
      </c>
      <c r="W220" s="34">
        <f t="shared" si="26"/>
        <v>0</v>
      </c>
      <c r="X220" s="34">
        <f t="shared" si="26"/>
        <v>0</v>
      </c>
      <c r="Y220" s="34">
        <f t="shared" si="26"/>
        <v>0</v>
      </c>
      <c r="Z220" s="34">
        <f t="shared" si="26"/>
        <v>0</v>
      </c>
      <c r="AA220" s="34">
        <f t="shared" si="26"/>
        <v>0</v>
      </c>
      <c r="AB220" s="34">
        <f t="shared" si="26"/>
        <v>0</v>
      </c>
      <c r="AC220" s="34"/>
      <c r="AD220" s="34"/>
      <c r="AE220" s="34"/>
      <c r="AF220" s="34"/>
    </row>
    <row r="221" spans="1:36" outlineLevel="1" x14ac:dyDescent="0.2">
      <c r="A221" s="10"/>
      <c r="C221" s="44">
        <f t="shared" si="25"/>
        <v>2035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U221" s="34">
        <f>U$7/$E$201</f>
        <v>0</v>
      </c>
      <c r="V221" s="34">
        <f t="shared" si="26"/>
        <v>0</v>
      </c>
      <c r="W221" s="34">
        <f t="shared" si="26"/>
        <v>0</v>
      </c>
      <c r="X221" s="34">
        <f t="shared" si="26"/>
        <v>0</v>
      </c>
      <c r="Y221" s="34">
        <f t="shared" si="26"/>
        <v>0</v>
      </c>
      <c r="Z221" s="34">
        <f t="shared" si="26"/>
        <v>0</v>
      </c>
      <c r="AA221" s="34">
        <f t="shared" si="26"/>
        <v>0</v>
      </c>
      <c r="AB221" s="34">
        <f t="shared" si="26"/>
        <v>0</v>
      </c>
      <c r="AC221" s="34">
        <f t="shared" si="26"/>
        <v>0</v>
      </c>
      <c r="AD221" s="34"/>
      <c r="AE221" s="34"/>
      <c r="AF221" s="34"/>
      <c r="AG221" s="34"/>
    </row>
    <row r="222" spans="1:36" outlineLevel="1" x14ac:dyDescent="0.2">
      <c r="A222" s="10"/>
      <c r="C222" s="44">
        <f t="shared" si="25"/>
        <v>2036</v>
      </c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V222" s="34">
        <f>V$7/$E$201</f>
        <v>0</v>
      </c>
      <c r="W222" s="34">
        <f t="shared" si="26"/>
        <v>0</v>
      </c>
      <c r="X222" s="34">
        <f t="shared" si="26"/>
        <v>0</v>
      </c>
      <c r="Y222" s="34">
        <f t="shared" si="26"/>
        <v>0</v>
      </c>
      <c r="Z222" s="34">
        <f t="shared" si="26"/>
        <v>0</v>
      </c>
      <c r="AA222" s="34">
        <f t="shared" si="26"/>
        <v>0</v>
      </c>
      <c r="AB222" s="34">
        <f t="shared" si="26"/>
        <v>0</v>
      </c>
      <c r="AC222" s="34">
        <f t="shared" si="26"/>
        <v>0</v>
      </c>
      <c r="AD222" s="34">
        <f t="shared" si="26"/>
        <v>0</v>
      </c>
      <c r="AE222" s="34"/>
      <c r="AF222" s="34"/>
      <c r="AG222" s="34"/>
      <c r="AH222" s="34"/>
    </row>
    <row r="223" spans="1:36" outlineLevel="1" x14ac:dyDescent="0.2">
      <c r="A223" s="10"/>
      <c r="C223" s="44">
        <f t="shared" si="25"/>
        <v>2037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W223" s="34">
        <f>W$7/$E$201</f>
        <v>0</v>
      </c>
      <c r="X223" s="34">
        <f t="shared" si="26"/>
        <v>0</v>
      </c>
      <c r="Y223" s="34">
        <f t="shared" si="26"/>
        <v>0</v>
      </c>
      <c r="Z223" s="34">
        <f t="shared" si="26"/>
        <v>0</v>
      </c>
      <c r="AA223" s="34">
        <f t="shared" si="26"/>
        <v>0</v>
      </c>
      <c r="AB223" s="34">
        <f t="shared" si="26"/>
        <v>0</v>
      </c>
      <c r="AC223" s="34">
        <f t="shared" si="26"/>
        <v>0</v>
      </c>
      <c r="AD223" s="34">
        <f t="shared" si="26"/>
        <v>0</v>
      </c>
      <c r="AE223" s="34">
        <f t="shared" si="26"/>
        <v>0</v>
      </c>
      <c r="AF223" s="34"/>
      <c r="AG223" s="34"/>
      <c r="AH223" s="34"/>
      <c r="AI223" s="34"/>
    </row>
    <row r="224" spans="1:36" outlineLevel="1" x14ac:dyDescent="0.2">
      <c r="A224" s="10"/>
      <c r="C224" s="44">
        <f t="shared" si="25"/>
        <v>2038</v>
      </c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X224" s="34">
        <f>X$7/$E$201</f>
        <v>0</v>
      </c>
      <c r="Y224" s="34">
        <f t="shared" si="26"/>
        <v>0</v>
      </c>
      <c r="Z224" s="34">
        <f t="shared" si="26"/>
        <v>0</v>
      </c>
      <c r="AA224" s="34">
        <f t="shared" si="26"/>
        <v>0</v>
      </c>
      <c r="AB224" s="34">
        <f t="shared" si="26"/>
        <v>0</v>
      </c>
      <c r="AC224" s="34">
        <f t="shared" si="26"/>
        <v>0</v>
      </c>
      <c r="AD224" s="34">
        <f t="shared" si="26"/>
        <v>0</v>
      </c>
      <c r="AE224" s="34">
        <f t="shared" si="26"/>
        <v>0</v>
      </c>
      <c r="AF224" s="34">
        <f t="shared" si="26"/>
        <v>0</v>
      </c>
      <c r="AG224" s="34"/>
      <c r="AH224" s="34"/>
      <c r="AI224" s="34"/>
      <c r="AJ224" s="34"/>
    </row>
    <row r="225" spans="1:54" outlineLevel="1" x14ac:dyDescent="0.2">
      <c r="A225" s="10"/>
      <c r="C225" s="44">
        <f t="shared" si="25"/>
        <v>2039</v>
      </c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Y225" s="34">
        <f>Y$7/$E$201</f>
        <v>0</v>
      </c>
      <c r="Z225" s="34">
        <f t="shared" si="26"/>
        <v>0</v>
      </c>
      <c r="AA225" s="34">
        <f t="shared" si="26"/>
        <v>0</v>
      </c>
      <c r="AB225" s="34">
        <f t="shared" si="26"/>
        <v>0</v>
      </c>
      <c r="AC225" s="34">
        <f t="shared" si="26"/>
        <v>0</v>
      </c>
      <c r="AD225" s="34">
        <f t="shared" si="26"/>
        <v>0</v>
      </c>
      <c r="AE225" s="34">
        <f t="shared" si="26"/>
        <v>0</v>
      </c>
      <c r="AF225" s="34">
        <f t="shared" si="26"/>
        <v>0</v>
      </c>
      <c r="AG225" s="34">
        <f t="shared" si="26"/>
        <v>0</v>
      </c>
      <c r="AH225" s="34"/>
      <c r="AI225" s="34"/>
      <c r="AJ225" s="34"/>
      <c r="AK225" s="34"/>
      <c r="AL225" s="34"/>
      <c r="AM225" s="34"/>
      <c r="AN225" s="34"/>
      <c r="AO225" s="34"/>
      <c r="AP225" s="34"/>
    </row>
    <row r="226" spans="1:54" outlineLevel="1" x14ac:dyDescent="0.2">
      <c r="A226" s="10"/>
      <c r="C226" s="44">
        <f t="shared" si="25"/>
        <v>2040</v>
      </c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Z226" s="34">
        <f>Z$7/$E$201</f>
        <v>0</v>
      </c>
      <c r="AA226" s="34">
        <f t="shared" si="26"/>
        <v>0</v>
      </c>
      <c r="AB226" s="34">
        <f t="shared" si="26"/>
        <v>0</v>
      </c>
      <c r="AC226" s="34">
        <f t="shared" si="26"/>
        <v>0</v>
      </c>
      <c r="AD226" s="34">
        <f t="shared" si="26"/>
        <v>0</v>
      </c>
      <c r="AE226" s="34">
        <f t="shared" si="26"/>
        <v>0</v>
      </c>
      <c r="AF226" s="34">
        <f t="shared" si="26"/>
        <v>0</v>
      </c>
      <c r="AG226" s="34">
        <f t="shared" si="26"/>
        <v>0</v>
      </c>
      <c r="AH226" s="34">
        <f t="shared" si="26"/>
        <v>0</v>
      </c>
      <c r="AI226" s="34"/>
      <c r="AJ226" s="34"/>
      <c r="AK226" s="34"/>
      <c r="AL226" s="34"/>
      <c r="AM226" s="34"/>
      <c r="AN226" s="34"/>
      <c r="AO226" s="34"/>
      <c r="AP226" s="34"/>
      <c r="AQ226" s="34"/>
    </row>
    <row r="227" spans="1:54" outlineLevel="1" x14ac:dyDescent="0.2">
      <c r="A227" s="10"/>
      <c r="C227" s="44">
        <f t="shared" si="25"/>
        <v>2041</v>
      </c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AA227" s="34">
        <f>AA$7/$E$201</f>
        <v>0</v>
      </c>
      <c r="AB227" s="34">
        <f t="shared" si="26"/>
        <v>0</v>
      </c>
      <c r="AC227" s="34">
        <f t="shared" si="26"/>
        <v>0</v>
      </c>
      <c r="AD227" s="34">
        <f t="shared" si="26"/>
        <v>0</v>
      </c>
      <c r="AE227" s="34">
        <f t="shared" si="26"/>
        <v>0</v>
      </c>
      <c r="AF227" s="34">
        <f t="shared" si="26"/>
        <v>0</v>
      </c>
      <c r="AG227" s="34">
        <f t="shared" si="26"/>
        <v>0</v>
      </c>
      <c r="AH227" s="34">
        <f t="shared" si="26"/>
        <v>0</v>
      </c>
      <c r="AI227" s="34">
        <f t="shared" si="26"/>
        <v>0</v>
      </c>
      <c r="AJ227" s="34"/>
      <c r="AK227" s="34"/>
      <c r="AL227" s="34"/>
      <c r="AM227" s="34"/>
      <c r="AN227" s="34"/>
      <c r="AO227" s="34"/>
      <c r="AP227" s="34"/>
      <c r="AQ227" s="34"/>
      <c r="AR227" s="34"/>
    </row>
    <row r="228" spans="1:54" outlineLevel="1" x14ac:dyDescent="0.2">
      <c r="A228" s="10"/>
      <c r="C228" s="44">
        <f t="shared" si="25"/>
        <v>2042</v>
      </c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AB228" s="34">
        <f>AB$7/$E$201</f>
        <v>0</v>
      </c>
      <c r="AC228" s="34">
        <f t="shared" si="26"/>
        <v>0</v>
      </c>
      <c r="AD228" s="34">
        <f t="shared" si="26"/>
        <v>0</v>
      </c>
      <c r="AE228" s="34">
        <f t="shared" si="26"/>
        <v>0</v>
      </c>
      <c r="AF228" s="34">
        <f t="shared" si="26"/>
        <v>0</v>
      </c>
      <c r="AG228" s="34">
        <f t="shared" si="26"/>
        <v>0</v>
      </c>
      <c r="AH228" s="34">
        <f t="shared" si="26"/>
        <v>0</v>
      </c>
      <c r="AI228" s="34">
        <f t="shared" si="26"/>
        <v>0</v>
      </c>
      <c r="AJ228" s="34">
        <f t="shared" si="26"/>
        <v>0</v>
      </c>
      <c r="AK228" s="34"/>
      <c r="AL228" s="34"/>
      <c r="AM228" s="34"/>
      <c r="AN228" s="34"/>
      <c r="AO228" s="34"/>
      <c r="AP228" s="34"/>
      <c r="AQ228" s="34"/>
      <c r="AR228" s="34"/>
      <c r="AS228" s="34"/>
    </row>
    <row r="229" spans="1:54" outlineLevel="1" x14ac:dyDescent="0.2">
      <c r="A229" s="10"/>
      <c r="C229" s="44">
        <f t="shared" si="25"/>
        <v>2043</v>
      </c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AC229" s="34">
        <f>AC$7/$E$201</f>
        <v>0</v>
      </c>
      <c r="AD229" s="34">
        <f t="shared" ref="AD229:AQ237" si="27">(2*AC273)/($E$202-(AD$203-$C229))</f>
        <v>0</v>
      </c>
      <c r="AE229" s="34">
        <f t="shared" si="27"/>
        <v>0</v>
      </c>
      <c r="AF229" s="34">
        <f t="shared" si="27"/>
        <v>0</v>
      </c>
      <c r="AG229" s="34">
        <f t="shared" si="27"/>
        <v>0</v>
      </c>
      <c r="AH229" s="34">
        <f t="shared" si="27"/>
        <v>0</v>
      </c>
      <c r="AI229" s="34">
        <f t="shared" si="27"/>
        <v>0</v>
      </c>
      <c r="AJ229" s="34">
        <f t="shared" si="27"/>
        <v>0</v>
      </c>
      <c r="AK229" s="34">
        <f t="shared" si="27"/>
        <v>0</v>
      </c>
      <c r="AL229" s="34"/>
      <c r="AM229" s="34"/>
      <c r="AN229" s="34"/>
      <c r="AO229" s="34"/>
      <c r="AP229" s="34"/>
      <c r="AQ229" s="34"/>
      <c r="AR229" s="34"/>
      <c r="AS229" s="34"/>
      <c r="AT229" s="34"/>
    </row>
    <row r="230" spans="1:54" outlineLevel="1" x14ac:dyDescent="0.2">
      <c r="A230" s="10"/>
      <c r="C230" s="44">
        <f t="shared" si="25"/>
        <v>2044</v>
      </c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AD230" s="34">
        <f>AD$7/$E$201</f>
        <v>0</v>
      </c>
      <c r="AE230" s="34">
        <f t="shared" si="27"/>
        <v>0</v>
      </c>
      <c r="AF230" s="34">
        <f t="shared" si="27"/>
        <v>0</v>
      </c>
      <c r="AG230" s="34">
        <f t="shared" si="27"/>
        <v>0</v>
      </c>
      <c r="AH230" s="34">
        <f t="shared" si="27"/>
        <v>0</v>
      </c>
      <c r="AI230" s="34">
        <f t="shared" si="27"/>
        <v>0</v>
      </c>
      <c r="AJ230" s="34">
        <f t="shared" si="27"/>
        <v>0</v>
      </c>
      <c r="AK230" s="34">
        <f t="shared" si="27"/>
        <v>0</v>
      </c>
      <c r="AL230" s="34">
        <f t="shared" si="27"/>
        <v>0</v>
      </c>
      <c r="AM230" s="34"/>
      <c r="AN230" s="34"/>
      <c r="AO230" s="34"/>
      <c r="AP230" s="34"/>
      <c r="AQ230" s="34"/>
      <c r="AR230" s="34"/>
      <c r="AS230" s="34"/>
      <c r="AT230" s="34"/>
      <c r="AU230" s="34"/>
    </row>
    <row r="231" spans="1:54" outlineLevel="1" x14ac:dyDescent="0.2">
      <c r="A231" s="10"/>
      <c r="C231" s="44">
        <f t="shared" si="25"/>
        <v>2045</v>
      </c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AE231" s="34">
        <f>AE$7/$E$201</f>
        <v>0</v>
      </c>
      <c r="AF231" s="34">
        <f t="shared" si="27"/>
        <v>0</v>
      </c>
      <c r="AG231" s="34">
        <f t="shared" si="27"/>
        <v>0</v>
      </c>
      <c r="AH231" s="34">
        <f t="shared" si="27"/>
        <v>0</v>
      </c>
      <c r="AI231" s="34">
        <f t="shared" si="27"/>
        <v>0</v>
      </c>
      <c r="AJ231" s="34">
        <f t="shared" si="27"/>
        <v>0</v>
      </c>
      <c r="AK231" s="34">
        <f t="shared" si="27"/>
        <v>0</v>
      </c>
      <c r="AL231" s="34">
        <f t="shared" si="27"/>
        <v>0</v>
      </c>
      <c r="AM231" s="34">
        <f t="shared" si="27"/>
        <v>0</v>
      </c>
      <c r="AN231" s="34"/>
      <c r="AO231" s="34"/>
      <c r="AP231" s="34"/>
      <c r="AQ231" s="34"/>
      <c r="AR231" s="34"/>
      <c r="AS231" s="34"/>
      <c r="AT231" s="34"/>
      <c r="AU231" s="34"/>
      <c r="AV231" s="34"/>
    </row>
    <row r="232" spans="1:54" outlineLevel="1" x14ac:dyDescent="0.2">
      <c r="A232" s="10"/>
      <c r="C232" s="44">
        <f t="shared" si="25"/>
        <v>2046</v>
      </c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AF232" s="34">
        <f>AF$7/$E$201</f>
        <v>0</v>
      </c>
      <c r="AG232" s="34">
        <f t="shared" si="27"/>
        <v>0</v>
      </c>
      <c r="AH232" s="34">
        <f t="shared" si="27"/>
        <v>0</v>
      </c>
      <c r="AI232" s="34">
        <f t="shared" si="27"/>
        <v>0</v>
      </c>
      <c r="AJ232" s="34">
        <f t="shared" si="27"/>
        <v>0</v>
      </c>
      <c r="AK232" s="34">
        <f t="shared" si="27"/>
        <v>0</v>
      </c>
      <c r="AL232" s="34">
        <f t="shared" si="27"/>
        <v>0</v>
      </c>
      <c r="AM232" s="34">
        <f t="shared" si="27"/>
        <v>0</v>
      </c>
      <c r="AN232" s="34">
        <f t="shared" si="27"/>
        <v>0</v>
      </c>
      <c r="AO232" s="34"/>
      <c r="AP232" s="34"/>
      <c r="AQ232" s="34"/>
      <c r="AR232" s="34"/>
      <c r="AS232" s="34"/>
      <c r="AT232" s="34"/>
      <c r="AU232" s="34"/>
      <c r="AV232" s="34"/>
      <c r="AW232" s="34"/>
    </row>
    <row r="233" spans="1:54" outlineLevel="1" x14ac:dyDescent="0.2">
      <c r="A233" s="10"/>
      <c r="C233" s="44">
        <f t="shared" si="25"/>
        <v>2047</v>
      </c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AG233" s="34">
        <f>AG$7/$E$201</f>
        <v>0</v>
      </c>
      <c r="AH233" s="34">
        <f t="shared" si="27"/>
        <v>0</v>
      </c>
      <c r="AI233" s="34">
        <f t="shared" si="27"/>
        <v>0</v>
      </c>
      <c r="AJ233" s="34">
        <f t="shared" si="27"/>
        <v>0</v>
      </c>
      <c r="AK233" s="34">
        <f t="shared" si="27"/>
        <v>0</v>
      </c>
      <c r="AL233" s="34">
        <f t="shared" si="27"/>
        <v>0</v>
      </c>
      <c r="AM233" s="34">
        <f t="shared" si="27"/>
        <v>0</v>
      </c>
      <c r="AN233" s="34">
        <f t="shared" si="27"/>
        <v>0</v>
      </c>
      <c r="AO233" s="34">
        <f t="shared" si="27"/>
        <v>0</v>
      </c>
      <c r="AP233" s="34"/>
      <c r="AQ233" s="34"/>
      <c r="AR233" s="34"/>
      <c r="AS233" s="34"/>
      <c r="AT233" s="34"/>
      <c r="AU233" s="34"/>
      <c r="AV233" s="34"/>
      <c r="AW233" s="34"/>
      <c r="AX233" s="34"/>
    </row>
    <row r="234" spans="1:54" outlineLevel="1" x14ac:dyDescent="0.2">
      <c r="A234" s="10"/>
      <c r="C234" s="44">
        <f t="shared" si="25"/>
        <v>2048</v>
      </c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AH234" s="34">
        <f>AH$7/$E$201</f>
        <v>0</v>
      </c>
      <c r="AI234" s="34">
        <f t="shared" si="27"/>
        <v>0</v>
      </c>
      <c r="AJ234" s="34">
        <f t="shared" si="27"/>
        <v>0</v>
      </c>
      <c r="AK234" s="34">
        <f t="shared" si="27"/>
        <v>0</v>
      </c>
      <c r="AL234" s="34">
        <f t="shared" si="27"/>
        <v>0</v>
      </c>
      <c r="AM234" s="34">
        <f t="shared" si="27"/>
        <v>0</v>
      </c>
      <c r="AN234" s="34">
        <f t="shared" si="27"/>
        <v>0</v>
      </c>
      <c r="AO234" s="34">
        <f t="shared" si="27"/>
        <v>0</v>
      </c>
      <c r="AP234" s="34">
        <f t="shared" si="27"/>
        <v>0</v>
      </c>
      <c r="AQ234" s="34"/>
      <c r="AR234" s="34"/>
      <c r="AS234" s="34"/>
      <c r="AT234" s="34"/>
      <c r="AU234" s="34"/>
      <c r="AV234" s="34"/>
      <c r="AW234" s="34"/>
      <c r="AX234" s="34"/>
      <c r="AY234" s="34"/>
    </row>
    <row r="235" spans="1:54" outlineLevel="1" x14ac:dyDescent="0.2">
      <c r="A235" s="10"/>
      <c r="C235" s="44">
        <f t="shared" si="25"/>
        <v>2049</v>
      </c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AI235" s="34">
        <f>AI$7/$E$201</f>
        <v>0</v>
      </c>
      <c r="AJ235" s="34">
        <f t="shared" si="27"/>
        <v>0</v>
      </c>
      <c r="AK235" s="34">
        <f t="shared" si="27"/>
        <v>0</v>
      </c>
      <c r="AL235" s="34">
        <f t="shared" si="27"/>
        <v>0</v>
      </c>
      <c r="AM235" s="34">
        <f t="shared" si="27"/>
        <v>0</v>
      </c>
      <c r="AN235" s="34">
        <f t="shared" si="27"/>
        <v>0</v>
      </c>
      <c r="AO235" s="34">
        <f t="shared" si="27"/>
        <v>0</v>
      </c>
      <c r="AP235" s="34">
        <f t="shared" si="27"/>
        <v>0</v>
      </c>
      <c r="AQ235" s="34">
        <f t="shared" si="27"/>
        <v>0</v>
      </c>
      <c r="AR235" s="34"/>
      <c r="AS235" s="34"/>
      <c r="AT235" s="34"/>
      <c r="AU235" s="34"/>
      <c r="AV235" s="34"/>
      <c r="AW235" s="34"/>
      <c r="AX235" s="34"/>
      <c r="AY235" s="34"/>
      <c r="AZ235" s="34"/>
    </row>
    <row r="236" spans="1:54" outlineLevel="1" x14ac:dyDescent="0.2">
      <c r="A236" s="10"/>
      <c r="C236" s="44">
        <f t="shared" si="25"/>
        <v>2050</v>
      </c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AJ236" s="34">
        <f>AJ$7/$E$201</f>
        <v>0</v>
      </c>
      <c r="AK236" s="34">
        <f t="shared" si="27"/>
        <v>0</v>
      </c>
      <c r="AL236" s="34">
        <f t="shared" si="27"/>
        <v>0</v>
      </c>
      <c r="AM236" s="34">
        <f t="shared" si="27"/>
        <v>0</v>
      </c>
      <c r="AN236" s="34">
        <f t="shared" si="27"/>
        <v>0</v>
      </c>
      <c r="AO236" s="34">
        <f t="shared" si="27"/>
        <v>0</v>
      </c>
      <c r="AP236" s="34">
        <f t="shared" si="27"/>
        <v>0</v>
      </c>
      <c r="AQ236" s="34">
        <f t="shared" si="27"/>
        <v>0</v>
      </c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</row>
    <row r="237" spans="1:54" outlineLevel="1" x14ac:dyDescent="0.2">
      <c r="A237" s="10"/>
      <c r="C237" s="44">
        <f t="shared" si="25"/>
        <v>2051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AK237" s="34">
        <f>AK$7/$E$201</f>
        <v>0</v>
      </c>
      <c r="AL237" s="34">
        <f t="shared" si="27"/>
        <v>0</v>
      </c>
      <c r="AM237" s="34">
        <f t="shared" si="27"/>
        <v>0</v>
      </c>
      <c r="AN237" s="34">
        <f t="shared" si="27"/>
        <v>0</v>
      </c>
      <c r="AO237" s="34">
        <f t="shared" si="27"/>
        <v>0</v>
      </c>
      <c r="AP237" s="34">
        <f t="shared" si="27"/>
        <v>0</v>
      </c>
      <c r="AQ237" s="34">
        <f t="shared" si="27"/>
        <v>0</v>
      </c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</row>
    <row r="238" spans="1:54" outlineLevel="1" x14ac:dyDescent="0.2">
      <c r="A238" s="10"/>
      <c r="C238" s="44">
        <f t="shared" si="25"/>
        <v>2052</v>
      </c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AK238" s="34"/>
      <c r="AL238" s="34">
        <f>AL$7/$E$201</f>
        <v>0</v>
      </c>
      <c r="AM238" s="34">
        <f>(2*AL287)/($E$202-(AM$203-$C238))</f>
        <v>0</v>
      </c>
      <c r="AN238" s="34">
        <f>(2*AM287)/($E$202-(AN$203-$C238))</f>
        <v>0</v>
      </c>
      <c r="AO238" s="34">
        <f>(2*AN287)/($E$202-(AO$203-$C238))</f>
        <v>0</v>
      </c>
      <c r="AP238" s="34">
        <f>(2*AO287)/($E$202-(AP$203-$C238))</f>
        <v>0</v>
      </c>
      <c r="AQ238" s="34">
        <f>(2*AP287)/($E$202-(AQ$203-$C238))</f>
        <v>0</v>
      </c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</row>
    <row r="239" spans="1:54" outlineLevel="1" x14ac:dyDescent="0.2">
      <c r="A239" s="10"/>
      <c r="C239" s="44">
        <f t="shared" si="25"/>
        <v>2053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AK239" s="34"/>
      <c r="AM239" s="34">
        <f>AM$7/$E$201</f>
        <v>0</v>
      </c>
      <c r="AN239" s="34">
        <f>(2*AM288)/($E$202-(AN$203-$C239))</f>
        <v>0</v>
      </c>
      <c r="AO239" s="34">
        <f>(2*AN288)/($E$202-(AO$203-$C239))</f>
        <v>0</v>
      </c>
      <c r="AP239" s="34">
        <f>(2*AO288)/($E$202-(AP$203-$C239))</f>
        <v>0</v>
      </c>
      <c r="AQ239" s="34">
        <f>(2*AP288)/($E$202-(AQ$203-$C239))</f>
        <v>0</v>
      </c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</row>
    <row r="240" spans="1:54" outlineLevel="1" x14ac:dyDescent="0.2">
      <c r="A240" s="10"/>
      <c r="C240" s="44">
        <f t="shared" si="25"/>
        <v>2054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AK240" s="34"/>
      <c r="AN240" s="34">
        <f>AN$7/$E$201</f>
        <v>0</v>
      </c>
      <c r="AO240" s="34">
        <f>(2*AN289)/($E$202-(AO$203-$C240))</f>
        <v>0</v>
      </c>
      <c r="AP240" s="34">
        <f>(2*AO289)/($E$202-(AP$203-$C240))</f>
        <v>0</v>
      </c>
      <c r="AQ240" s="34">
        <f>(2*AP289)/($E$202-(AQ$203-$C240))</f>
        <v>0</v>
      </c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</row>
    <row r="241" spans="1:55" outlineLevel="1" x14ac:dyDescent="0.2">
      <c r="A241" s="10"/>
      <c r="C241" s="44">
        <f t="shared" si="25"/>
        <v>2055</v>
      </c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AK241" s="34"/>
      <c r="AO241" s="34">
        <f>AO$7/$E$201</f>
        <v>0</v>
      </c>
      <c r="AP241" s="34">
        <f>(2*AO290)/($E$202-(AP$203-$C241))</f>
        <v>0</v>
      </c>
      <c r="AQ241" s="34">
        <f>(2*AP290)/($E$202-(AQ$203-$C241))</f>
        <v>0</v>
      </c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</row>
    <row r="242" spans="1:55" outlineLevel="1" x14ac:dyDescent="0.2">
      <c r="A242" s="10"/>
      <c r="C242" s="44">
        <f t="shared" si="25"/>
        <v>2056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AK242" s="34"/>
      <c r="AP242" s="34">
        <f>AP$7/$E$201</f>
        <v>0</v>
      </c>
      <c r="AQ242" s="34">
        <f>(2*AP291)/($E$202-(AQ$203-$C242))</f>
        <v>0</v>
      </c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</row>
    <row r="243" spans="1:55" outlineLevel="1" x14ac:dyDescent="0.2">
      <c r="A243" s="10"/>
      <c r="C243" s="44">
        <f t="shared" si="25"/>
        <v>2057</v>
      </c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AQ243" s="34">
        <f>AQ$7/$E$201</f>
        <v>0</v>
      </c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</row>
    <row r="244" spans="1:55" outlineLevel="1" x14ac:dyDescent="0.2">
      <c r="A244" s="10"/>
      <c r="C244" s="27" t="s">
        <v>20</v>
      </c>
      <c r="D244" s="45">
        <f t="shared" ref="D244:AQ244" si="28">SUM(D204:D243)</f>
        <v>0</v>
      </c>
      <c r="E244" s="45">
        <f t="shared" si="28"/>
        <v>0</v>
      </c>
      <c r="F244" s="45">
        <f t="shared" si="28"/>
        <v>0</v>
      </c>
      <c r="G244" s="45">
        <f t="shared" si="28"/>
        <v>0</v>
      </c>
      <c r="H244" s="45">
        <f t="shared" si="28"/>
        <v>0</v>
      </c>
      <c r="I244" s="45">
        <f t="shared" si="28"/>
        <v>0</v>
      </c>
      <c r="J244" s="45">
        <f>SUM(J204:J243)</f>
        <v>0</v>
      </c>
      <c r="K244" s="45">
        <f t="shared" si="28"/>
        <v>0</v>
      </c>
      <c r="L244" s="45">
        <f t="shared" si="28"/>
        <v>0</v>
      </c>
      <c r="M244" s="45">
        <f t="shared" si="28"/>
        <v>0</v>
      </c>
      <c r="N244" s="45">
        <f t="shared" si="28"/>
        <v>0</v>
      </c>
      <c r="O244" s="45">
        <f t="shared" si="28"/>
        <v>0</v>
      </c>
      <c r="P244" s="45">
        <f t="shared" si="28"/>
        <v>0</v>
      </c>
      <c r="Q244" s="45">
        <f t="shared" si="28"/>
        <v>0</v>
      </c>
      <c r="R244" s="45">
        <f t="shared" si="28"/>
        <v>0</v>
      </c>
      <c r="S244" s="45">
        <f t="shared" si="28"/>
        <v>0</v>
      </c>
      <c r="T244" s="45">
        <f t="shared" si="28"/>
        <v>0</v>
      </c>
      <c r="U244" s="45">
        <f t="shared" si="28"/>
        <v>0</v>
      </c>
      <c r="V244" s="45">
        <f t="shared" si="28"/>
        <v>0</v>
      </c>
      <c r="W244" s="45">
        <f t="shared" si="28"/>
        <v>0</v>
      </c>
      <c r="X244" s="45">
        <f t="shared" si="28"/>
        <v>0</v>
      </c>
      <c r="Y244" s="45">
        <f t="shared" si="28"/>
        <v>0</v>
      </c>
      <c r="Z244" s="45">
        <f t="shared" si="28"/>
        <v>0</v>
      </c>
      <c r="AA244" s="45">
        <f t="shared" si="28"/>
        <v>0</v>
      </c>
      <c r="AB244" s="45">
        <f t="shared" si="28"/>
        <v>0</v>
      </c>
      <c r="AC244" s="45">
        <f t="shared" si="28"/>
        <v>0</v>
      </c>
      <c r="AD244" s="45">
        <f t="shared" si="28"/>
        <v>0</v>
      </c>
      <c r="AE244" s="45">
        <f t="shared" si="28"/>
        <v>0</v>
      </c>
      <c r="AF244" s="45">
        <f t="shared" si="28"/>
        <v>0</v>
      </c>
      <c r="AG244" s="45">
        <f t="shared" si="28"/>
        <v>0</v>
      </c>
      <c r="AH244" s="45">
        <f t="shared" si="28"/>
        <v>0</v>
      </c>
      <c r="AI244" s="45">
        <f t="shared" si="28"/>
        <v>0</v>
      </c>
      <c r="AJ244" s="45">
        <f t="shared" si="28"/>
        <v>0</v>
      </c>
      <c r="AK244" s="45">
        <f t="shared" si="28"/>
        <v>0</v>
      </c>
      <c r="AL244" s="45">
        <f t="shared" si="28"/>
        <v>0</v>
      </c>
      <c r="AM244" s="45">
        <f t="shared" si="28"/>
        <v>0</v>
      </c>
      <c r="AN244" s="45">
        <f t="shared" si="28"/>
        <v>0</v>
      </c>
      <c r="AO244" s="45">
        <f t="shared" si="28"/>
        <v>0</v>
      </c>
      <c r="AP244" s="45">
        <f t="shared" si="28"/>
        <v>0</v>
      </c>
      <c r="AQ244" s="45">
        <f t="shared" si="28"/>
        <v>0</v>
      </c>
    </row>
    <row r="245" spans="1:55" outlineLevel="1" x14ac:dyDescent="0.2">
      <c r="A245" s="10"/>
      <c r="C245" s="46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</row>
    <row r="246" spans="1:55" outlineLevel="1" x14ac:dyDescent="0.2">
      <c r="A246" s="10"/>
      <c r="C246" s="48" t="s">
        <v>18</v>
      </c>
      <c r="D246" s="34"/>
      <c r="E246" s="34"/>
      <c r="F246" s="34"/>
      <c r="G246" s="34"/>
      <c r="I246" s="34"/>
      <c r="J246" s="34"/>
      <c r="K246" s="34"/>
      <c r="L246" s="34"/>
      <c r="M246" s="34"/>
      <c r="N246" s="34"/>
      <c r="O246" s="34"/>
    </row>
    <row r="247" spans="1:55" outlineLevel="1" x14ac:dyDescent="0.2">
      <c r="A247" s="10"/>
      <c r="C247" s="28"/>
      <c r="D247" s="30">
        <f>'Odpisy - daňové'!D2</f>
        <v>2018</v>
      </c>
      <c r="E247" s="30">
        <f t="shared" ref="E247:AQ247" si="29">D247+1</f>
        <v>2019</v>
      </c>
      <c r="F247" s="30">
        <f t="shared" si="29"/>
        <v>2020</v>
      </c>
      <c r="G247" s="30">
        <f t="shared" si="29"/>
        <v>2021</v>
      </c>
      <c r="H247" s="30">
        <f t="shared" si="29"/>
        <v>2022</v>
      </c>
      <c r="I247" s="30">
        <f t="shared" si="29"/>
        <v>2023</v>
      </c>
      <c r="J247" s="30">
        <f t="shared" si="29"/>
        <v>2024</v>
      </c>
      <c r="K247" s="30">
        <f t="shared" si="29"/>
        <v>2025</v>
      </c>
      <c r="L247" s="30">
        <f t="shared" si="29"/>
        <v>2026</v>
      </c>
      <c r="M247" s="30">
        <f t="shared" si="29"/>
        <v>2027</v>
      </c>
      <c r="N247" s="30">
        <f t="shared" si="29"/>
        <v>2028</v>
      </c>
      <c r="O247" s="30">
        <f t="shared" si="29"/>
        <v>2029</v>
      </c>
      <c r="P247" s="30">
        <f t="shared" si="29"/>
        <v>2030</v>
      </c>
      <c r="Q247" s="30">
        <f t="shared" si="29"/>
        <v>2031</v>
      </c>
      <c r="R247" s="30">
        <f t="shared" si="29"/>
        <v>2032</v>
      </c>
      <c r="S247" s="30">
        <f t="shared" si="29"/>
        <v>2033</v>
      </c>
      <c r="T247" s="30">
        <f t="shared" si="29"/>
        <v>2034</v>
      </c>
      <c r="U247" s="30">
        <f t="shared" si="29"/>
        <v>2035</v>
      </c>
      <c r="V247" s="30">
        <f t="shared" si="29"/>
        <v>2036</v>
      </c>
      <c r="W247" s="30">
        <f t="shared" si="29"/>
        <v>2037</v>
      </c>
      <c r="X247" s="30">
        <f t="shared" si="29"/>
        <v>2038</v>
      </c>
      <c r="Y247" s="30">
        <f t="shared" si="29"/>
        <v>2039</v>
      </c>
      <c r="Z247" s="30">
        <f t="shared" si="29"/>
        <v>2040</v>
      </c>
      <c r="AA247" s="30">
        <f t="shared" si="29"/>
        <v>2041</v>
      </c>
      <c r="AB247" s="30">
        <f t="shared" si="29"/>
        <v>2042</v>
      </c>
      <c r="AC247" s="30">
        <f t="shared" si="29"/>
        <v>2043</v>
      </c>
      <c r="AD247" s="30">
        <f t="shared" si="29"/>
        <v>2044</v>
      </c>
      <c r="AE247" s="30">
        <f t="shared" si="29"/>
        <v>2045</v>
      </c>
      <c r="AF247" s="30">
        <f t="shared" si="29"/>
        <v>2046</v>
      </c>
      <c r="AG247" s="30">
        <f t="shared" si="29"/>
        <v>2047</v>
      </c>
      <c r="AH247" s="30">
        <f t="shared" si="29"/>
        <v>2048</v>
      </c>
      <c r="AI247" s="30">
        <f t="shared" si="29"/>
        <v>2049</v>
      </c>
      <c r="AJ247" s="30">
        <f t="shared" si="29"/>
        <v>2050</v>
      </c>
      <c r="AK247" s="30">
        <f t="shared" si="29"/>
        <v>2051</v>
      </c>
      <c r="AL247" s="30">
        <f t="shared" si="29"/>
        <v>2052</v>
      </c>
      <c r="AM247" s="30">
        <f t="shared" si="29"/>
        <v>2053</v>
      </c>
      <c r="AN247" s="30">
        <f t="shared" si="29"/>
        <v>2054</v>
      </c>
      <c r="AO247" s="30">
        <f t="shared" si="29"/>
        <v>2055</v>
      </c>
      <c r="AP247" s="30">
        <f t="shared" si="29"/>
        <v>2056</v>
      </c>
      <c r="AQ247" s="30">
        <f t="shared" si="29"/>
        <v>2057</v>
      </c>
    </row>
    <row r="248" spans="1:55" outlineLevel="1" x14ac:dyDescent="0.2">
      <c r="A248" s="10"/>
      <c r="C248" s="44">
        <f>D247</f>
        <v>2018</v>
      </c>
      <c r="D248" s="34">
        <f>D$7-D204</f>
        <v>0</v>
      </c>
      <c r="E248" s="34">
        <f t="shared" ref="E248:T263" si="30">D248-E204</f>
        <v>0</v>
      </c>
      <c r="F248" s="34">
        <f t="shared" si="30"/>
        <v>0</v>
      </c>
      <c r="G248" s="34">
        <f t="shared" si="30"/>
        <v>0</v>
      </c>
      <c r="H248" s="34">
        <f t="shared" si="30"/>
        <v>0</v>
      </c>
      <c r="I248" s="34">
        <f t="shared" si="30"/>
        <v>0</v>
      </c>
      <c r="J248" s="34">
        <f t="shared" si="30"/>
        <v>0</v>
      </c>
      <c r="K248" s="34">
        <f t="shared" si="30"/>
        <v>0</v>
      </c>
      <c r="L248" s="34">
        <f t="shared" si="30"/>
        <v>0</v>
      </c>
      <c r="M248" s="34"/>
      <c r="N248" s="34"/>
      <c r="O248" s="34"/>
      <c r="P248" s="34"/>
      <c r="Q248" s="34"/>
      <c r="R248" s="34"/>
    </row>
    <row r="249" spans="1:55" outlineLevel="1" x14ac:dyDescent="0.2">
      <c r="A249" s="10"/>
      <c r="C249" s="44">
        <f>C248+1</f>
        <v>2019</v>
      </c>
      <c r="D249" s="34"/>
      <c r="E249" s="34">
        <f>E$7-E205</f>
        <v>0</v>
      </c>
      <c r="F249" s="34">
        <f t="shared" si="30"/>
        <v>0</v>
      </c>
      <c r="G249" s="34">
        <f t="shared" si="30"/>
        <v>0</v>
      </c>
      <c r="H249" s="34">
        <f t="shared" si="30"/>
        <v>0</v>
      </c>
      <c r="I249" s="34">
        <f t="shared" si="30"/>
        <v>0</v>
      </c>
      <c r="J249" s="34">
        <f t="shared" si="30"/>
        <v>0</v>
      </c>
      <c r="K249" s="34">
        <f t="shared" si="30"/>
        <v>0</v>
      </c>
      <c r="L249" s="34">
        <f t="shared" si="30"/>
        <v>0</v>
      </c>
      <c r="M249" s="34">
        <f t="shared" si="30"/>
        <v>0</v>
      </c>
      <c r="N249" s="34"/>
      <c r="O249" s="34"/>
      <c r="P249" s="34"/>
    </row>
    <row r="250" spans="1:55" outlineLevel="1" x14ac:dyDescent="0.2">
      <c r="A250" s="10"/>
      <c r="C250" s="44">
        <f t="shared" ref="C250:C287" si="31">C249+1</f>
        <v>2020</v>
      </c>
      <c r="D250" s="34"/>
      <c r="E250" s="34"/>
      <c r="F250" s="34">
        <f>F$7-F206</f>
        <v>0</v>
      </c>
      <c r="G250" s="34">
        <f t="shared" si="30"/>
        <v>0</v>
      </c>
      <c r="H250" s="34">
        <f t="shared" si="30"/>
        <v>0</v>
      </c>
      <c r="I250" s="34">
        <f t="shared" si="30"/>
        <v>0</v>
      </c>
      <c r="J250" s="34">
        <f t="shared" si="30"/>
        <v>0</v>
      </c>
      <c r="K250" s="34">
        <f t="shared" si="30"/>
        <v>0</v>
      </c>
      <c r="L250" s="34">
        <f t="shared" si="30"/>
        <v>0</v>
      </c>
      <c r="M250" s="34">
        <f t="shared" si="30"/>
        <v>0</v>
      </c>
      <c r="N250" s="34">
        <f t="shared" si="30"/>
        <v>0</v>
      </c>
      <c r="O250" s="34"/>
      <c r="P250" s="34"/>
      <c r="Q250" s="34"/>
    </row>
    <row r="251" spans="1:55" outlineLevel="1" x14ac:dyDescent="0.2">
      <c r="A251" s="10"/>
      <c r="C251" s="44">
        <f t="shared" si="31"/>
        <v>2021</v>
      </c>
      <c r="D251" s="34"/>
      <c r="E251" s="34"/>
      <c r="F251" s="34"/>
      <c r="G251" s="34">
        <f>G$7-G207</f>
        <v>0</v>
      </c>
      <c r="H251" s="34">
        <f t="shared" si="30"/>
        <v>0</v>
      </c>
      <c r="I251" s="34">
        <f t="shared" si="30"/>
        <v>0</v>
      </c>
      <c r="J251" s="34">
        <f t="shared" si="30"/>
        <v>0</v>
      </c>
      <c r="K251" s="34">
        <f t="shared" si="30"/>
        <v>0</v>
      </c>
      <c r="L251" s="34">
        <f t="shared" si="30"/>
        <v>0</v>
      </c>
      <c r="M251" s="34">
        <f t="shared" si="30"/>
        <v>0</v>
      </c>
      <c r="N251" s="34">
        <f t="shared" si="30"/>
        <v>0</v>
      </c>
      <c r="O251" s="34">
        <f t="shared" si="30"/>
        <v>0</v>
      </c>
      <c r="P251" s="34"/>
      <c r="Q251" s="34"/>
      <c r="R251" s="34"/>
    </row>
    <row r="252" spans="1:55" outlineLevel="1" x14ac:dyDescent="0.2">
      <c r="A252" s="10"/>
      <c r="C252" s="44">
        <f t="shared" si="31"/>
        <v>2022</v>
      </c>
      <c r="D252" s="34"/>
      <c r="E252" s="34"/>
      <c r="F252" s="34"/>
      <c r="G252" s="34"/>
      <c r="H252" s="34">
        <f>H$7-H208</f>
        <v>0</v>
      </c>
      <c r="I252" s="34">
        <f t="shared" si="30"/>
        <v>0</v>
      </c>
      <c r="J252" s="34">
        <f t="shared" si="30"/>
        <v>0</v>
      </c>
      <c r="K252" s="34">
        <f t="shared" si="30"/>
        <v>0</v>
      </c>
      <c r="L252" s="34">
        <f t="shared" si="30"/>
        <v>0</v>
      </c>
      <c r="M252" s="34">
        <f t="shared" si="30"/>
        <v>0</v>
      </c>
      <c r="N252" s="34">
        <f t="shared" si="30"/>
        <v>0</v>
      </c>
      <c r="O252" s="34">
        <f t="shared" si="30"/>
        <v>0</v>
      </c>
      <c r="P252" s="34">
        <f t="shared" si="30"/>
        <v>0</v>
      </c>
      <c r="Q252" s="34"/>
      <c r="R252" s="34"/>
      <c r="S252" s="34"/>
    </row>
    <row r="253" spans="1:55" outlineLevel="1" x14ac:dyDescent="0.2">
      <c r="A253" s="10"/>
      <c r="C253" s="44">
        <f t="shared" si="31"/>
        <v>2023</v>
      </c>
      <c r="I253" s="34">
        <f>I$7-I209</f>
        <v>0</v>
      </c>
      <c r="J253" s="34">
        <f t="shared" si="30"/>
        <v>0</v>
      </c>
      <c r="K253" s="34">
        <f t="shared" si="30"/>
        <v>0</v>
      </c>
      <c r="L253" s="34">
        <f t="shared" si="30"/>
        <v>0</v>
      </c>
      <c r="M253" s="34">
        <f t="shared" si="30"/>
        <v>0</v>
      </c>
      <c r="N253" s="34">
        <f t="shared" si="30"/>
        <v>0</v>
      </c>
      <c r="O253" s="34">
        <f t="shared" si="30"/>
        <v>0</v>
      </c>
      <c r="P253" s="34">
        <f t="shared" si="30"/>
        <v>0</v>
      </c>
      <c r="Q253" s="34">
        <f t="shared" si="30"/>
        <v>0</v>
      </c>
      <c r="R253" s="34"/>
      <c r="S253" s="34"/>
      <c r="T253" s="34"/>
    </row>
    <row r="254" spans="1:55" outlineLevel="1" x14ac:dyDescent="0.2">
      <c r="A254" s="10"/>
      <c r="C254" s="44">
        <f t="shared" si="31"/>
        <v>2024</v>
      </c>
      <c r="J254" s="34">
        <f>J$7-J210</f>
        <v>0</v>
      </c>
      <c r="K254" s="34">
        <f t="shared" si="30"/>
        <v>0</v>
      </c>
      <c r="L254" s="34">
        <f t="shared" si="30"/>
        <v>0</v>
      </c>
      <c r="M254" s="34">
        <f t="shared" si="30"/>
        <v>0</v>
      </c>
      <c r="N254" s="34">
        <f t="shared" si="30"/>
        <v>0</v>
      </c>
      <c r="O254" s="34">
        <f t="shared" si="30"/>
        <v>0</v>
      </c>
      <c r="P254" s="34">
        <f t="shared" si="30"/>
        <v>0</v>
      </c>
      <c r="Q254" s="34">
        <f t="shared" si="30"/>
        <v>0</v>
      </c>
      <c r="R254" s="34">
        <f t="shared" si="30"/>
        <v>0</v>
      </c>
      <c r="S254" s="34"/>
      <c r="T254" s="34"/>
      <c r="U254" s="34"/>
    </row>
    <row r="255" spans="1:55" outlineLevel="1" x14ac:dyDescent="0.2">
      <c r="A255" s="10"/>
      <c r="C255" s="44">
        <f t="shared" si="31"/>
        <v>2025</v>
      </c>
      <c r="K255" s="34">
        <f>K$7-K211</f>
        <v>0</v>
      </c>
      <c r="L255" s="34">
        <f t="shared" si="30"/>
        <v>0</v>
      </c>
      <c r="M255" s="34">
        <f t="shared" si="30"/>
        <v>0</v>
      </c>
      <c r="N255" s="34">
        <f t="shared" si="30"/>
        <v>0</v>
      </c>
      <c r="O255" s="34">
        <f t="shared" si="30"/>
        <v>0</v>
      </c>
      <c r="P255" s="34">
        <f t="shared" si="30"/>
        <v>0</v>
      </c>
      <c r="Q255" s="34">
        <f t="shared" si="30"/>
        <v>0</v>
      </c>
      <c r="R255" s="34">
        <f t="shared" si="30"/>
        <v>0</v>
      </c>
      <c r="S255" s="34">
        <f t="shared" si="30"/>
        <v>0</v>
      </c>
      <c r="T255" s="34"/>
      <c r="U255" s="34"/>
      <c r="V255" s="34"/>
    </row>
    <row r="256" spans="1:55" outlineLevel="1" x14ac:dyDescent="0.2">
      <c r="A256" s="10"/>
      <c r="C256" s="44">
        <f t="shared" si="31"/>
        <v>2026</v>
      </c>
      <c r="L256" s="34">
        <f>L$7-L212</f>
        <v>0</v>
      </c>
      <c r="M256" s="34">
        <f t="shared" si="30"/>
        <v>0</v>
      </c>
      <c r="N256" s="34">
        <f t="shared" si="30"/>
        <v>0</v>
      </c>
      <c r="O256" s="34">
        <f t="shared" si="30"/>
        <v>0</v>
      </c>
      <c r="P256" s="34">
        <f t="shared" si="30"/>
        <v>0</v>
      </c>
      <c r="Q256" s="34">
        <f t="shared" si="30"/>
        <v>0</v>
      </c>
      <c r="R256" s="34">
        <f t="shared" si="30"/>
        <v>0</v>
      </c>
      <c r="S256" s="34">
        <f t="shared" si="30"/>
        <v>0</v>
      </c>
      <c r="T256" s="34">
        <f t="shared" si="30"/>
        <v>0</v>
      </c>
      <c r="U256" s="34"/>
      <c r="V256" s="34"/>
      <c r="W256" s="34"/>
    </row>
    <row r="257" spans="1:44" outlineLevel="1" x14ac:dyDescent="0.2">
      <c r="A257" s="10"/>
      <c r="C257" s="44">
        <f t="shared" si="31"/>
        <v>2027</v>
      </c>
      <c r="M257" s="34">
        <f>M$7-M213</f>
        <v>0</v>
      </c>
      <c r="N257" s="34">
        <f t="shared" si="30"/>
        <v>0</v>
      </c>
      <c r="O257" s="34">
        <f t="shared" si="30"/>
        <v>0</v>
      </c>
      <c r="P257" s="34">
        <f t="shared" si="30"/>
        <v>0</v>
      </c>
      <c r="Q257" s="34">
        <f t="shared" si="30"/>
        <v>0</v>
      </c>
      <c r="R257" s="34">
        <f t="shared" si="30"/>
        <v>0</v>
      </c>
      <c r="S257" s="34">
        <f t="shared" si="30"/>
        <v>0</v>
      </c>
      <c r="T257" s="34">
        <f t="shared" si="30"/>
        <v>0</v>
      </c>
      <c r="U257" s="34">
        <f t="shared" ref="U257:AJ272" si="32">T257-U213</f>
        <v>0</v>
      </c>
      <c r="V257" s="34"/>
      <c r="W257" s="34"/>
      <c r="X257" s="34"/>
    </row>
    <row r="258" spans="1:44" outlineLevel="1" x14ac:dyDescent="0.2">
      <c r="A258" s="10"/>
      <c r="C258" s="44">
        <f t="shared" si="31"/>
        <v>2028</v>
      </c>
      <c r="N258" s="34">
        <f>N$7-N214</f>
        <v>0</v>
      </c>
      <c r="O258" s="34">
        <f t="shared" si="30"/>
        <v>0</v>
      </c>
      <c r="P258" s="34">
        <f t="shared" si="30"/>
        <v>0</v>
      </c>
      <c r="Q258" s="34">
        <f t="shared" si="30"/>
        <v>0</v>
      </c>
      <c r="R258" s="34">
        <f t="shared" si="30"/>
        <v>0</v>
      </c>
      <c r="S258" s="34">
        <f t="shared" si="30"/>
        <v>0</v>
      </c>
      <c r="T258" s="34">
        <f t="shared" si="30"/>
        <v>0</v>
      </c>
      <c r="U258" s="34">
        <f t="shared" si="32"/>
        <v>0</v>
      </c>
      <c r="V258" s="34">
        <f t="shared" si="32"/>
        <v>0</v>
      </c>
      <c r="W258" s="34"/>
      <c r="X258" s="34"/>
      <c r="Y258" s="34"/>
    </row>
    <row r="259" spans="1:44" outlineLevel="1" x14ac:dyDescent="0.2">
      <c r="A259" s="10"/>
      <c r="C259" s="44">
        <f t="shared" si="31"/>
        <v>2029</v>
      </c>
      <c r="O259" s="34">
        <f>O$7-O215</f>
        <v>0</v>
      </c>
      <c r="P259" s="34">
        <f t="shared" si="30"/>
        <v>0</v>
      </c>
      <c r="Q259" s="34">
        <f t="shared" si="30"/>
        <v>0</v>
      </c>
      <c r="R259" s="34">
        <f t="shared" si="30"/>
        <v>0</v>
      </c>
      <c r="S259" s="34">
        <f t="shared" si="30"/>
        <v>0</v>
      </c>
      <c r="T259" s="34">
        <f t="shared" si="30"/>
        <v>0</v>
      </c>
      <c r="U259" s="34">
        <f t="shared" si="32"/>
        <v>0</v>
      </c>
      <c r="V259" s="34">
        <f t="shared" si="32"/>
        <v>0</v>
      </c>
      <c r="W259" s="34">
        <f t="shared" si="32"/>
        <v>0</v>
      </c>
      <c r="X259" s="34"/>
      <c r="Y259" s="34"/>
      <c r="Z259" s="34"/>
    </row>
    <row r="260" spans="1:44" outlineLevel="1" x14ac:dyDescent="0.2">
      <c r="A260" s="10"/>
      <c r="C260" s="44">
        <f t="shared" si="31"/>
        <v>2030</v>
      </c>
      <c r="P260" s="34">
        <f>P$7-P216</f>
        <v>0</v>
      </c>
      <c r="Q260" s="34">
        <f t="shared" si="30"/>
        <v>0</v>
      </c>
      <c r="R260" s="34">
        <f t="shared" si="30"/>
        <v>0</v>
      </c>
      <c r="S260" s="34">
        <f t="shared" si="30"/>
        <v>0</v>
      </c>
      <c r="T260" s="34">
        <f t="shared" si="30"/>
        <v>0</v>
      </c>
      <c r="U260" s="34">
        <f t="shared" si="32"/>
        <v>0</v>
      </c>
      <c r="V260" s="34">
        <f t="shared" si="32"/>
        <v>0</v>
      </c>
      <c r="W260" s="34">
        <f t="shared" si="32"/>
        <v>0</v>
      </c>
      <c r="X260" s="34">
        <f t="shared" si="32"/>
        <v>0</v>
      </c>
      <c r="Y260" s="34"/>
      <c r="Z260" s="34"/>
      <c r="AA260" s="34"/>
    </row>
    <row r="261" spans="1:44" outlineLevel="1" x14ac:dyDescent="0.2">
      <c r="A261" s="10"/>
      <c r="C261" s="44">
        <f t="shared" si="31"/>
        <v>2031</v>
      </c>
      <c r="Q261" s="34">
        <f>Q$7-Q217</f>
        <v>0</v>
      </c>
      <c r="R261" s="34">
        <f t="shared" si="30"/>
        <v>0</v>
      </c>
      <c r="S261" s="34">
        <f t="shared" si="30"/>
        <v>0</v>
      </c>
      <c r="T261" s="34">
        <f t="shared" si="30"/>
        <v>0</v>
      </c>
      <c r="U261" s="34">
        <f t="shared" si="32"/>
        <v>0</v>
      </c>
      <c r="V261" s="34">
        <f t="shared" si="32"/>
        <v>0</v>
      </c>
      <c r="W261" s="34">
        <f t="shared" si="32"/>
        <v>0</v>
      </c>
      <c r="X261" s="34">
        <f t="shared" si="32"/>
        <v>0</v>
      </c>
      <c r="Y261" s="34">
        <f t="shared" si="32"/>
        <v>0</v>
      </c>
      <c r="Z261" s="34"/>
      <c r="AA261" s="34"/>
      <c r="AB261" s="34"/>
    </row>
    <row r="262" spans="1:44" outlineLevel="1" x14ac:dyDescent="0.2">
      <c r="A262" s="10"/>
      <c r="C262" s="44">
        <f t="shared" si="31"/>
        <v>2032</v>
      </c>
      <c r="R262" s="34">
        <f>R$7-R218</f>
        <v>0</v>
      </c>
      <c r="S262" s="34">
        <f t="shared" si="30"/>
        <v>0</v>
      </c>
      <c r="T262" s="34">
        <f t="shared" si="30"/>
        <v>0</v>
      </c>
      <c r="U262" s="34">
        <f t="shared" si="32"/>
        <v>0</v>
      </c>
      <c r="V262" s="34">
        <f t="shared" si="32"/>
        <v>0</v>
      </c>
      <c r="W262" s="34">
        <f t="shared" si="32"/>
        <v>0</v>
      </c>
      <c r="X262" s="34">
        <f t="shared" si="32"/>
        <v>0</v>
      </c>
      <c r="Y262" s="34">
        <f t="shared" si="32"/>
        <v>0</v>
      </c>
      <c r="Z262" s="34">
        <f t="shared" si="32"/>
        <v>0</v>
      </c>
      <c r="AA262" s="34"/>
      <c r="AB262" s="34"/>
      <c r="AC262" s="34"/>
    </row>
    <row r="263" spans="1:44" outlineLevel="1" x14ac:dyDescent="0.2">
      <c r="A263" s="10"/>
      <c r="C263" s="44">
        <f t="shared" si="31"/>
        <v>2033</v>
      </c>
      <c r="S263" s="34">
        <f>S$7-S219</f>
        <v>0</v>
      </c>
      <c r="T263" s="34">
        <f t="shared" si="30"/>
        <v>0</v>
      </c>
      <c r="U263" s="34">
        <f t="shared" si="32"/>
        <v>0</v>
      </c>
      <c r="V263" s="34">
        <f t="shared" si="32"/>
        <v>0</v>
      </c>
      <c r="W263" s="34">
        <f t="shared" si="32"/>
        <v>0</v>
      </c>
      <c r="X263" s="34">
        <f t="shared" si="32"/>
        <v>0</v>
      </c>
      <c r="Y263" s="34">
        <f t="shared" si="32"/>
        <v>0</v>
      </c>
      <c r="Z263" s="34">
        <f t="shared" si="32"/>
        <v>0</v>
      </c>
      <c r="AA263" s="34">
        <f t="shared" si="32"/>
        <v>0</v>
      </c>
      <c r="AB263" s="34"/>
      <c r="AC263" s="34"/>
      <c r="AD263" s="34"/>
    </row>
    <row r="264" spans="1:44" outlineLevel="1" x14ac:dyDescent="0.2">
      <c r="A264" s="10"/>
      <c r="C264" s="44">
        <f t="shared" si="31"/>
        <v>2034</v>
      </c>
      <c r="T264" s="34">
        <f>T$7-T220</f>
        <v>0</v>
      </c>
      <c r="U264" s="34">
        <f t="shared" si="32"/>
        <v>0</v>
      </c>
      <c r="V264" s="34">
        <f t="shared" si="32"/>
        <v>0</v>
      </c>
      <c r="W264" s="34">
        <f t="shared" si="32"/>
        <v>0</v>
      </c>
      <c r="X264" s="34">
        <f t="shared" si="32"/>
        <v>0</v>
      </c>
      <c r="Y264" s="34">
        <f t="shared" si="32"/>
        <v>0</v>
      </c>
      <c r="Z264" s="34">
        <f t="shared" si="32"/>
        <v>0</v>
      </c>
      <c r="AA264" s="34">
        <f t="shared" si="32"/>
        <v>0</v>
      </c>
      <c r="AB264" s="34">
        <f t="shared" si="32"/>
        <v>0</v>
      </c>
      <c r="AC264" s="34"/>
      <c r="AD264" s="34"/>
      <c r="AE264" s="34"/>
    </row>
    <row r="265" spans="1:44" outlineLevel="1" x14ac:dyDescent="0.2">
      <c r="A265" s="10"/>
      <c r="C265" s="44">
        <f t="shared" si="31"/>
        <v>2035</v>
      </c>
      <c r="U265" s="34">
        <f>U$7-U221</f>
        <v>0</v>
      </c>
      <c r="V265" s="34">
        <f t="shared" si="32"/>
        <v>0</v>
      </c>
      <c r="W265" s="34">
        <f t="shared" si="32"/>
        <v>0</v>
      </c>
      <c r="X265" s="34">
        <f t="shared" si="32"/>
        <v>0</v>
      </c>
      <c r="Y265" s="34">
        <f t="shared" si="32"/>
        <v>0</v>
      </c>
      <c r="Z265" s="34">
        <f t="shared" si="32"/>
        <v>0</v>
      </c>
      <c r="AA265" s="34">
        <f t="shared" si="32"/>
        <v>0</v>
      </c>
      <c r="AB265" s="34">
        <f t="shared" si="32"/>
        <v>0</v>
      </c>
      <c r="AC265" s="34">
        <f t="shared" si="32"/>
        <v>0</v>
      </c>
      <c r="AD265" s="34"/>
      <c r="AE265" s="34"/>
      <c r="AF265" s="34"/>
    </row>
    <row r="266" spans="1:44" outlineLevel="1" x14ac:dyDescent="0.2">
      <c r="A266" s="10"/>
      <c r="C266" s="44">
        <f t="shared" si="31"/>
        <v>2036</v>
      </c>
      <c r="V266" s="34">
        <f>V$7-V222</f>
        <v>0</v>
      </c>
      <c r="W266" s="34">
        <f t="shared" si="32"/>
        <v>0</v>
      </c>
      <c r="X266" s="34">
        <f t="shared" si="32"/>
        <v>0</v>
      </c>
      <c r="Y266" s="34">
        <f t="shared" si="32"/>
        <v>0</v>
      </c>
      <c r="Z266" s="34">
        <f t="shared" si="32"/>
        <v>0</v>
      </c>
      <c r="AA266" s="34">
        <f t="shared" si="32"/>
        <v>0</v>
      </c>
      <c r="AB266" s="34">
        <f t="shared" si="32"/>
        <v>0</v>
      </c>
      <c r="AC266" s="34">
        <f t="shared" si="32"/>
        <v>0</v>
      </c>
      <c r="AD266" s="34">
        <f t="shared" si="32"/>
        <v>0</v>
      </c>
      <c r="AE266" s="34"/>
      <c r="AF266" s="34"/>
      <c r="AG266" s="34"/>
    </row>
    <row r="267" spans="1:44" outlineLevel="1" x14ac:dyDescent="0.2">
      <c r="A267" s="10"/>
      <c r="C267" s="44">
        <f t="shared" si="31"/>
        <v>2037</v>
      </c>
      <c r="W267" s="34">
        <f>W$7-W223</f>
        <v>0</v>
      </c>
      <c r="X267" s="34">
        <f t="shared" si="32"/>
        <v>0</v>
      </c>
      <c r="Y267" s="34">
        <f t="shared" si="32"/>
        <v>0</v>
      </c>
      <c r="Z267" s="34">
        <f t="shared" si="32"/>
        <v>0</v>
      </c>
      <c r="AA267" s="34">
        <f t="shared" si="32"/>
        <v>0</v>
      </c>
      <c r="AB267" s="34">
        <f t="shared" si="32"/>
        <v>0</v>
      </c>
      <c r="AC267" s="34">
        <f t="shared" si="32"/>
        <v>0</v>
      </c>
      <c r="AD267" s="34">
        <f t="shared" si="32"/>
        <v>0</v>
      </c>
      <c r="AE267" s="34">
        <f t="shared" si="32"/>
        <v>0</v>
      </c>
      <c r="AF267" s="34"/>
      <c r="AG267" s="34"/>
      <c r="AH267" s="34"/>
    </row>
    <row r="268" spans="1:44" outlineLevel="1" x14ac:dyDescent="0.2">
      <c r="A268" s="10"/>
      <c r="C268" s="44">
        <f t="shared" si="31"/>
        <v>2038</v>
      </c>
      <c r="X268" s="34">
        <f>X$7-X224</f>
        <v>0</v>
      </c>
      <c r="Y268" s="34">
        <f t="shared" si="32"/>
        <v>0</v>
      </c>
      <c r="Z268" s="34">
        <f t="shared" si="32"/>
        <v>0</v>
      </c>
      <c r="AA268" s="34">
        <f t="shared" si="32"/>
        <v>0</v>
      </c>
      <c r="AB268" s="34">
        <f t="shared" si="32"/>
        <v>0</v>
      </c>
      <c r="AC268" s="34">
        <f t="shared" si="32"/>
        <v>0</v>
      </c>
      <c r="AD268" s="34">
        <f t="shared" si="32"/>
        <v>0</v>
      </c>
      <c r="AE268" s="34">
        <f t="shared" si="32"/>
        <v>0</v>
      </c>
      <c r="AF268" s="34">
        <f t="shared" si="32"/>
        <v>0</v>
      </c>
      <c r="AG268" s="34"/>
      <c r="AH268" s="34"/>
      <c r="AI268" s="34"/>
    </row>
    <row r="269" spans="1:44" outlineLevel="1" x14ac:dyDescent="0.2">
      <c r="A269" s="10"/>
      <c r="C269" s="44">
        <f t="shared" si="31"/>
        <v>2039</v>
      </c>
      <c r="Y269" s="34">
        <f>Y$7-Y225</f>
        <v>0</v>
      </c>
      <c r="Z269" s="34">
        <f t="shared" si="32"/>
        <v>0</v>
      </c>
      <c r="AA269" s="34">
        <f t="shared" si="32"/>
        <v>0</v>
      </c>
      <c r="AB269" s="34">
        <f t="shared" si="32"/>
        <v>0</v>
      </c>
      <c r="AC269" s="34">
        <f t="shared" si="32"/>
        <v>0</v>
      </c>
      <c r="AD269" s="34">
        <f t="shared" si="32"/>
        <v>0</v>
      </c>
      <c r="AE269" s="34">
        <f t="shared" si="32"/>
        <v>0</v>
      </c>
      <c r="AF269" s="34">
        <f t="shared" si="32"/>
        <v>0</v>
      </c>
      <c r="AG269" s="34">
        <f t="shared" si="32"/>
        <v>0</v>
      </c>
      <c r="AH269" s="34"/>
      <c r="AI269" s="34"/>
      <c r="AJ269" s="34"/>
    </row>
    <row r="270" spans="1:44" outlineLevel="1" x14ac:dyDescent="0.2">
      <c r="A270" s="10"/>
      <c r="C270" s="44">
        <f t="shared" si="31"/>
        <v>2040</v>
      </c>
      <c r="Z270" s="34">
        <f>Z$7-Z226</f>
        <v>0</v>
      </c>
      <c r="AA270" s="34">
        <f t="shared" si="32"/>
        <v>0</v>
      </c>
      <c r="AB270" s="34">
        <f t="shared" si="32"/>
        <v>0</v>
      </c>
      <c r="AC270" s="34">
        <f t="shared" si="32"/>
        <v>0</v>
      </c>
      <c r="AD270" s="34">
        <f t="shared" si="32"/>
        <v>0</v>
      </c>
      <c r="AE270" s="34">
        <f t="shared" si="32"/>
        <v>0</v>
      </c>
      <c r="AF270" s="34">
        <f t="shared" si="32"/>
        <v>0</v>
      </c>
      <c r="AG270" s="34">
        <f t="shared" si="32"/>
        <v>0</v>
      </c>
      <c r="AH270" s="34">
        <f t="shared" si="32"/>
        <v>0</v>
      </c>
      <c r="AI270" s="34"/>
      <c r="AJ270" s="34"/>
      <c r="AK270" s="34"/>
      <c r="AL270" s="34"/>
      <c r="AM270" s="34"/>
      <c r="AN270" s="34"/>
      <c r="AO270" s="34"/>
      <c r="AP270" s="34"/>
    </row>
    <row r="271" spans="1:44" outlineLevel="1" x14ac:dyDescent="0.2">
      <c r="A271" s="10"/>
      <c r="C271" s="44">
        <f t="shared" si="31"/>
        <v>2041</v>
      </c>
      <c r="AA271" s="34">
        <f>AA$7-AA227</f>
        <v>0</v>
      </c>
      <c r="AB271" s="34">
        <f t="shared" si="32"/>
        <v>0</v>
      </c>
      <c r="AC271" s="34">
        <f t="shared" si="32"/>
        <v>0</v>
      </c>
      <c r="AD271" s="34">
        <f t="shared" si="32"/>
        <v>0</v>
      </c>
      <c r="AE271" s="34">
        <f t="shared" si="32"/>
        <v>0</v>
      </c>
      <c r="AF271" s="34">
        <f t="shared" si="32"/>
        <v>0</v>
      </c>
      <c r="AG271" s="34">
        <f t="shared" si="32"/>
        <v>0</v>
      </c>
      <c r="AH271" s="34">
        <f t="shared" si="32"/>
        <v>0</v>
      </c>
      <c r="AI271" s="34">
        <f t="shared" si="32"/>
        <v>0</v>
      </c>
      <c r="AJ271" s="34"/>
      <c r="AK271" s="34"/>
      <c r="AL271" s="34"/>
      <c r="AM271" s="34"/>
      <c r="AN271" s="34"/>
      <c r="AO271" s="34"/>
      <c r="AP271" s="34"/>
      <c r="AQ271" s="34"/>
    </row>
    <row r="272" spans="1:44" outlineLevel="1" x14ac:dyDescent="0.2">
      <c r="A272" s="10"/>
      <c r="C272" s="44">
        <f t="shared" si="31"/>
        <v>2042</v>
      </c>
      <c r="AB272" s="34">
        <f>AB$7-AB228</f>
        <v>0</v>
      </c>
      <c r="AC272" s="34">
        <f t="shared" si="32"/>
        <v>0</v>
      </c>
      <c r="AD272" s="34">
        <f t="shared" si="32"/>
        <v>0</v>
      </c>
      <c r="AE272" s="34">
        <f t="shared" si="32"/>
        <v>0</v>
      </c>
      <c r="AF272" s="34">
        <f t="shared" si="32"/>
        <v>0</v>
      </c>
      <c r="AG272" s="34">
        <f t="shared" si="32"/>
        <v>0</v>
      </c>
      <c r="AH272" s="34">
        <f t="shared" si="32"/>
        <v>0</v>
      </c>
      <c r="AI272" s="34">
        <f t="shared" si="32"/>
        <v>0</v>
      </c>
      <c r="AJ272" s="34">
        <f t="shared" si="32"/>
        <v>0</v>
      </c>
      <c r="AK272" s="34"/>
      <c r="AL272" s="34"/>
      <c r="AM272" s="34"/>
      <c r="AN272" s="34"/>
      <c r="AO272" s="34"/>
      <c r="AP272" s="34"/>
      <c r="AQ272" s="34"/>
      <c r="AR272" s="34"/>
    </row>
    <row r="273" spans="1:54" outlineLevel="1" x14ac:dyDescent="0.2">
      <c r="A273" s="10"/>
      <c r="C273" s="44">
        <f t="shared" si="31"/>
        <v>2043</v>
      </c>
      <c r="AC273" s="34">
        <f>AC$7-AC229</f>
        <v>0</v>
      </c>
      <c r="AD273" s="34">
        <f t="shared" ref="AD273:AQ280" si="33">AC273-AD229</f>
        <v>0</v>
      </c>
      <c r="AE273" s="34">
        <f t="shared" si="33"/>
        <v>0</v>
      </c>
      <c r="AF273" s="34">
        <f t="shared" si="33"/>
        <v>0</v>
      </c>
      <c r="AG273" s="34">
        <f t="shared" si="33"/>
        <v>0</v>
      </c>
      <c r="AH273" s="34">
        <f t="shared" si="33"/>
        <v>0</v>
      </c>
      <c r="AI273" s="34">
        <f t="shared" si="33"/>
        <v>0</v>
      </c>
      <c r="AJ273" s="34">
        <f t="shared" si="33"/>
        <v>0</v>
      </c>
      <c r="AK273" s="34">
        <f t="shared" si="33"/>
        <v>0</v>
      </c>
      <c r="AL273" s="34"/>
      <c r="AM273" s="34"/>
      <c r="AN273" s="34"/>
      <c r="AO273" s="34"/>
      <c r="AP273" s="34"/>
      <c r="AQ273" s="34"/>
      <c r="AR273" s="34"/>
      <c r="AS273" s="34"/>
    </row>
    <row r="274" spans="1:54" outlineLevel="1" x14ac:dyDescent="0.2">
      <c r="A274" s="10"/>
      <c r="C274" s="44">
        <f t="shared" si="31"/>
        <v>2044</v>
      </c>
      <c r="AD274" s="34">
        <f>AD$7-AD230</f>
        <v>0</v>
      </c>
      <c r="AE274" s="34">
        <f t="shared" si="33"/>
        <v>0</v>
      </c>
      <c r="AF274" s="34">
        <f t="shared" si="33"/>
        <v>0</v>
      </c>
      <c r="AG274" s="34">
        <f t="shared" si="33"/>
        <v>0</v>
      </c>
      <c r="AH274" s="34">
        <f t="shared" si="33"/>
        <v>0</v>
      </c>
      <c r="AI274" s="34">
        <f t="shared" si="33"/>
        <v>0</v>
      </c>
      <c r="AJ274" s="34">
        <f t="shared" si="33"/>
        <v>0</v>
      </c>
      <c r="AK274" s="34">
        <f t="shared" si="33"/>
        <v>0</v>
      </c>
      <c r="AL274" s="34">
        <f t="shared" si="33"/>
        <v>0</v>
      </c>
      <c r="AM274" s="34"/>
      <c r="AN274" s="34"/>
      <c r="AO274" s="34"/>
      <c r="AQ274" s="34"/>
      <c r="AR274" s="34"/>
      <c r="AS274" s="34"/>
      <c r="AT274" s="34"/>
    </row>
    <row r="275" spans="1:54" outlineLevel="1" x14ac:dyDescent="0.2">
      <c r="A275" s="10"/>
      <c r="C275" s="44">
        <f t="shared" si="31"/>
        <v>2045</v>
      </c>
      <c r="AE275" s="34">
        <f>AE$7-AE231</f>
        <v>0</v>
      </c>
      <c r="AF275" s="34">
        <f t="shared" si="33"/>
        <v>0</v>
      </c>
      <c r="AG275" s="34">
        <f t="shared" si="33"/>
        <v>0</v>
      </c>
      <c r="AH275" s="34">
        <f t="shared" si="33"/>
        <v>0</v>
      </c>
      <c r="AI275" s="34">
        <f t="shared" si="33"/>
        <v>0</v>
      </c>
      <c r="AJ275" s="34">
        <f t="shared" si="33"/>
        <v>0</v>
      </c>
      <c r="AK275" s="34">
        <f t="shared" si="33"/>
        <v>0</v>
      </c>
      <c r="AL275" s="34">
        <f t="shared" si="33"/>
        <v>0</v>
      </c>
      <c r="AM275" s="34">
        <f t="shared" si="33"/>
        <v>0</v>
      </c>
      <c r="AN275" s="34"/>
      <c r="AO275" s="34"/>
      <c r="AP275" s="34"/>
      <c r="AQ275" s="34"/>
      <c r="AR275" s="34"/>
      <c r="AS275" s="34"/>
      <c r="AT275" s="34"/>
      <c r="AU275" s="34"/>
    </row>
    <row r="276" spans="1:54" outlineLevel="1" x14ac:dyDescent="0.2">
      <c r="A276" s="10"/>
      <c r="C276" s="44">
        <f t="shared" si="31"/>
        <v>2046</v>
      </c>
      <c r="AF276" s="34">
        <f>AF$7-AF232</f>
        <v>0</v>
      </c>
      <c r="AG276" s="34">
        <f>AF276-AG232</f>
        <v>0</v>
      </c>
      <c r="AH276" s="34">
        <f>AG276-AH232</f>
        <v>0</v>
      </c>
      <c r="AI276" s="34">
        <f>AH276-AI232</f>
        <v>0</v>
      </c>
      <c r="AJ276" s="34">
        <f>AI276-AJ232</f>
        <v>0</v>
      </c>
      <c r="AK276" s="34">
        <f>AJ276-AK232</f>
        <v>0</v>
      </c>
      <c r="AL276" s="34">
        <f t="shared" si="33"/>
        <v>0</v>
      </c>
      <c r="AM276" s="34">
        <f t="shared" si="33"/>
        <v>0</v>
      </c>
      <c r="AN276" s="34">
        <f t="shared" si="33"/>
        <v>0</v>
      </c>
      <c r="AO276" s="34"/>
      <c r="AP276" s="34"/>
      <c r="AQ276" s="34"/>
      <c r="AR276" s="34"/>
      <c r="AS276" s="34"/>
      <c r="AT276" s="34"/>
      <c r="AU276" s="34"/>
      <c r="AV276" s="34"/>
    </row>
    <row r="277" spans="1:54" outlineLevel="1" x14ac:dyDescent="0.2">
      <c r="A277" s="10"/>
      <c r="C277" s="44">
        <f t="shared" si="31"/>
        <v>2047</v>
      </c>
      <c r="AG277" s="34">
        <f>AG$7-AG233</f>
        <v>0</v>
      </c>
      <c r="AH277" s="34">
        <f>AG277-AH233</f>
        <v>0</v>
      </c>
      <c r="AI277" s="34">
        <f>AH277-AI233</f>
        <v>0</v>
      </c>
      <c r="AJ277" s="34">
        <f>AI277-AJ233</f>
        <v>0</v>
      </c>
      <c r="AK277" s="34">
        <f>AJ277-AK233</f>
        <v>0</v>
      </c>
      <c r="AL277" s="34">
        <f t="shared" si="33"/>
        <v>0</v>
      </c>
      <c r="AM277" s="34">
        <f t="shared" si="33"/>
        <v>0</v>
      </c>
      <c r="AN277" s="34">
        <f t="shared" si="33"/>
        <v>0</v>
      </c>
      <c r="AO277" s="34">
        <f t="shared" si="33"/>
        <v>0</v>
      </c>
      <c r="AP277" s="34"/>
      <c r="AQ277" s="34"/>
      <c r="AR277" s="34"/>
      <c r="AS277" s="34"/>
      <c r="AT277" s="34"/>
      <c r="AU277" s="34"/>
      <c r="AV277" s="34"/>
      <c r="AW277" s="34"/>
    </row>
    <row r="278" spans="1:54" outlineLevel="1" x14ac:dyDescent="0.2">
      <c r="A278" s="10"/>
      <c r="C278" s="44">
        <f t="shared" si="31"/>
        <v>2048</v>
      </c>
      <c r="AH278" s="34">
        <f>AH$7-AH234</f>
        <v>0</v>
      </c>
      <c r="AI278" s="34">
        <f>AH278-AI234</f>
        <v>0</v>
      </c>
      <c r="AJ278" s="34">
        <f>AI278-AJ234</f>
        <v>0</v>
      </c>
      <c r="AK278" s="34">
        <f>AJ278-AK234</f>
        <v>0</v>
      </c>
      <c r="AL278" s="34">
        <f t="shared" si="33"/>
        <v>0</v>
      </c>
      <c r="AM278" s="34">
        <f t="shared" si="33"/>
        <v>0</v>
      </c>
      <c r="AN278" s="34">
        <f t="shared" si="33"/>
        <v>0</v>
      </c>
      <c r="AO278" s="34">
        <f t="shared" si="33"/>
        <v>0</v>
      </c>
      <c r="AP278" s="34">
        <f t="shared" si="33"/>
        <v>0</v>
      </c>
      <c r="AQ278" s="34"/>
      <c r="AR278" s="34"/>
      <c r="AS278" s="34"/>
      <c r="AT278" s="34"/>
      <c r="AU278" s="34"/>
      <c r="AV278" s="34"/>
      <c r="AW278" s="34"/>
      <c r="AX278" s="34"/>
    </row>
    <row r="279" spans="1:54" outlineLevel="1" x14ac:dyDescent="0.2">
      <c r="A279" s="10"/>
      <c r="C279" s="44">
        <f t="shared" si="31"/>
        <v>2049</v>
      </c>
      <c r="AI279" s="34">
        <f>AI$7-AI235</f>
        <v>0</v>
      </c>
      <c r="AJ279" s="34">
        <f>AI279-AJ235</f>
        <v>0</v>
      </c>
      <c r="AK279" s="34">
        <f>AJ279-AK235</f>
        <v>0</v>
      </c>
      <c r="AL279" s="34">
        <f t="shared" si="33"/>
        <v>0</v>
      </c>
      <c r="AM279" s="34">
        <f t="shared" si="33"/>
        <v>0</v>
      </c>
      <c r="AN279" s="34">
        <f t="shared" si="33"/>
        <v>0</v>
      </c>
      <c r="AO279" s="34">
        <f t="shared" si="33"/>
        <v>0</v>
      </c>
      <c r="AP279" s="34">
        <f t="shared" si="33"/>
        <v>0</v>
      </c>
      <c r="AQ279" s="34">
        <f t="shared" si="33"/>
        <v>0</v>
      </c>
      <c r="AR279" s="34"/>
      <c r="AS279" s="34"/>
      <c r="AT279" s="34"/>
      <c r="AU279" s="34"/>
      <c r="AV279" s="34"/>
      <c r="AW279" s="34"/>
      <c r="AX279" s="34"/>
      <c r="AY279" s="34"/>
    </row>
    <row r="280" spans="1:54" outlineLevel="1" x14ac:dyDescent="0.2">
      <c r="A280" s="10"/>
      <c r="C280" s="44">
        <f t="shared" si="31"/>
        <v>2050</v>
      </c>
      <c r="AJ280" s="34">
        <f>AJ$7-AJ236</f>
        <v>0</v>
      </c>
      <c r="AK280" s="34">
        <f t="shared" ref="AK280:AQ281" si="34">AJ280-AK236</f>
        <v>0</v>
      </c>
      <c r="AL280" s="34">
        <f t="shared" si="34"/>
        <v>0</v>
      </c>
      <c r="AM280" s="34">
        <f t="shared" si="34"/>
        <v>0</v>
      </c>
      <c r="AN280" s="34">
        <f t="shared" si="34"/>
        <v>0</v>
      </c>
      <c r="AO280" s="34">
        <f t="shared" si="34"/>
        <v>0</v>
      </c>
      <c r="AP280" s="34">
        <f t="shared" si="34"/>
        <v>0</v>
      </c>
      <c r="AQ280" s="34">
        <f t="shared" si="33"/>
        <v>0</v>
      </c>
      <c r="AR280" s="34"/>
      <c r="AS280" s="34"/>
      <c r="AT280" s="34"/>
      <c r="AU280" s="34"/>
      <c r="AV280" s="34"/>
      <c r="AW280" s="34"/>
      <c r="AX280" s="34"/>
      <c r="AY280" s="34"/>
      <c r="AZ280" s="34"/>
    </row>
    <row r="281" spans="1:54" outlineLevel="1" x14ac:dyDescent="0.2">
      <c r="A281" s="10"/>
      <c r="C281" s="44">
        <f t="shared" si="31"/>
        <v>2051</v>
      </c>
      <c r="AK281" s="34">
        <f>AK$7-AK237</f>
        <v>0</v>
      </c>
      <c r="AL281" s="34">
        <f t="shared" si="34"/>
        <v>0</v>
      </c>
      <c r="AM281" s="34">
        <f t="shared" si="34"/>
        <v>0</v>
      </c>
      <c r="AN281" s="34">
        <f t="shared" si="34"/>
        <v>0</v>
      </c>
      <c r="AO281" s="34">
        <f t="shared" si="34"/>
        <v>0</v>
      </c>
      <c r="AP281" s="34">
        <f t="shared" si="34"/>
        <v>0</v>
      </c>
      <c r="AQ281" s="34">
        <f t="shared" si="34"/>
        <v>0</v>
      </c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</row>
    <row r="282" spans="1:54" outlineLevel="1" x14ac:dyDescent="0.2">
      <c r="A282" s="10"/>
      <c r="C282" s="44">
        <f t="shared" si="31"/>
        <v>2052</v>
      </c>
      <c r="AK282" s="34"/>
      <c r="AL282" s="34">
        <f>AL$7-AL238</f>
        <v>0</v>
      </c>
      <c r="AM282" s="34">
        <f>AL282-AM238</f>
        <v>0</v>
      </c>
      <c r="AN282" s="34">
        <f>AM282-AN238</f>
        <v>0</v>
      </c>
      <c r="AO282" s="34">
        <f>AN282-AO238</f>
        <v>0</v>
      </c>
      <c r="AP282" s="34">
        <f>AO282-AP238</f>
        <v>0</v>
      </c>
      <c r="AQ282" s="34">
        <f>AP282-AQ238</f>
        <v>0</v>
      </c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</row>
    <row r="283" spans="1:54" outlineLevel="1" x14ac:dyDescent="0.2">
      <c r="A283" s="10"/>
      <c r="C283" s="44">
        <f t="shared" si="31"/>
        <v>2053</v>
      </c>
      <c r="AK283" s="34"/>
      <c r="AM283" s="34">
        <f>AM$7-AM239</f>
        <v>0</v>
      </c>
      <c r="AN283" s="34">
        <f>AM283-AN239</f>
        <v>0</v>
      </c>
      <c r="AO283" s="34">
        <f>AN283-AO239</f>
        <v>0</v>
      </c>
      <c r="AP283" s="34">
        <f>AO283-AP239</f>
        <v>0</v>
      </c>
      <c r="AQ283" s="34">
        <f>AP283-AQ239</f>
        <v>0</v>
      </c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</row>
    <row r="284" spans="1:54" outlineLevel="1" x14ac:dyDescent="0.2">
      <c r="A284" s="10"/>
      <c r="C284" s="44">
        <f t="shared" si="31"/>
        <v>2054</v>
      </c>
      <c r="AK284" s="34"/>
      <c r="AN284" s="34">
        <f>AN$7-AN240</f>
        <v>0</v>
      </c>
      <c r="AO284" s="34">
        <f>AN284-AO240</f>
        <v>0</v>
      </c>
      <c r="AP284" s="34">
        <f>AO284-AP240</f>
        <v>0</v>
      </c>
      <c r="AQ284" s="34">
        <f>AP284-AQ240</f>
        <v>0</v>
      </c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</row>
    <row r="285" spans="1:54" outlineLevel="1" x14ac:dyDescent="0.2">
      <c r="A285" s="10"/>
      <c r="C285" s="44">
        <f t="shared" si="31"/>
        <v>2055</v>
      </c>
      <c r="AK285" s="34"/>
      <c r="AO285" s="34">
        <f>AO$7-AO241</f>
        <v>0</v>
      </c>
      <c r="AP285" s="34">
        <f>AO285-AP241</f>
        <v>0</v>
      </c>
      <c r="AQ285" s="34">
        <f>AP285-AQ241</f>
        <v>0</v>
      </c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</row>
    <row r="286" spans="1:54" outlineLevel="1" x14ac:dyDescent="0.2">
      <c r="A286" s="10"/>
      <c r="C286" s="44">
        <f t="shared" si="31"/>
        <v>2056</v>
      </c>
      <c r="AK286" s="34"/>
      <c r="AP286" s="34">
        <f>AP$7-AP242</f>
        <v>0</v>
      </c>
      <c r="AQ286" s="34">
        <f>AP286-AQ242</f>
        <v>0</v>
      </c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</row>
    <row r="287" spans="1:54" outlineLevel="1" x14ac:dyDescent="0.2">
      <c r="A287" s="10"/>
      <c r="C287" s="44">
        <f t="shared" si="31"/>
        <v>2057</v>
      </c>
      <c r="AQ287" s="34">
        <f>AQ$7-AQ243</f>
        <v>0</v>
      </c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</row>
    <row r="289" spans="1:43" x14ac:dyDescent="0.2">
      <c r="A289" s="11"/>
      <c r="C289" s="27" t="s">
        <v>62</v>
      </c>
      <c r="D289" s="27"/>
      <c r="E289" s="36">
        <v>4</v>
      </c>
    </row>
    <row r="290" spans="1:43" outlineLevel="1" x14ac:dyDescent="0.2">
      <c r="A290" s="11"/>
      <c r="C290" s="41" t="s">
        <v>14</v>
      </c>
      <c r="D290" s="40"/>
      <c r="E290" s="42">
        <v>12</v>
      </c>
      <c r="F290" s="40"/>
      <c r="G290" s="40"/>
      <c r="H290" s="40" t="s">
        <v>15</v>
      </c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</row>
    <row r="291" spans="1:43" outlineLevel="1" x14ac:dyDescent="0.2">
      <c r="A291" s="11"/>
      <c r="C291" s="41" t="s">
        <v>16</v>
      </c>
      <c r="D291" s="40"/>
      <c r="E291" s="42">
        <v>13</v>
      </c>
      <c r="F291" s="40"/>
      <c r="G291" s="40"/>
      <c r="H291" s="43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</row>
    <row r="292" spans="1:43" outlineLevel="1" x14ac:dyDescent="0.2">
      <c r="A292" s="11"/>
      <c r="C292" s="28"/>
      <c r="D292" s="30">
        <f>'Odpisy - daňové'!D2</f>
        <v>2018</v>
      </c>
      <c r="E292" s="30">
        <f t="shared" ref="E292:AQ292" si="35">D292+1</f>
        <v>2019</v>
      </c>
      <c r="F292" s="30">
        <f t="shared" si="35"/>
        <v>2020</v>
      </c>
      <c r="G292" s="30">
        <f t="shared" si="35"/>
        <v>2021</v>
      </c>
      <c r="H292" s="30">
        <f t="shared" si="35"/>
        <v>2022</v>
      </c>
      <c r="I292" s="30">
        <f t="shared" si="35"/>
        <v>2023</v>
      </c>
      <c r="J292" s="30">
        <f t="shared" si="35"/>
        <v>2024</v>
      </c>
      <c r="K292" s="30">
        <f t="shared" si="35"/>
        <v>2025</v>
      </c>
      <c r="L292" s="30">
        <f t="shared" si="35"/>
        <v>2026</v>
      </c>
      <c r="M292" s="30">
        <f t="shared" si="35"/>
        <v>2027</v>
      </c>
      <c r="N292" s="30">
        <f t="shared" si="35"/>
        <v>2028</v>
      </c>
      <c r="O292" s="30">
        <f t="shared" si="35"/>
        <v>2029</v>
      </c>
      <c r="P292" s="30">
        <f t="shared" si="35"/>
        <v>2030</v>
      </c>
      <c r="Q292" s="30">
        <f t="shared" si="35"/>
        <v>2031</v>
      </c>
      <c r="R292" s="30">
        <f t="shared" si="35"/>
        <v>2032</v>
      </c>
      <c r="S292" s="30">
        <f t="shared" si="35"/>
        <v>2033</v>
      </c>
      <c r="T292" s="30">
        <f t="shared" si="35"/>
        <v>2034</v>
      </c>
      <c r="U292" s="30">
        <f t="shared" si="35"/>
        <v>2035</v>
      </c>
      <c r="V292" s="30">
        <f t="shared" si="35"/>
        <v>2036</v>
      </c>
      <c r="W292" s="30">
        <f t="shared" si="35"/>
        <v>2037</v>
      </c>
      <c r="X292" s="30">
        <f t="shared" si="35"/>
        <v>2038</v>
      </c>
      <c r="Y292" s="30">
        <f t="shared" si="35"/>
        <v>2039</v>
      </c>
      <c r="Z292" s="30">
        <f t="shared" si="35"/>
        <v>2040</v>
      </c>
      <c r="AA292" s="30">
        <f t="shared" si="35"/>
        <v>2041</v>
      </c>
      <c r="AB292" s="30">
        <f t="shared" si="35"/>
        <v>2042</v>
      </c>
      <c r="AC292" s="30">
        <f t="shared" si="35"/>
        <v>2043</v>
      </c>
      <c r="AD292" s="30">
        <f t="shared" si="35"/>
        <v>2044</v>
      </c>
      <c r="AE292" s="30">
        <f t="shared" si="35"/>
        <v>2045</v>
      </c>
      <c r="AF292" s="30">
        <f t="shared" si="35"/>
        <v>2046</v>
      </c>
      <c r="AG292" s="30">
        <f t="shared" si="35"/>
        <v>2047</v>
      </c>
      <c r="AH292" s="30">
        <f t="shared" si="35"/>
        <v>2048</v>
      </c>
      <c r="AI292" s="30">
        <f t="shared" si="35"/>
        <v>2049</v>
      </c>
      <c r="AJ292" s="30">
        <f t="shared" si="35"/>
        <v>2050</v>
      </c>
      <c r="AK292" s="30">
        <f t="shared" si="35"/>
        <v>2051</v>
      </c>
      <c r="AL292" s="30">
        <f t="shared" si="35"/>
        <v>2052</v>
      </c>
      <c r="AM292" s="30">
        <f t="shared" si="35"/>
        <v>2053</v>
      </c>
      <c r="AN292" s="30">
        <f t="shared" si="35"/>
        <v>2054</v>
      </c>
      <c r="AO292" s="30">
        <f t="shared" si="35"/>
        <v>2055</v>
      </c>
      <c r="AP292" s="30">
        <f t="shared" si="35"/>
        <v>2056</v>
      </c>
      <c r="AQ292" s="30">
        <f t="shared" si="35"/>
        <v>2057</v>
      </c>
    </row>
    <row r="293" spans="1:43" outlineLevel="1" x14ac:dyDescent="0.2">
      <c r="A293" s="11"/>
      <c r="C293" s="44">
        <f>D292</f>
        <v>2018</v>
      </c>
      <c r="D293" s="34">
        <f>D$8/$E$290</f>
        <v>0</v>
      </c>
      <c r="E293" s="34">
        <f>(2*D337)/($E$291-(E$292-$C293))</f>
        <v>0</v>
      </c>
      <c r="F293" s="34">
        <f t="shared" ref="F293:U308" si="36">(2*E337)/($E$291-(F$292-$C293))</f>
        <v>0</v>
      </c>
      <c r="G293" s="34">
        <f t="shared" si="36"/>
        <v>0</v>
      </c>
      <c r="H293" s="34">
        <f t="shared" si="36"/>
        <v>0</v>
      </c>
      <c r="I293" s="34">
        <f t="shared" si="36"/>
        <v>0</v>
      </c>
      <c r="J293" s="34">
        <f t="shared" si="36"/>
        <v>0</v>
      </c>
      <c r="K293" s="34">
        <f t="shared" si="36"/>
        <v>0</v>
      </c>
      <c r="L293" s="34">
        <f t="shared" si="36"/>
        <v>0</v>
      </c>
      <c r="M293" s="34">
        <f t="shared" si="36"/>
        <v>0</v>
      </c>
      <c r="N293" s="34">
        <f t="shared" si="36"/>
        <v>0</v>
      </c>
      <c r="O293" s="34">
        <f t="shared" si="36"/>
        <v>0</v>
      </c>
      <c r="P293" s="34">
        <f t="shared" si="36"/>
        <v>0</v>
      </c>
      <c r="Q293" s="34"/>
    </row>
    <row r="294" spans="1:43" outlineLevel="1" x14ac:dyDescent="0.2">
      <c r="A294" s="11"/>
      <c r="C294" s="44">
        <f>C293+1</f>
        <v>2019</v>
      </c>
      <c r="D294" s="34"/>
      <c r="E294" s="34">
        <f>E$8/$E$290</f>
        <v>0</v>
      </c>
      <c r="F294" s="34">
        <f>(2*E338)/($E$291-(F$292-$C294))</f>
        <v>0</v>
      </c>
      <c r="G294" s="34">
        <f t="shared" si="36"/>
        <v>0</v>
      </c>
      <c r="H294" s="34">
        <f t="shared" si="36"/>
        <v>0</v>
      </c>
      <c r="I294" s="34">
        <f t="shared" si="36"/>
        <v>0</v>
      </c>
      <c r="J294" s="34">
        <f t="shared" si="36"/>
        <v>0</v>
      </c>
      <c r="K294" s="34">
        <f t="shared" si="36"/>
        <v>0</v>
      </c>
      <c r="L294" s="34">
        <f t="shared" si="36"/>
        <v>0</v>
      </c>
      <c r="M294" s="34">
        <f t="shared" si="36"/>
        <v>0</v>
      </c>
      <c r="N294" s="34">
        <f t="shared" si="36"/>
        <v>0</v>
      </c>
      <c r="O294" s="34">
        <f t="shared" si="36"/>
        <v>0</v>
      </c>
      <c r="P294" s="34">
        <f t="shared" si="36"/>
        <v>0</v>
      </c>
      <c r="Q294" s="34">
        <f t="shared" si="36"/>
        <v>0</v>
      </c>
    </row>
    <row r="295" spans="1:43" outlineLevel="1" x14ac:dyDescent="0.2">
      <c r="A295" s="11"/>
      <c r="C295" s="44">
        <f t="shared" ref="C295:C332" si="37">C294+1</f>
        <v>2020</v>
      </c>
      <c r="D295" s="34"/>
      <c r="E295" s="34"/>
      <c r="F295" s="34">
        <f>F$8/$E$290</f>
        <v>0</v>
      </c>
      <c r="G295" s="34">
        <f>(2*F339)/($E$291-(G$292-$C295))</f>
        <v>0</v>
      </c>
      <c r="H295" s="34">
        <f t="shared" si="36"/>
        <v>0</v>
      </c>
      <c r="I295" s="34">
        <f t="shared" si="36"/>
        <v>0</v>
      </c>
      <c r="J295" s="34">
        <f t="shared" si="36"/>
        <v>0</v>
      </c>
      <c r="K295" s="34">
        <f t="shared" si="36"/>
        <v>0</v>
      </c>
      <c r="L295" s="34">
        <f t="shared" si="36"/>
        <v>0</v>
      </c>
      <c r="M295" s="34">
        <f t="shared" si="36"/>
        <v>0</v>
      </c>
      <c r="N295" s="34">
        <f t="shared" si="36"/>
        <v>0</v>
      </c>
      <c r="O295" s="34">
        <f t="shared" si="36"/>
        <v>0</v>
      </c>
      <c r="P295" s="34">
        <f t="shared" si="36"/>
        <v>0</v>
      </c>
      <c r="Q295" s="34">
        <f t="shared" si="36"/>
        <v>0</v>
      </c>
      <c r="R295" s="34">
        <f t="shared" si="36"/>
        <v>0</v>
      </c>
    </row>
    <row r="296" spans="1:43" outlineLevel="1" x14ac:dyDescent="0.2">
      <c r="A296" s="11"/>
      <c r="C296" s="44">
        <f t="shared" si="37"/>
        <v>2021</v>
      </c>
      <c r="D296" s="34"/>
      <c r="E296" s="34"/>
      <c r="F296" s="34"/>
      <c r="G296" s="34">
        <f>G$8/$E$290</f>
        <v>0</v>
      </c>
      <c r="H296" s="34">
        <f>(2*G340)/($E$291-(H$292-$C296))</f>
        <v>0</v>
      </c>
      <c r="I296" s="34">
        <f t="shared" si="36"/>
        <v>0</v>
      </c>
      <c r="J296" s="34">
        <f t="shared" si="36"/>
        <v>0</v>
      </c>
      <c r="K296" s="34">
        <f t="shared" si="36"/>
        <v>0</v>
      </c>
      <c r="L296" s="34">
        <f t="shared" si="36"/>
        <v>0</v>
      </c>
      <c r="M296" s="34">
        <f t="shared" si="36"/>
        <v>0</v>
      </c>
      <c r="N296" s="34">
        <f t="shared" si="36"/>
        <v>0</v>
      </c>
      <c r="O296" s="34">
        <f t="shared" si="36"/>
        <v>0</v>
      </c>
      <c r="P296" s="34">
        <f t="shared" si="36"/>
        <v>0</v>
      </c>
      <c r="Q296" s="34">
        <f t="shared" si="36"/>
        <v>0</v>
      </c>
      <c r="R296" s="34">
        <f t="shared" si="36"/>
        <v>0</v>
      </c>
      <c r="S296" s="34">
        <f t="shared" si="36"/>
        <v>0</v>
      </c>
    </row>
    <row r="297" spans="1:43" outlineLevel="1" x14ac:dyDescent="0.2">
      <c r="A297" s="11"/>
      <c r="C297" s="44">
        <f t="shared" si="37"/>
        <v>2022</v>
      </c>
      <c r="D297" s="34"/>
      <c r="E297" s="34"/>
      <c r="F297" s="34"/>
      <c r="G297" s="34"/>
      <c r="H297" s="34">
        <f>H$8/$E$290</f>
        <v>0</v>
      </c>
      <c r="I297" s="34">
        <f>(2*H341)/($E$291-(I$292-$C297))</f>
        <v>0</v>
      </c>
      <c r="J297" s="34">
        <f t="shared" si="36"/>
        <v>0</v>
      </c>
      <c r="K297" s="34">
        <f t="shared" si="36"/>
        <v>0</v>
      </c>
      <c r="L297" s="34">
        <f t="shared" si="36"/>
        <v>0</v>
      </c>
      <c r="M297" s="34">
        <f t="shared" si="36"/>
        <v>0</v>
      </c>
      <c r="N297" s="34">
        <f t="shared" si="36"/>
        <v>0</v>
      </c>
      <c r="O297" s="34">
        <f t="shared" si="36"/>
        <v>0</v>
      </c>
      <c r="P297" s="34">
        <f t="shared" si="36"/>
        <v>0</v>
      </c>
      <c r="Q297" s="34">
        <f t="shared" si="36"/>
        <v>0</v>
      </c>
      <c r="R297" s="34">
        <f t="shared" si="36"/>
        <v>0</v>
      </c>
      <c r="S297" s="34">
        <f t="shared" si="36"/>
        <v>0</v>
      </c>
      <c r="T297" s="34">
        <f t="shared" si="36"/>
        <v>0</v>
      </c>
    </row>
    <row r="298" spans="1:43" outlineLevel="1" x14ac:dyDescent="0.2">
      <c r="A298" s="11"/>
      <c r="C298" s="44">
        <f t="shared" si="37"/>
        <v>2023</v>
      </c>
      <c r="D298" s="34"/>
      <c r="E298" s="34"/>
      <c r="F298" s="34"/>
      <c r="G298" s="34"/>
      <c r="H298" s="34"/>
      <c r="I298" s="34">
        <f>I$8/$E$290</f>
        <v>0</v>
      </c>
      <c r="J298" s="34">
        <f>(2*I342)/($E$291-(J$292-$C298))</f>
        <v>0</v>
      </c>
      <c r="K298" s="34">
        <f t="shared" si="36"/>
        <v>0</v>
      </c>
      <c r="L298" s="34">
        <f t="shared" si="36"/>
        <v>0</v>
      </c>
      <c r="M298" s="34">
        <f t="shared" si="36"/>
        <v>0</v>
      </c>
      <c r="N298" s="34">
        <f t="shared" si="36"/>
        <v>0</v>
      </c>
      <c r="O298" s="34">
        <f t="shared" si="36"/>
        <v>0</v>
      </c>
      <c r="P298" s="34">
        <f t="shared" si="36"/>
        <v>0</v>
      </c>
      <c r="Q298" s="34">
        <f t="shared" si="36"/>
        <v>0</v>
      </c>
      <c r="R298" s="34">
        <f t="shared" si="36"/>
        <v>0</v>
      </c>
      <c r="S298" s="34">
        <f t="shared" si="36"/>
        <v>0</v>
      </c>
      <c r="T298" s="34">
        <f t="shared" si="36"/>
        <v>0</v>
      </c>
      <c r="U298" s="34">
        <f t="shared" si="36"/>
        <v>0</v>
      </c>
    </row>
    <row r="299" spans="1:43" outlineLevel="1" x14ac:dyDescent="0.2">
      <c r="A299" s="11"/>
      <c r="C299" s="44">
        <f t="shared" si="37"/>
        <v>2024</v>
      </c>
      <c r="D299" s="34"/>
      <c r="E299" s="34"/>
      <c r="F299" s="34"/>
      <c r="G299" s="34"/>
      <c r="H299" s="34"/>
      <c r="I299" s="34"/>
      <c r="J299" s="34">
        <f>J$8/$E$290</f>
        <v>0</v>
      </c>
      <c r="K299" s="34">
        <f>(2*J343)/($E$291-(K$292-$C299))</f>
        <v>0</v>
      </c>
      <c r="L299" s="34">
        <f t="shared" si="36"/>
        <v>0</v>
      </c>
      <c r="M299" s="34">
        <f t="shared" si="36"/>
        <v>0</v>
      </c>
      <c r="N299" s="34">
        <f t="shared" si="36"/>
        <v>0</v>
      </c>
      <c r="O299" s="34">
        <f t="shared" si="36"/>
        <v>0</v>
      </c>
      <c r="P299" s="34">
        <f t="shared" si="36"/>
        <v>0</v>
      </c>
      <c r="Q299" s="34">
        <f t="shared" si="36"/>
        <v>0</v>
      </c>
      <c r="R299" s="34">
        <f t="shared" si="36"/>
        <v>0</v>
      </c>
      <c r="S299" s="34">
        <f t="shared" si="36"/>
        <v>0</v>
      </c>
      <c r="T299" s="34">
        <f t="shared" si="36"/>
        <v>0</v>
      </c>
      <c r="U299" s="34">
        <f t="shared" si="36"/>
        <v>0</v>
      </c>
      <c r="V299" s="34">
        <f t="shared" ref="V299:AK314" si="38">(2*U343)/($E$291-(V$292-$C299))</f>
        <v>0</v>
      </c>
    </row>
    <row r="300" spans="1:43" outlineLevel="1" x14ac:dyDescent="0.2">
      <c r="A300" s="11"/>
      <c r="C300" s="44">
        <f t="shared" si="37"/>
        <v>2025</v>
      </c>
      <c r="D300" s="34"/>
      <c r="E300" s="34"/>
      <c r="F300" s="34"/>
      <c r="G300" s="34"/>
      <c r="H300" s="34"/>
      <c r="I300" s="34"/>
      <c r="J300" s="34"/>
      <c r="K300" s="34">
        <f>K$8/$E$290</f>
        <v>0</v>
      </c>
      <c r="L300" s="34">
        <f>(2*K344)/($E$291-(L$292-$C300))</f>
        <v>0</v>
      </c>
      <c r="M300" s="34">
        <f t="shared" si="36"/>
        <v>0</v>
      </c>
      <c r="N300" s="34">
        <f t="shared" si="36"/>
        <v>0</v>
      </c>
      <c r="O300" s="34">
        <f t="shared" si="36"/>
        <v>0</v>
      </c>
      <c r="P300" s="34">
        <f t="shared" si="36"/>
        <v>0</v>
      </c>
      <c r="Q300" s="34">
        <f t="shared" si="36"/>
        <v>0</v>
      </c>
      <c r="R300" s="34">
        <f t="shared" si="36"/>
        <v>0</v>
      </c>
      <c r="S300" s="34">
        <f t="shared" si="36"/>
        <v>0</v>
      </c>
      <c r="T300" s="34">
        <f t="shared" si="36"/>
        <v>0</v>
      </c>
      <c r="U300" s="34">
        <f t="shared" si="36"/>
        <v>0</v>
      </c>
      <c r="V300" s="34">
        <f t="shared" si="38"/>
        <v>0</v>
      </c>
      <c r="W300" s="34">
        <f t="shared" si="38"/>
        <v>0</v>
      </c>
    </row>
    <row r="301" spans="1:43" outlineLevel="1" x14ac:dyDescent="0.2">
      <c r="A301" s="11"/>
      <c r="C301" s="44">
        <f t="shared" si="37"/>
        <v>2026</v>
      </c>
      <c r="D301" s="34"/>
      <c r="E301" s="34"/>
      <c r="F301" s="34"/>
      <c r="G301" s="34"/>
      <c r="H301" s="34"/>
      <c r="I301" s="34"/>
      <c r="J301" s="34"/>
      <c r="K301" s="34"/>
      <c r="L301" s="34">
        <f>L$8/$E$290</f>
        <v>0</v>
      </c>
      <c r="M301" s="34">
        <f>(2*L345)/($E$291-(M$292-$C301))</f>
        <v>0</v>
      </c>
      <c r="N301" s="34">
        <f t="shared" si="36"/>
        <v>0</v>
      </c>
      <c r="O301" s="34">
        <f t="shared" si="36"/>
        <v>0</v>
      </c>
      <c r="P301" s="34">
        <f t="shared" si="36"/>
        <v>0</v>
      </c>
      <c r="Q301" s="34">
        <f t="shared" si="36"/>
        <v>0</v>
      </c>
      <c r="R301" s="34">
        <f t="shared" si="36"/>
        <v>0</v>
      </c>
      <c r="S301" s="34">
        <f t="shared" si="36"/>
        <v>0</v>
      </c>
      <c r="T301" s="34">
        <f t="shared" si="36"/>
        <v>0</v>
      </c>
      <c r="U301" s="34">
        <f t="shared" si="36"/>
        <v>0</v>
      </c>
      <c r="V301" s="34">
        <f t="shared" si="38"/>
        <v>0</v>
      </c>
      <c r="W301" s="34">
        <f t="shared" si="38"/>
        <v>0</v>
      </c>
      <c r="X301" s="34">
        <f t="shared" si="38"/>
        <v>0</v>
      </c>
    </row>
    <row r="302" spans="1:43" outlineLevel="1" x14ac:dyDescent="0.2">
      <c r="A302" s="11"/>
      <c r="C302" s="44">
        <f t="shared" si="37"/>
        <v>2027</v>
      </c>
      <c r="D302" s="34"/>
      <c r="E302" s="34"/>
      <c r="F302" s="34"/>
      <c r="G302" s="34"/>
      <c r="H302" s="34"/>
      <c r="I302" s="34"/>
      <c r="J302" s="34"/>
      <c r="K302" s="34"/>
      <c r="L302" s="34"/>
      <c r="M302" s="34">
        <f>M$8/$E$290</f>
        <v>0</v>
      </c>
      <c r="N302" s="34">
        <f>(2*M346)/($E$291-(N$292-$C302))</f>
        <v>0</v>
      </c>
      <c r="O302" s="34">
        <f t="shared" si="36"/>
        <v>0</v>
      </c>
      <c r="P302" s="34">
        <f t="shared" si="36"/>
        <v>0</v>
      </c>
      <c r="Q302" s="34">
        <f t="shared" si="36"/>
        <v>0</v>
      </c>
      <c r="R302" s="34">
        <f t="shared" si="36"/>
        <v>0</v>
      </c>
      <c r="S302" s="34">
        <f t="shared" si="36"/>
        <v>0</v>
      </c>
      <c r="T302" s="34">
        <f t="shared" si="36"/>
        <v>0</v>
      </c>
      <c r="U302" s="34">
        <f t="shared" si="36"/>
        <v>0</v>
      </c>
      <c r="V302" s="34">
        <f t="shared" si="38"/>
        <v>0</v>
      </c>
      <c r="W302" s="34">
        <f t="shared" si="38"/>
        <v>0</v>
      </c>
      <c r="X302" s="34">
        <f t="shared" si="38"/>
        <v>0</v>
      </c>
      <c r="Y302" s="34">
        <f t="shared" si="38"/>
        <v>0</v>
      </c>
    </row>
    <row r="303" spans="1:43" outlineLevel="1" x14ac:dyDescent="0.2">
      <c r="A303" s="11"/>
      <c r="C303" s="44">
        <f t="shared" si="37"/>
        <v>2028</v>
      </c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>
        <f>N$8/$E$290</f>
        <v>0</v>
      </c>
      <c r="O303" s="34">
        <f>(2*N347)/($E$291-(O$292-$C303))</f>
        <v>0</v>
      </c>
      <c r="P303" s="34">
        <f t="shared" si="36"/>
        <v>0</v>
      </c>
      <c r="Q303" s="34">
        <f t="shared" si="36"/>
        <v>0</v>
      </c>
      <c r="R303" s="34">
        <f t="shared" si="36"/>
        <v>0</v>
      </c>
      <c r="S303" s="34">
        <f t="shared" si="36"/>
        <v>0</v>
      </c>
      <c r="T303" s="34">
        <f t="shared" si="36"/>
        <v>0</v>
      </c>
      <c r="U303" s="34">
        <f t="shared" si="36"/>
        <v>0</v>
      </c>
      <c r="V303" s="34">
        <f t="shared" si="38"/>
        <v>0</v>
      </c>
      <c r="W303" s="34">
        <f t="shared" si="38"/>
        <v>0</v>
      </c>
      <c r="X303" s="34">
        <f t="shared" si="38"/>
        <v>0</v>
      </c>
      <c r="Y303" s="34">
        <f t="shared" si="38"/>
        <v>0</v>
      </c>
      <c r="Z303" s="34">
        <f t="shared" si="38"/>
        <v>0</v>
      </c>
    </row>
    <row r="304" spans="1:43" outlineLevel="1" x14ac:dyDescent="0.2">
      <c r="A304" s="11"/>
      <c r="C304" s="44">
        <f t="shared" si="37"/>
        <v>2029</v>
      </c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>
        <f>O$8/$E$290</f>
        <v>0</v>
      </c>
      <c r="P304" s="34">
        <f>(2*O348)/($E$291-(P$292-$C304))</f>
        <v>0</v>
      </c>
      <c r="Q304" s="34">
        <f t="shared" si="36"/>
        <v>0</v>
      </c>
      <c r="R304" s="34">
        <f t="shared" si="36"/>
        <v>0</v>
      </c>
      <c r="S304" s="34">
        <f t="shared" si="36"/>
        <v>0</v>
      </c>
      <c r="T304" s="34">
        <f t="shared" si="36"/>
        <v>0</v>
      </c>
      <c r="U304" s="34">
        <f t="shared" si="36"/>
        <v>0</v>
      </c>
      <c r="V304" s="34">
        <f t="shared" si="38"/>
        <v>0</v>
      </c>
      <c r="W304" s="34">
        <f t="shared" si="38"/>
        <v>0</v>
      </c>
      <c r="X304" s="34">
        <f t="shared" si="38"/>
        <v>0</v>
      </c>
      <c r="Y304" s="34">
        <f t="shared" si="38"/>
        <v>0</v>
      </c>
      <c r="Z304" s="34">
        <f t="shared" si="38"/>
        <v>0</v>
      </c>
      <c r="AA304" s="34">
        <f t="shared" si="38"/>
        <v>0</v>
      </c>
    </row>
    <row r="305" spans="1:48" outlineLevel="1" x14ac:dyDescent="0.2">
      <c r="A305" s="11"/>
      <c r="C305" s="44">
        <f t="shared" si="37"/>
        <v>2030</v>
      </c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>
        <f>P$8/$E$290</f>
        <v>0</v>
      </c>
      <c r="Q305" s="34">
        <f>(2*P349)/($E$291-(Q$292-$C305))</f>
        <v>0</v>
      </c>
      <c r="R305" s="34">
        <f t="shared" si="36"/>
        <v>0</v>
      </c>
      <c r="S305" s="34">
        <f t="shared" si="36"/>
        <v>0</v>
      </c>
      <c r="T305" s="34">
        <f t="shared" si="36"/>
        <v>0</v>
      </c>
      <c r="U305" s="34">
        <f t="shared" si="36"/>
        <v>0</v>
      </c>
      <c r="V305" s="34">
        <f t="shared" si="38"/>
        <v>0</v>
      </c>
      <c r="W305" s="34">
        <f t="shared" si="38"/>
        <v>0</v>
      </c>
      <c r="X305" s="34">
        <f t="shared" si="38"/>
        <v>0</v>
      </c>
      <c r="Y305" s="34">
        <f t="shared" si="38"/>
        <v>0</v>
      </c>
      <c r="Z305" s="34">
        <f t="shared" si="38"/>
        <v>0</v>
      </c>
      <c r="AA305" s="34">
        <f t="shared" si="38"/>
        <v>0</v>
      </c>
      <c r="AB305" s="34">
        <f t="shared" si="38"/>
        <v>0</v>
      </c>
    </row>
    <row r="306" spans="1:48" outlineLevel="1" x14ac:dyDescent="0.2">
      <c r="A306" s="11"/>
      <c r="C306" s="44">
        <f t="shared" si="37"/>
        <v>2031</v>
      </c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>
        <f>Q$8/$E$290</f>
        <v>0</v>
      </c>
      <c r="R306" s="34">
        <f>(2*Q350)/($E$291-(R$292-$C306))</f>
        <v>0</v>
      </c>
      <c r="S306" s="34">
        <f t="shared" si="36"/>
        <v>0</v>
      </c>
      <c r="T306" s="34">
        <f t="shared" si="36"/>
        <v>0</v>
      </c>
      <c r="U306" s="34">
        <f t="shared" si="36"/>
        <v>0</v>
      </c>
      <c r="V306" s="34">
        <f t="shared" si="38"/>
        <v>0</v>
      </c>
      <c r="W306" s="34">
        <f t="shared" si="38"/>
        <v>0</v>
      </c>
      <c r="X306" s="34">
        <f t="shared" si="38"/>
        <v>0</v>
      </c>
      <c r="Y306" s="34">
        <f t="shared" si="38"/>
        <v>0</v>
      </c>
      <c r="Z306" s="34">
        <f t="shared" si="38"/>
        <v>0</v>
      </c>
      <c r="AA306" s="34">
        <f t="shared" si="38"/>
        <v>0</v>
      </c>
      <c r="AB306" s="34">
        <f t="shared" si="38"/>
        <v>0</v>
      </c>
      <c r="AC306" s="34">
        <f t="shared" si="38"/>
        <v>0</v>
      </c>
    </row>
    <row r="307" spans="1:48" outlineLevel="1" x14ac:dyDescent="0.2">
      <c r="A307" s="11"/>
      <c r="C307" s="44">
        <f t="shared" si="37"/>
        <v>2032</v>
      </c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R307" s="34">
        <f>R$8/$E$290</f>
        <v>0</v>
      </c>
      <c r="S307" s="34">
        <f>(2*R351)/($E$291-(S$292-$C307))</f>
        <v>0</v>
      </c>
      <c r="T307" s="34">
        <f t="shared" si="36"/>
        <v>0</v>
      </c>
      <c r="U307" s="34">
        <f t="shared" si="36"/>
        <v>0</v>
      </c>
      <c r="V307" s="34">
        <f t="shared" si="38"/>
        <v>0</v>
      </c>
      <c r="W307" s="34">
        <f t="shared" si="38"/>
        <v>0</v>
      </c>
      <c r="X307" s="34">
        <f t="shared" si="38"/>
        <v>0</v>
      </c>
      <c r="Y307" s="34">
        <f t="shared" si="38"/>
        <v>0</v>
      </c>
      <c r="Z307" s="34">
        <f t="shared" si="38"/>
        <v>0</v>
      </c>
      <c r="AA307" s="34">
        <f t="shared" si="38"/>
        <v>0</v>
      </c>
      <c r="AB307" s="34">
        <f t="shared" si="38"/>
        <v>0</v>
      </c>
      <c r="AC307" s="34">
        <f t="shared" si="38"/>
        <v>0</v>
      </c>
      <c r="AD307" s="34">
        <f t="shared" si="38"/>
        <v>0</v>
      </c>
    </row>
    <row r="308" spans="1:48" outlineLevel="1" x14ac:dyDescent="0.2">
      <c r="A308" s="11"/>
      <c r="C308" s="44">
        <f t="shared" si="37"/>
        <v>2033</v>
      </c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S308" s="34">
        <f>S$8/$E$290</f>
        <v>0</v>
      </c>
      <c r="T308" s="34">
        <f>(2*S352)/($E$291-(T$292-$C308))</f>
        <v>0</v>
      </c>
      <c r="U308" s="34">
        <f t="shared" si="36"/>
        <v>0</v>
      </c>
      <c r="V308" s="34">
        <f t="shared" si="38"/>
        <v>0</v>
      </c>
      <c r="W308" s="34">
        <f t="shared" si="38"/>
        <v>0</v>
      </c>
      <c r="X308" s="34">
        <f t="shared" si="38"/>
        <v>0</v>
      </c>
      <c r="Y308" s="34">
        <f t="shared" si="38"/>
        <v>0</v>
      </c>
      <c r="Z308" s="34">
        <f t="shared" si="38"/>
        <v>0</v>
      </c>
      <c r="AA308" s="34">
        <f t="shared" si="38"/>
        <v>0</v>
      </c>
      <c r="AB308" s="34">
        <f t="shared" si="38"/>
        <v>0</v>
      </c>
      <c r="AC308" s="34">
        <f t="shared" si="38"/>
        <v>0</v>
      </c>
      <c r="AD308" s="34">
        <f t="shared" si="38"/>
        <v>0</v>
      </c>
      <c r="AE308" s="34">
        <f t="shared" si="38"/>
        <v>0</v>
      </c>
    </row>
    <row r="309" spans="1:48" outlineLevel="1" x14ac:dyDescent="0.2">
      <c r="A309" s="11"/>
      <c r="C309" s="44">
        <f t="shared" si="37"/>
        <v>2034</v>
      </c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T309" s="34">
        <f>T$8/$E$290</f>
        <v>0</v>
      </c>
      <c r="U309" s="34">
        <f>(2*T353)/($E$291-(U$292-$C309))</f>
        <v>0</v>
      </c>
      <c r="V309" s="34">
        <f t="shared" si="38"/>
        <v>0</v>
      </c>
      <c r="W309" s="34">
        <f t="shared" si="38"/>
        <v>0</v>
      </c>
      <c r="X309" s="34">
        <f t="shared" si="38"/>
        <v>0</v>
      </c>
      <c r="Y309" s="34">
        <f t="shared" si="38"/>
        <v>0</v>
      </c>
      <c r="Z309" s="34">
        <f t="shared" si="38"/>
        <v>0</v>
      </c>
      <c r="AA309" s="34">
        <f t="shared" si="38"/>
        <v>0</v>
      </c>
      <c r="AB309" s="34">
        <f t="shared" si="38"/>
        <v>0</v>
      </c>
      <c r="AC309" s="34">
        <f t="shared" si="38"/>
        <v>0</v>
      </c>
      <c r="AD309" s="34">
        <f t="shared" si="38"/>
        <v>0</v>
      </c>
      <c r="AE309" s="34">
        <f t="shared" si="38"/>
        <v>0</v>
      </c>
      <c r="AF309" s="34">
        <f t="shared" si="38"/>
        <v>0</v>
      </c>
    </row>
    <row r="310" spans="1:48" outlineLevel="1" x14ac:dyDescent="0.2">
      <c r="A310" s="11"/>
      <c r="C310" s="44">
        <f t="shared" si="37"/>
        <v>2035</v>
      </c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U310" s="34">
        <f>U$8/$E$290</f>
        <v>0</v>
      </c>
      <c r="V310" s="34">
        <f>(2*U354)/($E$291-(V$292-$C310))</f>
        <v>0</v>
      </c>
      <c r="W310" s="34">
        <f t="shared" si="38"/>
        <v>0</v>
      </c>
      <c r="X310" s="34">
        <f t="shared" si="38"/>
        <v>0</v>
      </c>
      <c r="Y310" s="34">
        <f t="shared" si="38"/>
        <v>0</v>
      </c>
      <c r="Z310" s="34">
        <f t="shared" si="38"/>
        <v>0</v>
      </c>
      <c r="AA310" s="34">
        <f t="shared" si="38"/>
        <v>0</v>
      </c>
      <c r="AB310" s="34">
        <f t="shared" si="38"/>
        <v>0</v>
      </c>
      <c r="AC310" s="34">
        <f t="shared" si="38"/>
        <v>0</v>
      </c>
      <c r="AD310" s="34">
        <f t="shared" si="38"/>
        <v>0</v>
      </c>
      <c r="AE310" s="34">
        <f t="shared" si="38"/>
        <v>0</v>
      </c>
      <c r="AF310" s="34">
        <f t="shared" si="38"/>
        <v>0</v>
      </c>
      <c r="AG310" s="34">
        <f t="shared" si="38"/>
        <v>0</v>
      </c>
    </row>
    <row r="311" spans="1:48" outlineLevel="1" x14ac:dyDescent="0.2">
      <c r="A311" s="11"/>
      <c r="C311" s="44">
        <f t="shared" si="37"/>
        <v>2036</v>
      </c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V311" s="34">
        <f>V$8/$E$290</f>
        <v>0</v>
      </c>
      <c r="W311" s="34">
        <f>(2*V355)/($E$291-(W$292-$C311))</f>
        <v>0</v>
      </c>
      <c r="X311" s="34">
        <f t="shared" si="38"/>
        <v>0</v>
      </c>
      <c r="Y311" s="34">
        <f t="shared" si="38"/>
        <v>0</v>
      </c>
      <c r="Z311" s="34">
        <f t="shared" si="38"/>
        <v>0</v>
      </c>
      <c r="AA311" s="34">
        <f t="shared" si="38"/>
        <v>0</v>
      </c>
      <c r="AB311" s="34">
        <f t="shared" si="38"/>
        <v>0</v>
      </c>
      <c r="AC311" s="34">
        <f t="shared" si="38"/>
        <v>0</v>
      </c>
      <c r="AD311" s="34">
        <f t="shared" si="38"/>
        <v>0</v>
      </c>
      <c r="AE311" s="34">
        <f t="shared" si="38"/>
        <v>0</v>
      </c>
      <c r="AF311" s="34">
        <f t="shared" si="38"/>
        <v>0</v>
      </c>
      <c r="AG311" s="34">
        <f t="shared" si="38"/>
        <v>0</v>
      </c>
      <c r="AH311" s="34">
        <f t="shared" si="38"/>
        <v>0</v>
      </c>
    </row>
    <row r="312" spans="1:48" outlineLevel="1" x14ac:dyDescent="0.2">
      <c r="A312" s="11"/>
      <c r="C312" s="44">
        <f t="shared" si="37"/>
        <v>2037</v>
      </c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W312" s="34">
        <f>W$8/$E$290</f>
        <v>0</v>
      </c>
      <c r="X312" s="34">
        <f>(2*W356)/($E$291-(X$292-$C312))</f>
        <v>0</v>
      </c>
      <c r="Y312" s="34">
        <f t="shared" si="38"/>
        <v>0</v>
      </c>
      <c r="Z312" s="34">
        <f t="shared" si="38"/>
        <v>0</v>
      </c>
      <c r="AA312" s="34">
        <f t="shared" si="38"/>
        <v>0</v>
      </c>
      <c r="AB312" s="34">
        <f t="shared" si="38"/>
        <v>0</v>
      </c>
      <c r="AC312" s="34">
        <f t="shared" si="38"/>
        <v>0</v>
      </c>
      <c r="AD312" s="34">
        <f t="shared" si="38"/>
        <v>0</v>
      </c>
      <c r="AE312" s="34">
        <f t="shared" si="38"/>
        <v>0</v>
      </c>
      <c r="AF312" s="34">
        <f t="shared" si="38"/>
        <v>0</v>
      </c>
      <c r="AG312" s="34">
        <f t="shared" si="38"/>
        <v>0</v>
      </c>
      <c r="AH312" s="34">
        <f t="shared" si="38"/>
        <v>0</v>
      </c>
      <c r="AI312" s="34">
        <f t="shared" si="38"/>
        <v>0</v>
      </c>
    </row>
    <row r="313" spans="1:48" outlineLevel="1" x14ac:dyDescent="0.2">
      <c r="A313" s="11"/>
      <c r="C313" s="44">
        <f t="shared" si="37"/>
        <v>2038</v>
      </c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X313" s="34">
        <f>X$8/$E$290</f>
        <v>0</v>
      </c>
      <c r="Y313" s="34">
        <f>(2*X357)/($E$291-(Y$292-$C313))</f>
        <v>0</v>
      </c>
      <c r="Z313" s="34">
        <f t="shared" si="38"/>
        <v>0</v>
      </c>
      <c r="AA313" s="34">
        <f t="shared" si="38"/>
        <v>0</v>
      </c>
      <c r="AB313" s="34">
        <f t="shared" si="38"/>
        <v>0</v>
      </c>
      <c r="AC313" s="34">
        <f t="shared" si="38"/>
        <v>0</v>
      </c>
      <c r="AD313" s="34">
        <f t="shared" si="38"/>
        <v>0</v>
      </c>
      <c r="AE313" s="34">
        <f t="shared" si="38"/>
        <v>0</v>
      </c>
      <c r="AF313" s="34">
        <f t="shared" si="38"/>
        <v>0</v>
      </c>
      <c r="AG313" s="34">
        <f t="shared" si="38"/>
        <v>0</v>
      </c>
      <c r="AH313" s="34">
        <f t="shared" si="38"/>
        <v>0</v>
      </c>
      <c r="AI313" s="34">
        <f t="shared" si="38"/>
        <v>0</v>
      </c>
      <c r="AJ313" s="34">
        <f t="shared" si="38"/>
        <v>0</v>
      </c>
    </row>
    <row r="314" spans="1:48" outlineLevel="1" x14ac:dyDescent="0.2">
      <c r="A314" s="11"/>
      <c r="C314" s="44">
        <f t="shared" si="37"/>
        <v>2039</v>
      </c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Y314" s="34">
        <f>Y$8/$E$290</f>
        <v>0</v>
      </c>
      <c r="Z314" s="34">
        <f>(2*Y358)/($E$291-(Z$292-$C314))</f>
        <v>0</v>
      </c>
      <c r="AA314" s="34">
        <f t="shared" si="38"/>
        <v>0</v>
      </c>
      <c r="AB314" s="34">
        <f t="shared" si="38"/>
        <v>0</v>
      </c>
      <c r="AC314" s="34">
        <f t="shared" si="38"/>
        <v>0</v>
      </c>
      <c r="AD314" s="34">
        <f t="shared" si="38"/>
        <v>0</v>
      </c>
      <c r="AE314" s="34">
        <f t="shared" si="38"/>
        <v>0</v>
      </c>
      <c r="AF314" s="34">
        <f t="shared" si="38"/>
        <v>0</v>
      </c>
      <c r="AG314" s="34">
        <f t="shared" si="38"/>
        <v>0</v>
      </c>
      <c r="AH314" s="34">
        <f t="shared" si="38"/>
        <v>0</v>
      </c>
      <c r="AI314" s="34">
        <f t="shared" si="38"/>
        <v>0</v>
      </c>
      <c r="AJ314" s="34">
        <f t="shared" si="38"/>
        <v>0</v>
      </c>
      <c r="AK314" s="34">
        <f t="shared" si="38"/>
        <v>0</v>
      </c>
      <c r="AL314" s="34"/>
      <c r="AM314" s="34"/>
      <c r="AN314" s="34"/>
      <c r="AO314" s="34"/>
      <c r="AP314" s="34"/>
    </row>
    <row r="315" spans="1:48" outlineLevel="1" x14ac:dyDescent="0.2">
      <c r="A315" s="11"/>
      <c r="C315" s="44">
        <f t="shared" si="37"/>
        <v>2040</v>
      </c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Z315" s="34">
        <f>Z$8/$E$290</f>
        <v>0</v>
      </c>
      <c r="AA315" s="34">
        <f>(2*Z359)/($E$291-(AA$292-$C315))</f>
        <v>0</v>
      </c>
      <c r="AB315" s="34">
        <f t="shared" ref="AB315:AQ330" si="39">(2*AA359)/($E$291-(AB$292-$C315))</f>
        <v>0</v>
      </c>
      <c r="AC315" s="34">
        <f t="shared" si="39"/>
        <v>0</v>
      </c>
      <c r="AD315" s="34">
        <f t="shared" si="39"/>
        <v>0</v>
      </c>
      <c r="AE315" s="34">
        <f t="shared" si="39"/>
        <v>0</v>
      </c>
      <c r="AF315" s="34">
        <f t="shared" si="39"/>
        <v>0</v>
      </c>
      <c r="AG315" s="34">
        <f t="shared" si="39"/>
        <v>0</v>
      </c>
      <c r="AH315" s="34">
        <f t="shared" si="39"/>
        <v>0</v>
      </c>
      <c r="AI315" s="34">
        <f t="shared" si="39"/>
        <v>0</v>
      </c>
      <c r="AJ315" s="34">
        <f t="shared" si="39"/>
        <v>0</v>
      </c>
      <c r="AK315" s="34">
        <f t="shared" si="39"/>
        <v>0</v>
      </c>
      <c r="AL315" s="34">
        <f t="shared" si="39"/>
        <v>0</v>
      </c>
      <c r="AM315" s="34"/>
      <c r="AN315" s="34"/>
      <c r="AO315" s="34"/>
      <c r="AP315" s="34"/>
      <c r="AQ315" s="34"/>
    </row>
    <row r="316" spans="1:48" outlineLevel="1" x14ac:dyDescent="0.2">
      <c r="A316" s="11"/>
      <c r="C316" s="44">
        <f t="shared" si="37"/>
        <v>2041</v>
      </c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AA316" s="34">
        <f>AA$8/$E$290</f>
        <v>0</v>
      </c>
      <c r="AB316" s="34">
        <f>(2*AA360)/($E$291-(AB$292-$C316))</f>
        <v>0</v>
      </c>
      <c r="AC316" s="34">
        <f t="shared" si="39"/>
        <v>0</v>
      </c>
      <c r="AD316" s="34">
        <f t="shared" si="39"/>
        <v>0</v>
      </c>
      <c r="AE316" s="34">
        <f t="shared" si="39"/>
        <v>0</v>
      </c>
      <c r="AF316" s="34">
        <f t="shared" si="39"/>
        <v>0</v>
      </c>
      <c r="AG316" s="34">
        <f t="shared" si="39"/>
        <v>0</v>
      </c>
      <c r="AH316" s="34">
        <f t="shared" si="39"/>
        <v>0</v>
      </c>
      <c r="AI316" s="34">
        <f t="shared" si="39"/>
        <v>0</v>
      </c>
      <c r="AJ316" s="34">
        <f t="shared" si="39"/>
        <v>0</v>
      </c>
      <c r="AK316" s="34">
        <f t="shared" si="39"/>
        <v>0</v>
      </c>
      <c r="AL316" s="34">
        <f t="shared" si="39"/>
        <v>0</v>
      </c>
      <c r="AM316" s="34">
        <f t="shared" si="39"/>
        <v>0</v>
      </c>
      <c r="AN316" s="34"/>
      <c r="AO316" s="34"/>
      <c r="AP316" s="34"/>
      <c r="AQ316" s="34"/>
      <c r="AR316" s="34"/>
    </row>
    <row r="317" spans="1:48" outlineLevel="1" x14ac:dyDescent="0.2">
      <c r="A317" s="11"/>
      <c r="C317" s="44">
        <f t="shared" si="37"/>
        <v>2042</v>
      </c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AB317" s="34">
        <f>AB$8/$E$290</f>
        <v>0</v>
      </c>
      <c r="AC317" s="34">
        <f>(2*AB361)/($E$291-(AC$292-$C317))</f>
        <v>0</v>
      </c>
      <c r="AD317" s="34">
        <f t="shared" si="39"/>
        <v>0</v>
      </c>
      <c r="AE317" s="34">
        <f t="shared" si="39"/>
        <v>0</v>
      </c>
      <c r="AF317" s="34">
        <f t="shared" si="39"/>
        <v>0</v>
      </c>
      <c r="AG317" s="34">
        <f t="shared" si="39"/>
        <v>0</v>
      </c>
      <c r="AH317" s="34">
        <f t="shared" si="39"/>
        <v>0</v>
      </c>
      <c r="AI317" s="34">
        <f t="shared" si="39"/>
        <v>0</v>
      </c>
      <c r="AJ317" s="34">
        <f t="shared" si="39"/>
        <v>0</v>
      </c>
      <c r="AK317" s="34">
        <f t="shared" si="39"/>
        <v>0</v>
      </c>
      <c r="AL317" s="34">
        <f t="shared" si="39"/>
        <v>0</v>
      </c>
      <c r="AM317" s="34">
        <f t="shared" si="39"/>
        <v>0</v>
      </c>
      <c r="AN317" s="34">
        <f t="shared" si="39"/>
        <v>0</v>
      </c>
      <c r="AO317" s="34"/>
      <c r="AP317" s="34"/>
      <c r="AQ317" s="34"/>
      <c r="AR317" s="34"/>
      <c r="AS317" s="34"/>
    </row>
    <row r="318" spans="1:48" outlineLevel="1" x14ac:dyDescent="0.2">
      <c r="A318" s="11"/>
      <c r="C318" s="44">
        <f t="shared" si="37"/>
        <v>2043</v>
      </c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AC318" s="34">
        <f>AC$8/$E$290</f>
        <v>0</v>
      </c>
      <c r="AD318" s="34">
        <f>(2*AC362)/($E$291-(AD$292-$C318))</f>
        <v>0</v>
      </c>
      <c r="AE318" s="34">
        <f t="shared" si="39"/>
        <v>0</v>
      </c>
      <c r="AF318" s="34">
        <f t="shared" si="39"/>
        <v>0</v>
      </c>
      <c r="AG318" s="34">
        <f t="shared" si="39"/>
        <v>0</v>
      </c>
      <c r="AH318" s="34">
        <f t="shared" si="39"/>
        <v>0</v>
      </c>
      <c r="AI318" s="34">
        <f t="shared" si="39"/>
        <v>0</v>
      </c>
      <c r="AJ318" s="34">
        <f t="shared" si="39"/>
        <v>0</v>
      </c>
      <c r="AK318" s="34">
        <f t="shared" si="39"/>
        <v>0</v>
      </c>
      <c r="AL318" s="34">
        <f t="shared" si="39"/>
        <v>0</v>
      </c>
      <c r="AM318" s="34">
        <f t="shared" si="39"/>
        <v>0</v>
      </c>
      <c r="AN318" s="34">
        <f t="shared" si="39"/>
        <v>0</v>
      </c>
      <c r="AO318" s="34">
        <f t="shared" si="39"/>
        <v>0</v>
      </c>
      <c r="AP318" s="34"/>
      <c r="AQ318" s="34"/>
      <c r="AR318" s="34"/>
      <c r="AS318" s="34"/>
      <c r="AT318" s="34"/>
    </row>
    <row r="319" spans="1:48" outlineLevel="1" x14ac:dyDescent="0.2">
      <c r="A319" s="11"/>
      <c r="C319" s="44">
        <f t="shared" si="37"/>
        <v>2044</v>
      </c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AD319" s="34">
        <f>AD$8/$E$290</f>
        <v>0</v>
      </c>
      <c r="AE319" s="34">
        <f>(2*AD363)/($E$291-(AE$292-$C319))</f>
        <v>0</v>
      </c>
      <c r="AF319" s="34">
        <f t="shared" si="39"/>
        <v>0</v>
      </c>
      <c r="AG319" s="34">
        <f t="shared" si="39"/>
        <v>0</v>
      </c>
      <c r="AH319" s="34">
        <f t="shared" si="39"/>
        <v>0</v>
      </c>
      <c r="AI319" s="34">
        <f t="shared" si="39"/>
        <v>0</v>
      </c>
      <c r="AJ319" s="34">
        <f t="shared" si="39"/>
        <v>0</v>
      </c>
      <c r="AK319" s="34">
        <f t="shared" si="39"/>
        <v>0</v>
      </c>
      <c r="AL319" s="34">
        <f t="shared" si="39"/>
        <v>0</v>
      </c>
      <c r="AM319" s="34">
        <f t="shared" si="39"/>
        <v>0</v>
      </c>
      <c r="AN319" s="34">
        <f t="shared" si="39"/>
        <v>0</v>
      </c>
      <c r="AO319" s="34">
        <f t="shared" si="39"/>
        <v>0</v>
      </c>
      <c r="AP319" s="34">
        <f t="shared" si="39"/>
        <v>0</v>
      </c>
      <c r="AQ319" s="34"/>
      <c r="AR319" s="34"/>
      <c r="AS319" s="34"/>
      <c r="AT319" s="34"/>
      <c r="AU319" s="34"/>
    </row>
    <row r="320" spans="1:48" outlineLevel="1" x14ac:dyDescent="0.2">
      <c r="A320" s="11"/>
      <c r="C320" s="44">
        <f t="shared" si="37"/>
        <v>2045</v>
      </c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AE320" s="34">
        <f>AE$8/$E$290</f>
        <v>0</v>
      </c>
      <c r="AF320" s="34">
        <f>(2*AE364)/($E$291-(AF$292-$C320))</f>
        <v>0</v>
      </c>
      <c r="AG320" s="34">
        <f t="shared" si="39"/>
        <v>0</v>
      </c>
      <c r="AH320" s="34">
        <f t="shared" si="39"/>
        <v>0</v>
      </c>
      <c r="AI320" s="34">
        <f t="shared" si="39"/>
        <v>0</v>
      </c>
      <c r="AJ320" s="34">
        <f t="shared" si="39"/>
        <v>0</v>
      </c>
      <c r="AK320" s="34">
        <f t="shared" si="39"/>
        <v>0</v>
      </c>
      <c r="AL320" s="34">
        <f t="shared" si="39"/>
        <v>0</v>
      </c>
      <c r="AM320" s="34">
        <f t="shared" si="39"/>
        <v>0</v>
      </c>
      <c r="AN320" s="34">
        <f t="shared" si="39"/>
        <v>0</v>
      </c>
      <c r="AO320" s="34">
        <f t="shared" si="39"/>
        <v>0</v>
      </c>
      <c r="AP320" s="34">
        <f t="shared" si="39"/>
        <v>0</v>
      </c>
      <c r="AQ320" s="34">
        <f t="shared" si="39"/>
        <v>0</v>
      </c>
      <c r="AR320" s="34"/>
      <c r="AS320" s="34"/>
      <c r="AT320" s="34"/>
      <c r="AU320" s="34"/>
      <c r="AV320" s="34"/>
    </row>
    <row r="321" spans="1:55" outlineLevel="1" x14ac:dyDescent="0.2">
      <c r="A321" s="11"/>
      <c r="C321" s="44">
        <f t="shared" si="37"/>
        <v>2046</v>
      </c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AF321" s="34">
        <f>AF$8/$E$290</f>
        <v>0</v>
      </c>
      <c r="AG321" s="34">
        <f>(2*AF365)/($E$291-(AG$292-$C321))</f>
        <v>0</v>
      </c>
      <c r="AH321" s="34">
        <f t="shared" si="39"/>
        <v>0</v>
      </c>
      <c r="AI321" s="34">
        <f t="shared" si="39"/>
        <v>0</v>
      </c>
      <c r="AJ321" s="34">
        <f t="shared" si="39"/>
        <v>0</v>
      </c>
      <c r="AK321" s="34">
        <f t="shared" si="39"/>
        <v>0</v>
      </c>
      <c r="AL321" s="34">
        <f t="shared" si="39"/>
        <v>0</v>
      </c>
      <c r="AM321" s="34">
        <f t="shared" si="39"/>
        <v>0</v>
      </c>
      <c r="AN321" s="34">
        <f t="shared" si="39"/>
        <v>0</v>
      </c>
      <c r="AO321" s="34">
        <f t="shared" si="39"/>
        <v>0</v>
      </c>
      <c r="AP321" s="34">
        <f t="shared" si="39"/>
        <v>0</v>
      </c>
      <c r="AQ321" s="34">
        <f t="shared" si="39"/>
        <v>0</v>
      </c>
      <c r="AR321" s="34"/>
      <c r="AS321" s="34"/>
      <c r="AT321" s="34"/>
      <c r="AU321" s="34"/>
      <c r="AV321" s="34"/>
      <c r="AW321" s="34"/>
    </row>
    <row r="322" spans="1:55" outlineLevel="1" x14ac:dyDescent="0.2">
      <c r="A322" s="11"/>
      <c r="C322" s="44">
        <f t="shared" si="37"/>
        <v>2047</v>
      </c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AG322" s="34">
        <f>AG$8/$E$290</f>
        <v>0</v>
      </c>
      <c r="AH322" s="34">
        <f>(2*AG366)/($E$291-(AH$292-$C322))</f>
        <v>0</v>
      </c>
      <c r="AI322" s="34">
        <f t="shared" si="39"/>
        <v>0</v>
      </c>
      <c r="AJ322" s="34">
        <f t="shared" si="39"/>
        <v>0</v>
      </c>
      <c r="AK322" s="34">
        <f t="shared" si="39"/>
        <v>0</v>
      </c>
      <c r="AL322" s="34">
        <f t="shared" si="39"/>
        <v>0</v>
      </c>
      <c r="AM322" s="34">
        <f t="shared" si="39"/>
        <v>0</v>
      </c>
      <c r="AN322" s="34">
        <f t="shared" si="39"/>
        <v>0</v>
      </c>
      <c r="AO322" s="34">
        <f t="shared" si="39"/>
        <v>0</v>
      </c>
      <c r="AP322" s="34">
        <f t="shared" si="39"/>
        <v>0</v>
      </c>
      <c r="AQ322" s="34">
        <f t="shared" si="39"/>
        <v>0</v>
      </c>
      <c r="AR322" s="34"/>
      <c r="AS322" s="34"/>
      <c r="AT322" s="34"/>
      <c r="AU322" s="34"/>
      <c r="AV322" s="34"/>
      <c r="AW322" s="34"/>
      <c r="AX322" s="34"/>
    </row>
    <row r="323" spans="1:55" outlineLevel="1" x14ac:dyDescent="0.2">
      <c r="A323" s="11"/>
      <c r="C323" s="44">
        <f t="shared" si="37"/>
        <v>2048</v>
      </c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AH323" s="34">
        <f>AH$8/$E$290</f>
        <v>0</v>
      </c>
      <c r="AI323" s="34">
        <f>(2*AH367)/($E$291-(AI$292-$C323))</f>
        <v>0</v>
      </c>
      <c r="AJ323" s="34">
        <f t="shared" si="39"/>
        <v>0</v>
      </c>
      <c r="AK323" s="34">
        <f t="shared" si="39"/>
        <v>0</v>
      </c>
      <c r="AL323" s="34">
        <f t="shared" si="39"/>
        <v>0</v>
      </c>
      <c r="AM323" s="34">
        <f t="shared" si="39"/>
        <v>0</v>
      </c>
      <c r="AN323" s="34">
        <f t="shared" si="39"/>
        <v>0</v>
      </c>
      <c r="AO323" s="34">
        <f t="shared" si="39"/>
        <v>0</v>
      </c>
      <c r="AP323" s="34">
        <f t="shared" si="39"/>
        <v>0</v>
      </c>
      <c r="AQ323" s="34">
        <f t="shared" si="39"/>
        <v>0</v>
      </c>
      <c r="AR323" s="34"/>
      <c r="AS323" s="34"/>
      <c r="AT323" s="34"/>
      <c r="AU323" s="34"/>
      <c r="AV323" s="34"/>
      <c r="AW323" s="34"/>
      <c r="AX323" s="34"/>
      <c r="AY323" s="34"/>
    </row>
    <row r="324" spans="1:55" outlineLevel="1" x14ac:dyDescent="0.2">
      <c r="A324" s="11"/>
      <c r="C324" s="44">
        <f t="shared" si="37"/>
        <v>2049</v>
      </c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AI324" s="34">
        <f>AI$8/$E$290</f>
        <v>0</v>
      </c>
      <c r="AJ324" s="34">
        <f>(2*AI368)/($E$291-(AJ$292-$C324))</f>
        <v>0</v>
      </c>
      <c r="AK324" s="34">
        <f t="shared" si="39"/>
        <v>0</v>
      </c>
      <c r="AL324" s="34">
        <f t="shared" si="39"/>
        <v>0</v>
      </c>
      <c r="AM324" s="34">
        <f t="shared" si="39"/>
        <v>0</v>
      </c>
      <c r="AN324" s="34">
        <f t="shared" si="39"/>
        <v>0</v>
      </c>
      <c r="AO324" s="34">
        <f t="shared" si="39"/>
        <v>0</v>
      </c>
      <c r="AP324" s="34">
        <f t="shared" si="39"/>
        <v>0</v>
      </c>
      <c r="AQ324" s="34">
        <f t="shared" si="39"/>
        <v>0</v>
      </c>
      <c r="AR324" s="34"/>
      <c r="AS324" s="34"/>
      <c r="AT324" s="34"/>
      <c r="AU324" s="34"/>
      <c r="AV324" s="34"/>
      <c r="AW324" s="34"/>
      <c r="AX324" s="34"/>
      <c r="AY324" s="34"/>
      <c r="AZ324" s="34"/>
    </row>
    <row r="325" spans="1:55" outlineLevel="1" x14ac:dyDescent="0.2">
      <c r="A325" s="11"/>
      <c r="C325" s="44">
        <f t="shared" si="37"/>
        <v>2050</v>
      </c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AJ325" s="34">
        <f>AJ$8/$E$290</f>
        <v>0</v>
      </c>
      <c r="AK325" s="34">
        <f>(2*AJ369)/($E$291-(AK$292-$C325))</f>
        <v>0</v>
      </c>
      <c r="AL325" s="34">
        <f t="shared" si="39"/>
        <v>0</v>
      </c>
      <c r="AM325" s="34">
        <f t="shared" si="39"/>
        <v>0</v>
      </c>
      <c r="AN325" s="34">
        <f t="shared" si="39"/>
        <v>0</v>
      </c>
      <c r="AO325" s="34">
        <f t="shared" si="39"/>
        <v>0</v>
      </c>
      <c r="AP325" s="34">
        <f t="shared" si="39"/>
        <v>0</v>
      </c>
      <c r="AQ325" s="34">
        <f t="shared" si="39"/>
        <v>0</v>
      </c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</row>
    <row r="326" spans="1:55" outlineLevel="1" x14ac:dyDescent="0.2">
      <c r="A326" s="11"/>
      <c r="C326" s="44">
        <f t="shared" si="37"/>
        <v>2051</v>
      </c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AK326" s="34">
        <f>AK$8/$E$290</f>
        <v>0</v>
      </c>
      <c r="AL326" s="34">
        <f>(2*AK370)/($E$291-(AL$292-$C326))</f>
        <v>0</v>
      </c>
      <c r="AM326" s="34">
        <f t="shared" si="39"/>
        <v>0</v>
      </c>
      <c r="AN326" s="34">
        <f t="shared" si="39"/>
        <v>0</v>
      </c>
      <c r="AO326" s="34">
        <f t="shared" si="39"/>
        <v>0</v>
      </c>
      <c r="AP326" s="34">
        <f t="shared" si="39"/>
        <v>0</v>
      </c>
      <c r="AQ326" s="34">
        <f t="shared" si="39"/>
        <v>0</v>
      </c>
      <c r="AR326" s="34"/>
      <c r="AS326" s="34"/>
      <c r="AT326" s="34"/>
      <c r="AU326" s="34"/>
      <c r="AV326" s="34"/>
      <c r="AW326" s="34"/>
      <c r="AX326" s="34"/>
      <c r="AY326" s="34"/>
      <c r="AZ326" s="34"/>
      <c r="BA326" s="34"/>
      <c r="BB326" s="34"/>
    </row>
    <row r="327" spans="1:55" outlineLevel="1" x14ac:dyDescent="0.2">
      <c r="A327" s="11"/>
      <c r="C327" s="44">
        <f t="shared" si="37"/>
        <v>2052</v>
      </c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AK327" s="34"/>
      <c r="AL327" s="34">
        <f>AL$8/$E$290</f>
        <v>0</v>
      </c>
      <c r="AM327" s="34">
        <f>(2*AL371)/($E$291-(AM$292-$C327))</f>
        <v>0</v>
      </c>
      <c r="AN327" s="34">
        <f t="shared" si="39"/>
        <v>0</v>
      </c>
      <c r="AO327" s="34">
        <f t="shared" si="39"/>
        <v>0</v>
      </c>
      <c r="AP327" s="34">
        <f t="shared" si="39"/>
        <v>0</v>
      </c>
      <c r="AQ327" s="34">
        <f t="shared" si="39"/>
        <v>0</v>
      </c>
      <c r="AR327" s="34"/>
      <c r="AS327" s="34"/>
      <c r="AT327" s="34"/>
      <c r="AU327" s="34"/>
      <c r="AV327" s="34"/>
      <c r="AW327" s="34"/>
      <c r="AX327" s="34"/>
      <c r="AY327" s="34"/>
      <c r="AZ327" s="34"/>
      <c r="BA327" s="34"/>
      <c r="BB327" s="34"/>
    </row>
    <row r="328" spans="1:55" outlineLevel="1" x14ac:dyDescent="0.2">
      <c r="A328" s="11"/>
      <c r="C328" s="44">
        <f t="shared" si="37"/>
        <v>2053</v>
      </c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AK328" s="34"/>
      <c r="AM328" s="34">
        <f>AM$8/$E$290</f>
        <v>0</v>
      </c>
      <c r="AN328" s="34">
        <f>(2*AM372)/($E$291-(AN$292-$C328))</f>
        <v>0</v>
      </c>
      <c r="AO328" s="34">
        <f t="shared" si="39"/>
        <v>0</v>
      </c>
      <c r="AP328" s="34">
        <f t="shared" si="39"/>
        <v>0</v>
      </c>
      <c r="AQ328" s="34">
        <f t="shared" si="39"/>
        <v>0</v>
      </c>
      <c r="AR328" s="34"/>
      <c r="AS328" s="34"/>
      <c r="AT328" s="34"/>
      <c r="AU328" s="34"/>
      <c r="AV328" s="34"/>
      <c r="AW328" s="34"/>
      <c r="AX328" s="34"/>
      <c r="AY328" s="34"/>
      <c r="AZ328" s="34"/>
      <c r="BA328" s="34"/>
      <c r="BB328" s="34"/>
    </row>
    <row r="329" spans="1:55" outlineLevel="1" x14ac:dyDescent="0.2">
      <c r="A329" s="11"/>
      <c r="C329" s="44">
        <f t="shared" si="37"/>
        <v>2054</v>
      </c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AK329" s="34"/>
      <c r="AN329" s="34">
        <f>AN$8/$E$290</f>
        <v>0</v>
      </c>
      <c r="AO329" s="34">
        <f>(2*AN373)/($E$291-(AO$292-$C329))</f>
        <v>0</v>
      </c>
      <c r="AP329" s="34">
        <f t="shared" si="39"/>
        <v>0</v>
      </c>
      <c r="AQ329" s="34">
        <f t="shared" si="39"/>
        <v>0</v>
      </c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</row>
    <row r="330" spans="1:55" outlineLevel="1" x14ac:dyDescent="0.2">
      <c r="A330" s="11"/>
      <c r="C330" s="44">
        <f t="shared" si="37"/>
        <v>2055</v>
      </c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AK330" s="34"/>
      <c r="AO330" s="34">
        <f>AO$8/$E$290</f>
        <v>0</v>
      </c>
      <c r="AP330" s="34">
        <f>(2*AO374)/($E$291-(AP$292-$C330))</f>
        <v>0</v>
      </c>
      <c r="AQ330" s="34">
        <f t="shared" si="39"/>
        <v>0</v>
      </c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</row>
    <row r="331" spans="1:55" outlineLevel="1" x14ac:dyDescent="0.2">
      <c r="A331" s="11"/>
      <c r="C331" s="44">
        <f t="shared" si="37"/>
        <v>2056</v>
      </c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AK331" s="34"/>
      <c r="AP331" s="34">
        <f>AP$8/$E$290</f>
        <v>0</v>
      </c>
      <c r="AQ331" s="34">
        <f>(2*AP375)/($E$291-(AQ$292-$C331))</f>
        <v>0</v>
      </c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</row>
    <row r="332" spans="1:55" outlineLevel="1" x14ac:dyDescent="0.2">
      <c r="A332" s="11"/>
      <c r="C332" s="44">
        <f t="shared" si="37"/>
        <v>2057</v>
      </c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AQ332" s="34">
        <f>AQ$8/$E$290</f>
        <v>0</v>
      </c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</row>
    <row r="333" spans="1:55" outlineLevel="1" x14ac:dyDescent="0.2">
      <c r="A333" s="11"/>
      <c r="C333" s="27" t="s">
        <v>21</v>
      </c>
      <c r="D333" s="45">
        <f t="shared" ref="D333:AQ333" si="40">SUM(D293:D332)</f>
        <v>0</v>
      </c>
      <c r="E333" s="45">
        <f t="shared" si="40"/>
        <v>0</v>
      </c>
      <c r="F333" s="45">
        <f t="shared" si="40"/>
        <v>0</v>
      </c>
      <c r="G333" s="45">
        <f t="shared" si="40"/>
        <v>0</v>
      </c>
      <c r="H333" s="45">
        <f t="shared" si="40"/>
        <v>0</v>
      </c>
      <c r="I333" s="45">
        <f t="shared" si="40"/>
        <v>0</v>
      </c>
      <c r="J333" s="45">
        <f t="shared" si="40"/>
        <v>0</v>
      </c>
      <c r="K333" s="45">
        <f t="shared" si="40"/>
        <v>0</v>
      </c>
      <c r="L333" s="45">
        <f t="shared" si="40"/>
        <v>0</v>
      </c>
      <c r="M333" s="45">
        <f t="shared" si="40"/>
        <v>0</v>
      </c>
      <c r="N333" s="45">
        <f t="shared" si="40"/>
        <v>0</v>
      </c>
      <c r="O333" s="45">
        <f t="shared" si="40"/>
        <v>0</v>
      </c>
      <c r="P333" s="45">
        <f t="shared" si="40"/>
        <v>0</v>
      </c>
      <c r="Q333" s="45">
        <f t="shared" si="40"/>
        <v>0</v>
      </c>
      <c r="R333" s="45">
        <f t="shared" si="40"/>
        <v>0</v>
      </c>
      <c r="S333" s="45">
        <f t="shared" si="40"/>
        <v>0</v>
      </c>
      <c r="T333" s="45">
        <f t="shared" si="40"/>
        <v>0</v>
      </c>
      <c r="U333" s="45">
        <f t="shared" si="40"/>
        <v>0</v>
      </c>
      <c r="V333" s="45">
        <f t="shared" si="40"/>
        <v>0</v>
      </c>
      <c r="W333" s="45">
        <f t="shared" si="40"/>
        <v>0</v>
      </c>
      <c r="X333" s="45">
        <f t="shared" si="40"/>
        <v>0</v>
      </c>
      <c r="Y333" s="45">
        <f t="shared" si="40"/>
        <v>0</v>
      </c>
      <c r="Z333" s="45">
        <f t="shared" si="40"/>
        <v>0</v>
      </c>
      <c r="AA333" s="45">
        <f t="shared" si="40"/>
        <v>0</v>
      </c>
      <c r="AB333" s="45">
        <f t="shared" si="40"/>
        <v>0</v>
      </c>
      <c r="AC333" s="45">
        <f t="shared" si="40"/>
        <v>0</v>
      </c>
      <c r="AD333" s="45">
        <f t="shared" si="40"/>
        <v>0</v>
      </c>
      <c r="AE333" s="45">
        <f t="shared" si="40"/>
        <v>0</v>
      </c>
      <c r="AF333" s="45">
        <f t="shared" si="40"/>
        <v>0</v>
      </c>
      <c r="AG333" s="45">
        <f t="shared" si="40"/>
        <v>0</v>
      </c>
      <c r="AH333" s="45">
        <f t="shared" si="40"/>
        <v>0</v>
      </c>
      <c r="AI333" s="45">
        <f t="shared" si="40"/>
        <v>0</v>
      </c>
      <c r="AJ333" s="45">
        <f t="shared" si="40"/>
        <v>0</v>
      </c>
      <c r="AK333" s="45">
        <f t="shared" si="40"/>
        <v>0</v>
      </c>
      <c r="AL333" s="45">
        <f t="shared" si="40"/>
        <v>0</v>
      </c>
      <c r="AM333" s="45">
        <f t="shared" si="40"/>
        <v>0</v>
      </c>
      <c r="AN333" s="45">
        <f t="shared" si="40"/>
        <v>0</v>
      </c>
      <c r="AO333" s="45">
        <f t="shared" si="40"/>
        <v>0</v>
      </c>
      <c r="AP333" s="45">
        <f t="shared" si="40"/>
        <v>0</v>
      </c>
      <c r="AQ333" s="45">
        <f t="shared" si="40"/>
        <v>0</v>
      </c>
    </row>
    <row r="334" spans="1:55" outlineLevel="1" x14ac:dyDescent="0.2">
      <c r="A334" s="11"/>
      <c r="C334" s="46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</row>
    <row r="335" spans="1:55" outlineLevel="1" x14ac:dyDescent="0.2">
      <c r="A335" s="11"/>
      <c r="C335" s="48" t="s">
        <v>18</v>
      </c>
      <c r="D335" s="34"/>
      <c r="E335" s="34"/>
      <c r="F335" s="34"/>
      <c r="G335" s="34"/>
      <c r="I335" s="34"/>
      <c r="J335" s="34"/>
      <c r="K335" s="34"/>
      <c r="L335" s="34"/>
      <c r="M335" s="34"/>
      <c r="N335" s="34"/>
      <c r="O335" s="34"/>
    </row>
    <row r="336" spans="1:55" outlineLevel="1" x14ac:dyDescent="0.2">
      <c r="A336" s="11"/>
      <c r="C336" s="28"/>
      <c r="D336" s="30">
        <f>'Odpisy - daňové'!D2</f>
        <v>2018</v>
      </c>
      <c r="E336" s="30">
        <f t="shared" ref="E336:AQ336" si="41">D336+1</f>
        <v>2019</v>
      </c>
      <c r="F336" s="30">
        <f t="shared" si="41"/>
        <v>2020</v>
      </c>
      <c r="G336" s="30">
        <f t="shared" si="41"/>
        <v>2021</v>
      </c>
      <c r="H336" s="30">
        <f t="shared" si="41"/>
        <v>2022</v>
      </c>
      <c r="I336" s="30">
        <f t="shared" si="41"/>
        <v>2023</v>
      </c>
      <c r="J336" s="30">
        <f t="shared" si="41"/>
        <v>2024</v>
      </c>
      <c r="K336" s="30">
        <f t="shared" si="41"/>
        <v>2025</v>
      </c>
      <c r="L336" s="30">
        <f t="shared" si="41"/>
        <v>2026</v>
      </c>
      <c r="M336" s="30">
        <f t="shared" si="41"/>
        <v>2027</v>
      </c>
      <c r="N336" s="30">
        <f t="shared" si="41"/>
        <v>2028</v>
      </c>
      <c r="O336" s="30">
        <f t="shared" si="41"/>
        <v>2029</v>
      </c>
      <c r="P336" s="30">
        <f t="shared" si="41"/>
        <v>2030</v>
      </c>
      <c r="Q336" s="30">
        <f t="shared" si="41"/>
        <v>2031</v>
      </c>
      <c r="R336" s="30">
        <f t="shared" si="41"/>
        <v>2032</v>
      </c>
      <c r="S336" s="30">
        <f t="shared" si="41"/>
        <v>2033</v>
      </c>
      <c r="T336" s="30">
        <f t="shared" si="41"/>
        <v>2034</v>
      </c>
      <c r="U336" s="30">
        <f t="shared" si="41"/>
        <v>2035</v>
      </c>
      <c r="V336" s="30">
        <f t="shared" si="41"/>
        <v>2036</v>
      </c>
      <c r="W336" s="30">
        <f t="shared" si="41"/>
        <v>2037</v>
      </c>
      <c r="X336" s="30">
        <f t="shared" si="41"/>
        <v>2038</v>
      </c>
      <c r="Y336" s="30">
        <f t="shared" si="41"/>
        <v>2039</v>
      </c>
      <c r="Z336" s="30">
        <f t="shared" si="41"/>
        <v>2040</v>
      </c>
      <c r="AA336" s="30">
        <f t="shared" si="41"/>
        <v>2041</v>
      </c>
      <c r="AB336" s="30">
        <f t="shared" si="41"/>
        <v>2042</v>
      </c>
      <c r="AC336" s="30">
        <f t="shared" si="41"/>
        <v>2043</v>
      </c>
      <c r="AD336" s="30">
        <f t="shared" si="41"/>
        <v>2044</v>
      </c>
      <c r="AE336" s="30">
        <f t="shared" si="41"/>
        <v>2045</v>
      </c>
      <c r="AF336" s="30">
        <f t="shared" si="41"/>
        <v>2046</v>
      </c>
      <c r="AG336" s="30">
        <f t="shared" si="41"/>
        <v>2047</v>
      </c>
      <c r="AH336" s="30">
        <f t="shared" si="41"/>
        <v>2048</v>
      </c>
      <c r="AI336" s="30">
        <f t="shared" si="41"/>
        <v>2049</v>
      </c>
      <c r="AJ336" s="30">
        <f t="shared" si="41"/>
        <v>2050</v>
      </c>
      <c r="AK336" s="30">
        <f t="shared" si="41"/>
        <v>2051</v>
      </c>
      <c r="AL336" s="30">
        <f t="shared" si="41"/>
        <v>2052</v>
      </c>
      <c r="AM336" s="30">
        <f t="shared" si="41"/>
        <v>2053</v>
      </c>
      <c r="AN336" s="30">
        <f t="shared" si="41"/>
        <v>2054</v>
      </c>
      <c r="AO336" s="30">
        <f t="shared" si="41"/>
        <v>2055</v>
      </c>
      <c r="AP336" s="30">
        <f t="shared" si="41"/>
        <v>2056</v>
      </c>
      <c r="AQ336" s="30">
        <f t="shared" si="41"/>
        <v>2057</v>
      </c>
    </row>
    <row r="337" spans="1:30" outlineLevel="1" x14ac:dyDescent="0.2">
      <c r="A337" s="11"/>
      <c r="C337" s="44">
        <f>D336</f>
        <v>2018</v>
      </c>
      <c r="D337" s="34">
        <f>D$8-D293</f>
        <v>0</v>
      </c>
      <c r="E337" s="34">
        <f>D337-E293</f>
        <v>0</v>
      </c>
      <c r="F337" s="34">
        <f>E337-F293</f>
        <v>0</v>
      </c>
      <c r="G337" s="34">
        <f>F337-G293</f>
        <v>0</v>
      </c>
      <c r="H337" s="34">
        <f t="shared" ref="H337:W352" si="42">G337-H293</f>
        <v>0</v>
      </c>
      <c r="I337" s="34">
        <f t="shared" si="42"/>
        <v>0</v>
      </c>
      <c r="J337" s="34">
        <f t="shared" si="42"/>
        <v>0</v>
      </c>
      <c r="K337" s="34">
        <f t="shared" si="42"/>
        <v>0</v>
      </c>
      <c r="L337" s="34">
        <f t="shared" si="42"/>
        <v>0</v>
      </c>
      <c r="M337" s="34">
        <f t="shared" si="42"/>
        <v>0</v>
      </c>
      <c r="N337" s="34">
        <f t="shared" si="42"/>
        <v>0</v>
      </c>
      <c r="O337" s="34">
        <f t="shared" si="42"/>
        <v>0</v>
      </c>
      <c r="P337" s="34"/>
      <c r="Q337" s="34"/>
      <c r="R337" s="34"/>
    </row>
    <row r="338" spans="1:30" outlineLevel="1" x14ac:dyDescent="0.2">
      <c r="A338" s="11"/>
      <c r="C338" s="44">
        <f>C337+1</f>
        <v>2019</v>
      </c>
      <c r="D338" s="34"/>
      <c r="E338" s="34">
        <f>E$8-E294</f>
        <v>0</v>
      </c>
      <c r="F338" s="34">
        <f>E338-F294</f>
        <v>0</v>
      </c>
      <c r="G338" s="34">
        <f>F338-G294</f>
        <v>0</v>
      </c>
      <c r="H338" s="34">
        <f>G338-H294</f>
        <v>0</v>
      </c>
      <c r="I338" s="34">
        <f t="shared" si="42"/>
        <v>0</v>
      </c>
      <c r="J338" s="34">
        <f t="shared" si="42"/>
        <v>0</v>
      </c>
      <c r="K338" s="34">
        <f t="shared" si="42"/>
        <v>0</v>
      </c>
      <c r="L338" s="34">
        <f t="shared" si="42"/>
        <v>0</v>
      </c>
      <c r="M338" s="34">
        <f t="shared" si="42"/>
        <v>0</v>
      </c>
      <c r="N338" s="34">
        <f t="shared" si="42"/>
        <v>0</v>
      </c>
      <c r="O338" s="34">
        <f t="shared" si="42"/>
        <v>0</v>
      </c>
      <c r="P338" s="34">
        <f t="shared" si="42"/>
        <v>0</v>
      </c>
    </row>
    <row r="339" spans="1:30" outlineLevel="1" x14ac:dyDescent="0.2">
      <c r="A339" s="11"/>
      <c r="C339" s="44">
        <f t="shared" ref="C339:C376" si="43">C338+1</f>
        <v>2020</v>
      </c>
      <c r="D339" s="34"/>
      <c r="E339" s="34"/>
      <c r="F339" s="34">
        <f>F$8-F295</f>
        <v>0</v>
      </c>
      <c r="G339" s="34">
        <f>F339-G295</f>
        <v>0</v>
      </c>
      <c r="H339" s="34">
        <f>G339-H295</f>
        <v>0</v>
      </c>
      <c r="I339" s="34">
        <f>H339-I295</f>
        <v>0</v>
      </c>
      <c r="J339" s="34">
        <f t="shared" si="42"/>
        <v>0</v>
      </c>
      <c r="K339" s="34">
        <f t="shared" si="42"/>
        <v>0</v>
      </c>
      <c r="L339" s="34">
        <f t="shared" si="42"/>
        <v>0</v>
      </c>
      <c r="M339" s="34">
        <f t="shared" si="42"/>
        <v>0</v>
      </c>
      <c r="N339" s="34">
        <f t="shared" si="42"/>
        <v>0</v>
      </c>
      <c r="O339" s="34">
        <f t="shared" si="42"/>
        <v>0</v>
      </c>
      <c r="P339" s="34">
        <f t="shared" si="42"/>
        <v>0</v>
      </c>
      <c r="Q339" s="34">
        <f t="shared" si="42"/>
        <v>0</v>
      </c>
    </row>
    <row r="340" spans="1:30" outlineLevel="1" x14ac:dyDescent="0.2">
      <c r="A340" s="11"/>
      <c r="C340" s="44">
        <f t="shared" si="43"/>
        <v>2021</v>
      </c>
      <c r="D340" s="34"/>
      <c r="E340" s="34"/>
      <c r="F340" s="34"/>
      <c r="G340" s="34">
        <f>G$8-G296</f>
        <v>0</v>
      </c>
      <c r="H340" s="34">
        <f>G340-H296</f>
        <v>0</v>
      </c>
      <c r="I340" s="34">
        <f>H340-I296</f>
        <v>0</v>
      </c>
      <c r="J340" s="34">
        <f>I340-J296</f>
        <v>0</v>
      </c>
      <c r="K340" s="34">
        <f t="shared" si="42"/>
        <v>0</v>
      </c>
      <c r="L340" s="34">
        <f t="shared" si="42"/>
        <v>0</v>
      </c>
      <c r="M340" s="34">
        <f t="shared" si="42"/>
        <v>0</v>
      </c>
      <c r="N340" s="34">
        <f t="shared" si="42"/>
        <v>0</v>
      </c>
      <c r="O340" s="34">
        <f t="shared" si="42"/>
        <v>0</v>
      </c>
      <c r="P340" s="34">
        <f t="shared" si="42"/>
        <v>0</v>
      </c>
      <c r="Q340" s="34">
        <f t="shared" si="42"/>
        <v>0</v>
      </c>
      <c r="R340" s="34">
        <f t="shared" si="42"/>
        <v>0</v>
      </c>
    </row>
    <row r="341" spans="1:30" outlineLevel="1" x14ac:dyDescent="0.2">
      <c r="A341" s="11"/>
      <c r="C341" s="44">
        <f t="shared" si="43"/>
        <v>2022</v>
      </c>
      <c r="D341" s="34"/>
      <c r="E341" s="34"/>
      <c r="F341" s="34"/>
      <c r="G341" s="34"/>
      <c r="H341" s="34">
        <f>H$8-H297</f>
        <v>0</v>
      </c>
      <c r="I341" s="34">
        <f>H341-I297</f>
        <v>0</v>
      </c>
      <c r="J341" s="34">
        <f>I341-J297</f>
        <v>0</v>
      </c>
      <c r="K341" s="34">
        <f>J341-K297</f>
        <v>0</v>
      </c>
      <c r="L341" s="34">
        <f t="shared" si="42"/>
        <v>0</v>
      </c>
      <c r="M341" s="34">
        <f t="shared" si="42"/>
        <v>0</v>
      </c>
      <c r="N341" s="34">
        <f t="shared" si="42"/>
        <v>0</v>
      </c>
      <c r="O341" s="34">
        <f t="shared" si="42"/>
        <v>0</v>
      </c>
      <c r="P341" s="34">
        <f t="shared" si="42"/>
        <v>0</v>
      </c>
      <c r="Q341" s="34">
        <f t="shared" si="42"/>
        <v>0</v>
      </c>
      <c r="R341" s="34">
        <f t="shared" si="42"/>
        <v>0</v>
      </c>
      <c r="S341" s="34">
        <f t="shared" si="42"/>
        <v>0</v>
      </c>
    </row>
    <row r="342" spans="1:30" outlineLevel="1" x14ac:dyDescent="0.2">
      <c r="A342" s="11"/>
      <c r="C342" s="44">
        <f t="shared" si="43"/>
        <v>2023</v>
      </c>
      <c r="I342" s="34">
        <f>I$8-I298</f>
        <v>0</v>
      </c>
      <c r="J342" s="34">
        <f>I342-J298</f>
        <v>0</v>
      </c>
      <c r="K342" s="34">
        <f>J342-K298</f>
        <v>0</v>
      </c>
      <c r="L342" s="34">
        <f>K342-L298</f>
        <v>0</v>
      </c>
      <c r="M342" s="34">
        <f t="shared" si="42"/>
        <v>0</v>
      </c>
      <c r="N342" s="34">
        <f t="shared" si="42"/>
        <v>0</v>
      </c>
      <c r="O342" s="34">
        <f t="shared" si="42"/>
        <v>0</v>
      </c>
      <c r="P342" s="34">
        <f t="shared" si="42"/>
        <v>0</v>
      </c>
      <c r="Q342" s="34">
        <f t="shared" si="42"/>
        <v>0</v>
      </c>
      <c r="R342" s="34">
        <f t="shared" si="42"/>
        <v>0</v>
      </c>
      <c r="S342" s="34">
        <f t="shared" si="42"/>
        <v>0</v>
      </c>
      <c r="T342" s="34">
        <f t="shared" si="42"/>
        <v>0</v>
      </c>
    </row>
    <row r="343" spans="1:30" outlineLevel="1" x14ac:dyDescent="0.2">
      <c r="A343" s="11"/>
      <c r="C343" s="44">
        <f t="shared" si="43"/>
        <v>2024</v>
      </c>
      <c r="J343" s="34">
        <f>J$8-J299</f>
        <v>0</v>
      </c>
      <c r="K343" s="34">
        <f>J343-K299</f>
        <v>0</v>
      </c>
      <c r="L343" s="34">
        <f>K343-L299</f>
        <v>0</v>
      </c>
      <c r="M343" s="34">
        <f>L343-M299</f>
        <v>0</v>
      </c>
      <c r="N343" s="34">
        <f t="shared" si="42"/>
        <v>0</v>
      </c>
      <c r="O343" s="34">
        <f t="shared" si="42"/>
        <v>0</v>
      </c>
      <c r="P343" s="34">
        <f t="shared" si="42"/>
        <v>0</v>
      </c>
      <c r="Q343" s="34">
        <f t="shared" si="42"/>
        <v>0</v>
      </c>
      <c r="R343" s="34">
        <f t="shared" si="42"/>
        <v>0</v>
      </c>
      <c r="S343" s="34">
        <f t="shared" si="42"/>
        <v>0</v>
      </c>
      <c r="T343" s="34">
        <f t="shared" si="42"/>
        <v>0</v>
      </c>
      <c r="U343" s="34">
        <f t="shared" si="42"/>
        <v>0</v>
      </c>
    </row>
    <row r="344" spans="1:30" outlineLevel="1" x14ac:dyDescent="0.2">
      <c r="A344" s="11"/>
      <c r="C344" s="44">
        <f t="shared" si="43"/>
        <v>2025</v>
      </c>
      <c r="K344" s="34">
        <f>K$8-K300</f>
        <v>0</v>
      </c>
      <c r="L344" s="34">
        <f>K344-L300</f>
        <v>0</v>
      </c>
      <c r="M344" s="34">
        <f>L344-M300</f>
        <v>0</v>
      </c>
      <c r="N344" s="34">
        <f>M344-N300</f>
        <v>0</v>
      </c>
      <c r="O344" s="34">
        <f t="shared" si="42"/>
        <v>0</v>
      </c>
      <c r="P344" s="34">
        <f t="shared" si="42"/>
        <v>0</v>
      </c>
      <c r="Q344" s="34">
        <f t="shared" si="42"/>
        <v>0</v>
      </c>
      <c r="R344" s="34">
        <f t="shared" si="42"/>
        <v>0</v>
      </c>
      <c r="S344" s="34">
        <f t="shared" si="42"/>
        <v>0</v>
      </c>
      <c r="T344" s="34">
        <f t="shared" si="42"/>
        <v>0</v>
      </c>
      <c r="U344" s="34">
        <f t="shared" si="42"/>
        <v>0</v>
      </c>
      <c r="V344" s="34">
        <f t="shared" si="42"/>
        <v>0</v>
      </c>
    </row>
    <row r="345" spans="1:30" outlineLevel="1" x14ac:dyDescent="0.2">
      <c r="A345" s="11"/>
      <c r="C345" s="44">
        <f t="shared" si="43"/>
        <v>2026</v>
      </c>
      <c r="L345" s="34">
        <f>L$8-L301</f>
        <v>0</v>
      </c>
      <c r="M345" s="34">
        <f>L345-M301</f>
        <v>0</v>
      </c>
      <c r="N345" s="34">
        <f>M345-N301</f>
        <v>0</v>
      </c>
      <c r="O345" s="34">
        <f>N345-O301</f>
        <v>0</v>
      </c>
      <c r="P345" s="34">
        <f t="shared" si="42"/>
        <v>0</v>
      </c>
      <c r="Q345" s="34">
        <f t="shared" si="42"/>
        <v>0</v>
      </c>
      <c r="R345" s="34">
        <f t="shared" si="42"/>
        <v>0</v>
      </c>
      <c r="S345" s="34">
        <f t="shared" si="42"/>
        <v>0</v>
      </c>
      <c r="T345" s="34">
        <f t="shared" si="42"/>
        <v>0</v>
      </c>
      <c r="U345" s="34">
        <f t="shared" si="42"/>
        <v>0</v>
      </c>
      <c r="V345" s="34">
        <f t="shared" si="42"/>
        <v>0</v>
      </c>
      <c r="W345" s="34">
        <f t="shared" si="42"/>
        <v>0</v>
      </c>
    </row>
    <row r="346" spans="1:30" outlineLevel="1" x14ac:dyDescent="0.2">
      <c r="A346" s="11"/>
      <c r="C346" s="44">
        <f t="shared" si="43"/>
        <v>2027</v>
      </c>
      <c r="M346" s="34">
        <f>M$8-M302</f>
        <v>0</v>
      </c>
      <c r="N346" s="34">
        <f>M346-N302</f>
        <v>0</v>
      </c>
      <c r="O346" s="34">
        <f>N346-O302</f>
        <v>0</v>
      </c>
      <c r="P346" s="34">
        <f>O346-P302</f>
        <v>0</v>
      </c>
      <c r="Q346" s="34">
        <f t="shared" si="42"/>
        <v>0</v>
      </c>
      <c r="R346" s="34">
        <f t="shared" si="42"/>
        <v>0</v>
      </c>
      <c r="S346" s="34">
        <f t="shared" si="42"/>
        <v>0</v>
      </c>
      <c r="T346" s="34">
        <f t="shared" si="42"/>
        <v>0</v>
      </c>
      <c r="U346" s="34">
        <f t="shared" si="42"/>
        <v>0</v>
      </c>
      <c r="V346" s="34">
        <f t="shared" si="42"/>
        <v>0</v>
      </c>
      <c r="W346" s="34">
        <f t="shared" si="42"/>
        <v>0</v>
      </c>
      <c r="X346" s="34">
        <f t="shared" ref="X346:AM361" si="44">W346-X302</f>
        <v>0</v>
      </c>
    </row>
    <row r="347" spans="1:30" outlineLevel="1" x14ac:dyDescent="0.2">
      <c r="A347" s="11"/>
      <c r="C347" s="44">
        <f t="shared" si="43"/>
        <v>2028</v>
      </c>
      <c r="N347" s="34">
        <f>N$8-N303</f>
        <v>0</v>
      </c>
      <c r="O347" s="34">
        <f>N347-O303</f>
        <v>0</v>
      </c>
      <c r="P347" s="34">
        <f>O347-P303</f>
        <v>0</v>
      </c>
      <c r="Q347" s="34">
        <f>P347-Q303</f>
        <v>0</v>
      </c>
      <c r="R347" s="34">
        <f t="shared" si="42"/>
        <v>0</v>
      </c>
      <c r="S347" s="34">
        <f t="shared" si="42"/>
        <v>0</v>
      </c>
      <c r="T347" s="34">
        <f t="shared" si="42"/>
        <v>0</v>
      </c>
      <c r="U347" s="34">
        <f t="shared" si="42"/>
        <v>0</v>
      </c>
      <c r="V347" s="34">
        <f t="shared" si="42"/>
        <v>0</v>
      </c>
      <c r="W347" s="34">
        <f t="shared" si="42"/>
        <v>0</v>
      </c>
      <c r="X347" s="34">
        <f t="shared" si="44"/>
        <v>0</v>
      </c>
      <c r="Y347" s="34">
        <f t="shared" si="44"/>
        <v>0</v>
      </c>
    </row>
    <row r="348" spans="1:30" outlineLevel="1" x14ac:dyDescent="0.2">
      <c r="A348" s="11"/>
      <c r="C348" s="44">
        <f t="shared" si="43"/>
        <v>2029</v>
      </c>
      <c r="O348" s="34">
        <f>O$8-O304</f>
        <v>0</v>
      </c>
      <c r="P348" s="34">
        <f>O348-P304</f>
        <v>0</v>
      </c>
      <c r="Q348" s="34">
        <f>P348-Q304</f>
        <v>0</v>
      </c>
      <c r="R348" s="34">
        <f>Q348-R304</f>
        <v>0</v>
      </c>
      <c r="S348" s="34">
        <f t="shared" si="42"/>
        <v>0</v>
      </c>
      <c r="T348" s="34">
        <f t="shared" si="42"/>
        <v>0</v>
      </c>
      <c r="U348" s="34">
        <f t="shared" si="42"/>
        <v>0</v>
      </c>
      <c r="V348" s="34">
        <f t="shared" si="42"/>
        <v>0</v>
      </c>
      <c r="W348" s="34">
        <f t="shared" si="42"/>
        <v>0</v>
      </c>
      <c r="X348" s="34">
        <f t="shared" si="44"/>
        <v>0</v>
      </c>
      <c r="Y348" s="34">
        <f t="shared" si="44"/>
        <v>0</v>
      </c>
      <c r="Z348" s="34">
        <f t="shared" si="44"/>
        <v>0</v>
      </c>
    </row>
    <row r="349" spans="1:30" outlineLevel="1" x14ac:dyDescent="0.2">
      <c r="A349" s="11"/>
      <c r="C349" s="44">
        <f t="shared" si="43"/>
        <v>2030</v>
      </c>
      <c r="P349" s="34">
        <f>P$8-P305</f>
        <v>0</v>
      </c>
      <c r="Q349" s="34">
        <f>P349-Q305</f>
        <v>0</v>
      </c>
      <c r="R349" s="34">
        <f>Q349-R305</f>
        <v>0</v>
      </c>
      <c r="S349" s="34">
        <f>R349-S305</f>
        <v>0</v>
      </c>
      <c r="T349" s="34">
        <f t="shared" si="42"/>
        <v>0</v>
      </c>
      <c r="U349" s="34">
        <f t="shared" si="42"/>
        <v>0</v>
      </c>
      <c r="V349" s="34">
        <f t="shared" si="42"/>
        <v>0</v>
      </c>
      <c r="W349" s="34">
        <f t="shared" si="42"/>
        <v>0</v>
      </c>
      <c r="X349" s="34">
        <f t="shared" si="44"/>
        <v>0</v>
      </c>
      <c r="Y349" s="34">
        <f t="shared" si="44"/>
        <v>0</v>
      </c>
      <c r="Z349" s="34">
        <f t="shared" si="44"/>
        <v>0</v>
      </c>
      <c r="AA349" s="34">
        <f t="shared" si="44"/>
        <v>0</v>
      </c>
    </row>
    <row r="350" spans="1:30" outlineLevel="1" x14ac:dyDescent="0.2">
      <c r="A350" s="11"/>
      <c r="C350" s="44">
        <f t="shared" si="43"/>
        <v>2031</v>
      </c>
      <c r="Q350" s="34">
        <f>Q$8-Q306</f>
        <v>0</v>
      </c>
      <c r="R350" s="34">
        <f>Q350-R306</f>
        <v>0</v>
      </c>
      <c r="S350" s="34">
        <f>R350-S306</f>
        <v>0</v>
      </c>
      <c r="T350" s="34">
        <f>S350-T306</f>
        <v>0</v>
      </c>
      <c r="U350" s="34">
        <f t="shared" si="42"/>
        <v>0</v>
      </c>
      <c r="V350" s="34">
        <f t="shared" si="42"/>
        <v>0</v>
      </c>
      <c r="W350" s="34">
        <f t="shared" si="42"/>
        <v>0</v>
      </c>
      <c r="X350" s="34">
        <f t="shared" si="44"/>
        <v>0</v>
      </c>
      <c r="Y350" s="34">
        <f t="shared" si="44"/>
        <v>0</v>
      </c>
      <c r="Z350" s="34">
        <f t="shared" si="44"/>
        <v>0</v>
      </c>
      <c r="AA350" s="34">
        <f t="shared" si="44"/>
        <v>0</v>
      </c>
      <c r="AB350" s="34">
        <f t="shared" si="44"/>
        <v>0</v>
      </c>
    </row>
    <row r="351" spans="1:30" outlineLevel="1" x14ac:dyDescent="0.2">
      <c r="A351" s="11"/>
      <c r="C351" s="44">
        <f t="shared" si="43"/>
        <v>2032</v>
      </c>
      <c r="R351" s="34">
        <f>R$8-R307</f>
        <v>0</v>
      </c>
      <c r="S351" s="34">
        <f>R351-S307</f>
        <v>0</v>
      </c>
      <c r="T351" s="34">
        <f>S351-T307</f>
        <v>0</v>
      </c>
      <c r="U351" s="34">
        <f>T351-U307</f>
        <v>0</v>
      </c>
      <c r="V351" s="34">
        <f t="shared" si="42"/>
        <v>0</v>
      </c>
      <c r="W351" s="34">
        <f t="shared" si="42"/>
        <v>0</v>
      </c>
      <c r="X351" s="34">
        <f t="shared" si="44"/>
        <v>0</v>
      </c>
      <c r="Y351" s="34">
        <f t="shared" si="44"/>
        <v>0</v>
      </c>
      <c r="Z351" s="34">
        <f t="shared" si="44"/>
        <v>0</v>
      </c>
      <c r="AA351" s="34">
        <f t="shared" si="44"/>
        <v>0</v>
      </c>
      <c r="AB351" s="34">
        <f t="shared" si="44"/>
        <v>0</v>
      </c>
      <c r="AC351" s="34">
        <f t="shared" si="44"/>
        <v>0</v>
      </c>
    </row>
    <row r="352" spans="1:30" outlineLevel="1" x14ac:dyDescent="0.2">
      <c r="A352" s="11"/>
      <c r="C352" s="44">
        <f t="shared" si="43"/>
        <v>2033</v>
      </c>
      <c r="S352" s="34">
        <f>S$8-S308</f>
        <v>0</v>
      </c>
      <c r="T352" s="34">
        <f>S352-T308</f>
        <v>0</v>
      </c>
      <c r="U352" s="34">
        <f>T352-U308</f>
        <v>0</v>
      </c>
      <c r="V352" s="34">
        <f>U352-V308</f>
        <v>0</v>
      </c>
      <c r="W352" s="34">
        <f t="shared" si="42"/>
        <v>0</v>
      </c>
      <c r="X352" s="34">
        <f t="shared" si="44"/>
        <v>0</v>
      </c>
      <c r="Y352" s="34">
        <f t="shared" si="44"/>
        <v>0</v>
      </c>
      <c r="Z352" s="34">
        <f t="shared" si="44"/>
        <v>0</v>
      </c>
      <c r="AA352" s="34">
        <f t="shared" si="44"/>
        <v>0</v>
      </c>
      <c r="AB352" s="34">
        <f t="shared" si="44"/>
        <v>0</v>
      </c>
      <c r="AC352" s="34">
        <f t="shared" si="44"/>
        <v>0</v>
      </c>
      <c r="AD352" s="34">
        <f t="shared" si="44"/>
        <v>0</v>
      </c>
    </row>
    <row r="353" spans="1:51" outlineLevel="1" x14ac:dyDescent="0.2">
      <c r="A353" s="11"/>
      <c r="C353" s="44">
        <f t="shared" si="43"/>
        <v>2034</v>
      </c>
      <c r="T353" s="34">
        <f>T$8-T309</f>
        <v>0</v>
      </c>
      <c r="U353" s="34">
        <f>T353-U309</f>
        <v>0</v>
      </c>
      <c r="V353" s="34">
        <f>U353-V309</f>
        <v>0</v>
      </c>
      <c r="W353" s="34">
        <f>V353-W309</f>
        <v>0</v>
      </c>
      <c r="X353" s="34">
        <f t="shared" si="44"/>
        <v>0</v>
      </c>
      <c r="Y353" s="34">
        <f t="shared" si="44"/>
        <v>0</v>
      </c>
      <c r="Z353" s="34">
        <f t="shared" si="44"/>
        <v>0</v>
      </c>
      <c r="AA353" s="34">
        <f t="shared" si="44"/>
        <v>0</v>
      </c>
      <c r="AB353" s="34">
        <f t="shared" si="44"/>
        <v>0</v>
      </c>
      <c r="AC353" s="34">
        <f t="shared" si="44"/>
        <v>0</v>
      </c>
      <c r="AD353" s="34">
        <f t="shared" si="44"/>
        <v>0</v>
      </c>
      <c r="AE353" s="34">
        <f t="shared" si="44"/>
        <v>0</v>
      </c>
    </row>
    <row r="354" spans="1:51" outlineLevel="1" x14ac:dyDescent="0.2">
      <c r="A354" s="11"/>
      <c r="C354" s="44">
        <f t="shared" si="43"/>
        <v>2035</v>
      </c>
      <c r="U354" s="34">
        <f>U$8-U310</f>
        <v>0</v>
      </c>
      <c r="V354" s="34">
        <f>U354-V310</f>
        <v>0</v>
      </c>
      <c r="W354" s="34">
        <f>V354-W310</f>
        <v>0</v>
      </c>
      <c r="X354" s="34">
        <f>W354-X310</f>
        <v>0</v>
      </c>
      <c r="Y354" s="34">
        <f t="shared" si="44"/>
        <v>0</v>
      </c>
      <c r="Z354" s="34">
        <f t="shared" si="44"/>
        <v>0</v>
      </c>
      <c r="AA354" s="34">
        <f t="shared" si="44"/>
        <v>0</v>
      </c>
      <c r="AB354" s="34">
        <f t="shared" si="44"/>
        <v>0</v>
      </c>
      <c r="AC354" s="34">
        <f t="shared" si="44"/>
        <v>0</v>
      </c>
      <c r="AD354" s="34">
        <f t="shared" si="44"/>
        <v>0</v>
      </c>
      <c r="AE354" s="34">
        <f t="shared" si="44"/>
        <v>0</v>
      </c>
      <c r="AF354" s="34">
        <f t="shared" si="44"/>
        <v>0</v>
      </c>
    </row>
    <row r="355" spans="1:51" outlineLevel="1" x14ac:dyDescent="0.2">
      <c r="A355" s="11"/>
      <c r="C355" s="44">
        <f t="shared" si="43"/>
        <v>2036</v>
      </c>
      <c r="V355" s="34">
        <f>V$8-V311</f>
        <v>0</v>
      </c>
      <c r="W355" s="34">
        <f>V355-W311</f>
        <v>0</v>
      </c>
      <c r="X355" s="34">
        <f>W355-X311</f>
        <v>0</v>
      </c>
      <c r="Y355" s="34">
        <f>X355-Y311</f>
        <v>0</v>
      </c>
      <c r="Z355" s="34">
        <f t="shared" si="44"/>
        <v>0</v>
      </c>
      <c r="AA355" s="34">
        <f t="shared" si="44"/>
        <v>0</v>
      </c>
      <c r="AB355" s="34">
        <f t="shared" si="44"/>
        <v>0</v>
      </c>
      <c r="AC355" s="34">
        <f t="shared" si="44"/>
        <v>0</v>
      </c>
      <c r="AD355" s="34">
        <f t="shared" si="44"/>
        <v>0</v>
      </c>
      <c r="AE355" s="34">
        <f t="shared" si="44"/>
        <v>0</v>
      </c>
      <c r="AF355" s="34">
        <f t="shared" si="44"/>
        <v>0</v>
      </c>
      <c r="AG355" s="34">
        <f t="shared" si="44"/>
        <v>0</v>
      </c>
    </row>
    <row r="356" spans="1:51" outlineLevel="1" x14ac:dyDescent="0.2">
      <c r="A356" s="11"/>
      <c r="C356" s="44">
        <f t="shared" si="43"/>
        <v>2037</v>
      </c>
      <c r="W356" s="34">
        <f>W$8-W312</f>
        <v>0</v>
      </c>
      <c r="X356" s="34">
        <f>W356-X312</f>
        <v>0</v>
      </c>
      <c r="Y356" s="34">
        <f>X356-Y312</f>
        <v>0</v>
      </c>
      <c r="Z356" s="34">
        <f>Y356-Z312</f>
        <v>0</v>
      </c>
      <c r="AA356" s="34">
        <f t="shared" si="44"/>
        <v>0</v>
      </c>
      <c r="AB356" s="34">
        <f t="shared" si="44"/>
        <v>0</v>
      </c>
      <c r="AC356" s="34">
        <f t="shared" si="44"/>
        <v>0</v>
      </c>
      <c r="AD356" s="34">
        <f t="shared" si="44"/>
        <v>0</v>
      </c>
      <c r="AE356" s="34">
        <f t="shared" si="44"/>
        <v>0</v>
      </c>
      <c r="AF356" s="34">
        <f t="shared" si="44"/>
        <v>0</v>
      </c>
      <c r="AG356" s="34">
        <f t="shared" si="44"/>
        <v>0</v>
      </c>
      <c r="AH356" s="34">
        <f t="shared" si="44"/>
        <v>0</v>
      </c>
    </row>
    <row r="357" spans="1:51" outlineLevel="1" x14ac:dyDescent="0.2">
      <c r="A357" s="11"/>
      <c r="C357" s="44">
        <f t="shared" si="43"/>
        <v>2038</v>
      </c>
      <c r="X357" s="34">
        <f>X$8-X313</f>
        <v>0</v>
      </c>
      <c r="Y357" s="34">
        <f>X357-Y313</f>
        <v>0</v>
      </c>
      <c r="Z357" s="34">
        <f>Y357-Z313</f>
        <v>0</v>
      </c>
      <c r="AA357" s="34">
        <f>Z357-AA313</f>
        <v>0</v>
      </c>
      <c r="AB357" s="34">
        <f t="shared" si="44"/>
        <v>0</v>
      </c>
      <c r="AC357" s="34">
        <f t="shared" si="44"/>
        <v>0</v>
      </c>
      <c r="AD357" s="34">
        <f t="shared" si="44"/>
        <v>0</v>
      </c>
      <c r="AE357" s="34">
        <f t="shared" si="44"/>
        <v>0</v>
      </c>
      <c r="AF357" s="34">
        <f t="shared" si="44"/>
        <v>0</v>
      </c>
      <c r="AG357" s="34">
        <f t="shared" si="44"/>
        <v>0</v>
      </c>
      <c r="AH357" s="34">
        <f t="shared" si="44"/>
        <v>0</v>
      </c>
      <c r="AI357" s="34">
        <f t="shared" si="44"/>
        <v>0</v>
      </c>
    </row>
    <row r="358" spans="1:51" outlineLevel="1" x14ac:dyDescent="0.2">
      <c r="A358" s="11"/>
      <c r="C358" s="44">
        <f t="shared" si="43"/>
        <v>2039</v>
      </c>
      <c r="Y358" s="34">
        <f>Y$8-Y314</f>
        <v>0</v>
      </c>
      <c r="Z358" s="34">
        <f>Y358-Z314</f>
        <v>0</v>
      </c>
      <c r="AA358" s="34">
        <f>Z358-AA314</f>
        <v>0</v>
      </c>
      <c r="AB358" s="34">
        <f>AA358-AB314</f>
        <v>0</v>
      </c>
      <c r="AC358" s="34">
        <f t="shared" si="44"/>
        <v>0</v>
      </c>
      <c r="AD358" s="34">
        <f t="shared" si="44"/>
        <v>0</v>
      </c>
      <c r="AE358" s="34">
        <f t="shared" si="44"/>
        <v>0</v>
      </c>
      <c r="AF358" s="34">
        <f t="shared" si="44"/>
        <v>0</v>
      </c>
      <c r="AG358" s="34">
        <f t="shared" si="44"/>
        <v>0</v>
      </c>
      <c r="AH358" s="34">
        <f t="shared" si="44"/>
        <v>0</v>
      </c>
      <c r="AI358" s="34">
        <f t="shared" si="44"/>
        <v>0</v>
      </c>
      <c r="AJ358" s="34">
        <f t="shared" si="44"/>
        <v>0</v>
      </c>
    </row>
    <row r="359" spans="1:51" outlineLevel="1" x14ac:dyDescent="0.2">
      <c r="A359" s="11"/>
      <c r="C359" s="44">
        <f t="shared" si="43"/>
        <v>2040</v>
      </c>
      <c r="Z359" s="34">
        <f>Z$8-Z315</f>
        <v>0</v>
      </c>
      <c r="AA359" s="34">
        <f>Z359-AA315</f>
        <v>0</v>
      </c>
      <c r="AB359" s="34">
        <f>AA359-AB315</f>
        <v>0</v>
      </c>
      <c r="AC359" s="34">
        <f>AB359-AC315</f>
        <v>0</v>
      </c>
      <c r="AD359" s="34">
        <f t="shared" si="44"/>
        <v>0</v>
      </c>
      <c r="AE359" s="34">
        <f t="shared" si="44"/>
        <v>0</v>
      </c>
      <c r="AF359" s="34">
        <f t="shared" si="44"/>
        <v>0</v>
      </c>
      <c r="AG359" s="34">
        <f t="shared" si="44"/>
        <v>0</v>
      </c>
      <c r="AH359" s="34">
        <f t="shared" si="44"/>
        <v>0</v>
      </c>
      <c r="AI359" s="34">
        <f t="shared" si="44"/>
        <v>0</v>
      </c>
      <c r="AJ359" s="34">
        <f t="shared" si="44"/>
        <v>0</v>
      </c>
      <c r="AK359" s="34">
        <f t="shared" si="44"/>
        <v>0</v>
      </c>
      <c r="AL359" s="34"/>
      <c r="AM359" s="34"/>
      <c r="AN359" s="34"/>
      <c r="AO359" s="34"/>
      <c r="AP359" s="34"/>
    </row>
    <row r="360" spans="1:51" outlineLevel="1" x14ac:dyDescent="0.2">
      <c r="A360" s="11"/>
      <c r="C360" s="44">
        <f t="shared" si="43"/>
        <v>2041</v>
      </c>
      <c r="AA360" s="34">
        <f>AA$8-AA316</f>
        <v>0</v>
      </c>
      <c r="AB360" s="34">
        <f>AA360-AB316</f>
        <v>0</v>
      </c>
      <c r="AC360" s="34">
        <f>AB360-AC316</f>
        <v>0</v>
      </c>
      <c r="AD360" s="34">
        <f>AC360-AD316</f>
        <v>0</v>
      </c>
      <c r="AE360" s="34">
        <f t="shared" si="44"/>
        <v>0</v>
      </c>
      <c r="AF360" s="34">
        <f t="shared" si="44"/>
        <v>0</v>
      </c>
      <c r="AG360" s="34">
        <f t="shared" si="44"/>
        <v>0</v>
      </c>
      <c r="AH360" s="34">
        <f t="shared" si="44"/>
        <v>0</v>
      </c>
      <c r="AI360" s="34">
        <f t="shared" si="44"/>
        <v>0</v>
      </c>
      <c r="AJ360" s="34">
        <f t="shared" si="44"/>
        <v>0</v>
      </c>
      <c r="AK360" s="34">
        <f t="shared" si="44"/>
        <v>0</v>
      </c>
      <c r="AL360" s="34">
        <f t="shared" si="44"/>
        <v>0</v>
      </c>
      <c r="AM360" s="34"/>
      <c r="AN360" s="34"/>
      <c r="AO360" s="34"/>
      <c r="AP360" s="34"/>
      <c r="AQ360" s="34"/>
    </row>
    <row r="361" spans="1:51" outlineLevel="1" x14ac:dyDescent="0.2">
      <c r="A361" s="11"/>
      <c r="C361" s="44">
        <f t="shared" si="43"/>
        <v>2042</v>
      </c>
      <c r="AB361" s="34">
        <f>AB$8-AB317</f>
        <v>0</v>
      </c>
      <c r="AC361" s="34">
        <f>AB361-AC317</f>
        <v>0</v>
      </c>
      <c r="AD361" s="34">
        <f>AC361-AD317</f>
        <v>0</v>
      </c>
      <c r="AE361" s="34">
        <f>AD361-AE317</f>
        <v>0</v>
      </c>
      <c r="AF361" s="34">
        <f t="shared" si="44"/>
        <v>0</v>
      </c>
      <c r="AG361" s="34">
        <f t="shared" si="44"/>
        <v>0</v>
      </c>
      <c r="AH361" s="34">
        <f t="shared" si="44"/>
        <v>0</v>
      </c>
      <c r="AI361" s="34">
        <f t="shared" si="44"/>
        <v>0</v>
      </c>
      <c r="AJ361" s="34">
        <f t="shared" si="44"/>
        <v>0</v>
      </c>
      <c r="AK361" s="34">
        <f t="shared" si="44"/>
        <v>0</v>
      </c>
      <c r="AL361" s="34">
        <f t="shared" si="44"/>
        <v>0</v>
      </c>
      <c r="AM361" s="34">
        <f t="shared" si="44"/>
        <v>0</v>
      </c>
      <c r="AN361" s="34"/>
      <c r="AO361" s="34"/>
      <c r="AP361" s="34"/>
      <c r="AQ361" s="34"/>
      <c r="AR361" s="34"/>
    </row>
    <row r="362" spans="1:51" outlineLevel="1" x14ac:dyDescent="0.2">
      <c r="A362" s="11"/>
      <c r="C362" s="44">
        <f t="shared" si="43"/>
        <v>2043</v>
      </c>
      <c r="AC362" s="34">
        <f>AC$8-AC318</f>
        <v>0</v>
      </c>
      <c r="AD362" s="34">
        <f>AC362-AD318</f>
        <v>0</v>
      </c>
      <c r="AE362" s="34">
        <f>AD362-AE318</f>
        <v>0</v>
      </c>
      <c r="AF362" s="34">
        <f>AE362-AF318</f>
        <v>0</v>
      </c>
      <c r="AG362" s="34">
        <f t="shared" ref="AG362:AQ372" si="45">AF362-AG318</f>
        <v>0</v>
      </c>
      <c r="AH362" s="34">
        <f t="shared" si="45"/>
        <v>0</v>
      </c>
      <c r="AI362" s="34">
        <f t="shared" si="45"/>
        <v>0</v>
      </c>
      <c r="AJ362" s="34">
        <f t="shared" si="45"/>
        <v>0</v>
      </c>
      <c r="AK362" s="34">
        <f t="shared" si="45"/>
        <v>0</v>
      </c>
      <c r="AL362" s="34">
        <f t="shared" si="45"/>
        <v>0</v>
      </c>
      <c r="AM362" s="34">
        <f t="shared" si="45"/>
        <v>0</v>
      </c>
      <c r="AN362" s="34">
        <f t="shared" si="45"/>
        <v>0</v>
      </c>
      <c r="AO362" s="34"/>
      <c r="AP362" s="34"/>
      <c r="AQ362" s="34"/>
      <c r="AR362" s="34"/>
      <c r="AS362" s="34"/>
    </row>
    <row r="363" spans="1:51" outlineLevel="1" x14ac:dyDescent="0.2">
      <c r="A363" s="11"/>
      <c r="C363" s="44">
        <f t="shared" si="43"/>
        <v>2044</v>
      </c>
      <c r="AD363" s="34">
        <f>AD$8-AD319</f>
        <v>0</v>
      </c>
      <c r="AE363" s="34">
        <f>AD363-AE319</f>
        <v>0</v>
      </c>
      <c r="AF363" s="34">
        <f>AE363-AF319</f>
        <v>0</v>
      </c>
      <c r="AG363" s="34">
        <f>AF363-AG319</f>
        <v>0</v>
      </c>
      <c r="AH363" s="34">
        <f t="shared" si="45"/>
        <v>0</v>
      </c>
      <c r="AI363" s="34">
        <f t="shared" si="45"/>
        <v>0</v>
      </c>
      <c r="AJ363" s="34">
        <f t="shared" si="45"/>
        <v>0</v>
      </c>
      <c r="AK363" s="34">
        <f t="shared" si="45"/>
        <v>0</v>
      </c>
      <c r="AL363" s="34">
        <f t="shared" si="45"/>
        <v>0</v>
      </c>
      <c r="AM363" s="34">
        <f t="shared" si="45"/>
        <v>0</v>
      </c>
      <c r="AN363" s="34">
        <f t="shared" si="45"/>
        <v>0</v>
      </c>
      <c r="AO363" s="34">
        <f t="shared" si="45"/>
        <v>0</v>
      </c>
      <c r="AQ363" s="34"/>
      <c r="AR363" s="34"/>
      <c r="AS363" s="34"/>
      <c r="AT363" s="34"/>
    </row>
    <row r="364" spans="1:51" outlineLevel="1" x14ac:dyDescent="0.2">
      <c r="A364" s="11"/>
      <c r="C364" s="44">
        <f t="shared" si="43"/>
        <v>2045</v>
      </c>
      <c r="AE364" s="34">
        <f>AE$8-AE320</f>
        <v>0</v>
      </c>
      <c r="AF364" s="34">
        <f>AE364-AF320</f>
        <v>0</v>
      </c>
      <c r="AG364" s="34">
        <f>AF364-AG320</f>
        <v>0</v>
      </c>
      <c r="AH364" s="34">
        <f>AG364-AH320</f>
        <v>0</v>
      </c>
      <c r="AI364" s="34">
        <f t="shared" si="45"/>
        <v>0</v>
      </c>
      <c r="AJ364" s="34">
        <f t="shared" si="45"/>
        <v>0</v>
      </c>
      <c r="AK364" s="34">
        <f t="shared" si="45"/>
        <v>0</v>
      </c>
      <c r="AL364" s="34">
        <f t="shared" si="45"/>
        <v>0</v>
      </c>
      <c r="AM364" s="34">
        <f t="shared" si="45"/>
        <v>0</v>
      </c>
      <c r="AN364" s="34">
        <f t="shared" si="45"/>
        <v>0</v>
      </c>
      <c r="AO364" s="34">
        <f t="shared" si="45"/>
        <v>0</v>
      </c>
      <c r="AP364" s="34">
        <f t="shared" si="45"/>
        <v>0</v>
      </c>
      <c r="AQ364" s="34"/>
      <c r="AR364" s="34"/>
      <c r="AS364" s="34"/>
      <c r="AT364" s="34"/>
      <c r="AU364" s="34"/>
    </row>
    <row r="365" spans="1:51" outlineLevel="1" x14ac:dyDescent="0.2">
      <c r="A365" s="11"/>
      <c r="C365" s="44">
        <f t="shared" si="43"/>
        <v>2046</v>
      </c>
      <c r="AF365" s="34">
        <f>AF$8-AF321</f>
        <v>0</v>
      </c>
      <c r="AG365" s="34">
        <f>AF365-AG321</f>
        <v>0</v>
      </c>
      <c r="AH365" s="34">
        <f>AG365-AH321</f>
        <v>0</v>
      </c>
      <c r="AI365" s="34">
        <f>AH365-AI321</f>
        <v>0</v>
      </c>
      <c r="AJ365" s="34">
        <f t="shared" si="45"/>
        <v>0</v>
      </c>
      <c r="AK365" s="34">
        <f t="shared" si="45"/>
        <v>0</v>
      </c>
      <c r="AL365" s="34">
        <f t="shared" si="45"/>
        <v>0</v>
      </c>
      <c r="AM365" s="34">
        <f t="shared" si="45"/>
        <v>0</v>
      </c>
      <c r="AN365" s="34">
        <f t="shared" si="45"/>
        <v>0</v>
      </c>
      <c r="AO365" s="34">
        <f t="shared" si="45"/>
        <v>0</v>
      </c>
      <c r="AP365" s="34">
        <f t="shared" si="45"/>
        <v>0</v>
      </c>
      <c r="AQ365" s="34">
        <f t="shared" si="45"/>
        <v>0</v>
      </c>
      <c r="AR365" s="34"/>
      <c r="AS365" s="34"/>
      <c r="AT365" s="34"/>
      <c r="AU365" s="34"/>
      <c r="AV365" s="34"/>
    </row>
    <row r="366" spans="1:51" outlineLevel="1" x14ac:dyDescent="0.2">
      <c r="A366" s="11"/>
      <c r="C366" s="44">
        <f t="shared" si="43"/>
        <v>2047</v>
      </c>
      <c r="AG366" s="34">
        <f>AG$8-AG322</f>
        <v>0</v>
      </c>
      <c r="AH366" s="34">
        <f>AG366-AH322</f>
        <v>0</v>
      </c>
      <c r="AI366" s="34">
        <f>AH366-AI322</f>
        <v>0</v>
      </c>
      <c r="AJ366" s="34">
        <f>AI366-AJ322</f>
        <v>0</v>
      </c>
      <c r="AK366" s="34">
        <f t="shared" si="45"/>
        <v>0</v>
      </c>
      <c r="AL366" s="34">
        <f t="shared" si="45"/>
        <v>0</v>
      </c>
      <c r="AM366" s="34">
        <f t="shared" si="45"/>
        <v>0</v>
      </c>
      <c r="AN366" s="34">
        <f t="shared" si="45"/>
        <v>0</v>
      </c>
      <c r="AO366" s="34">
        <f t="shared" si="45"/>
        <v>0</v>
      </c>
      <c r="AP366" s="34">
        <f t="shared" si="45"/>
        <v>0</v>
      </c>
      <c r="AQ366" s="34">
        <f t="shared" si="45"/>
        <v>0</v>
      </c>
      <c r="AR366" s="34"/>
      <c r="AS366" s="34"/>
      <c r="AT366" s="34"/>
      <c r="AU366" s="34"/>
      <c r="AV366" s="34"/>
      <c r="AW366" s="34"/>
    </row>
    <row r="367" spans="1:51" outlineLevel="1" x14ac:dyDescent="0.2">
      <c r="A367" s="11"/>
      <c r="C367" s="44">
        <f t="shared" si="43"/>
        <v>2048</v>
      </c>
      <c r="AH367" s="34">
        <f>AH$8-AH323</f>
        <v>0</v>
      </c>
      <c r="AI367" s="34">
        <f>AH367-AI323</f>
        <v>0</v>
      </c>
      <c r="AJ367" s="34">
        <f>AI367-AJ323</f>
        <v>0</v>
      </c>
      <c r="AK367" s="34">
        <f>AJ367-AK323</f>
        <v>0</v>
      </c>
      <c r="AL367" s="34">
        <f t="shared" si="45"/>
        <v>0</v>
      </c>
      <c r="AM367" s="34">
        <f t="shared" si="45"/>
        <v>0</v>
      </c>
      <c r="AN367" s="34">
        <f t="shared" si="45"/>
        <v>0</v>
      </c>
      <c r="AO367" s="34">
        <f t="shared" si="45"/>
        <v>0</v>
      </c>
      <c r="AP367" s="34">
        <f t="shared" si="45"/>
        <v>0</v>
      </c>
      <c r="AQ367" s="34">
        <f t="shared" si="45"/>
        <v>0</v>
      </c>
      <c r="AR367" s="34"/>
      <c r="AS367" s="34"/>
      <c r="AT367" s="34"/>
      <c r="AU367" s="34"/>
      <c r="AV367" s="34"/>
      <c r="AW367" s="34"/>
      <c r="AX367" s="34"/>
    </row>
    <row r="368" spans="1:51" outlineLevel="1" x14ac:dyDescent="0.2">
      <c r="A368" s="11"/>
      <c r="C368" s="44">
        <f t="shared" si="43"/>
        <v>2049</v>
      </c>
      <c r="AI368" s="34">
        <f>AI$8-AI324</f>
        <v>0</v>
      </c>
      <c r="AJ368" s="34">
        <f>AI368-AJ324</f>
        <v>0</v>
      </c>
      <c r="AK368" s="34">
        <f>AJ368-AK324</f>
        <v>0</v>
      </c>
      <c r="AL368" s="34">
        <f>AK368-AL324</f>
        <v>0</v>
      </c>
      <c r="AM368" s="34">
        <f t="shared" si="45"/>
        <v>0</v>
      </c>
      <c r="AN368" s="34">
        <f t="shared" si="45"/>
        <v>0</v>
      </c>
      <c r="AO368" s="34">
        <f t="shared" si="45"/>
        <v>0</v>
      </c>
      <c r="AP368" s="34">
        <f t="shared" si="45"/>
        <v>0</v>
      </c>
      <c r="AQ368" s="34">
        <f t="shared" si="45"/>
        <v>0</v>
      </c>
      <c r="AR368" s="34"/>
      <c r="AS368" s="34"/>
      <c r="AT368" s="34"/>
      <c r="AU368" s="34"/>
      <c r="AV368" s="34"/>
      <c r="AW368" s="34"/>
      <c r="AX368" s="34"/>
      <c r="AY368" s="34"/>
    </row>
    <row r="369" spans="1:54" outlineLevel="1" x14ac:dyDescent="0.2">
      <c r="A369" s="11"/>
      <c r="C369" s="44">
        <f t="shared" si="43"/>
        <v>2050</v>
      </c>
      <c r="AJ369" s="34">
        <f>AJ$8-AJ325</f>
        <v>0</v>
      </c>
      <c r="AK369" s="34">
        <f>AJ369-AK325</f>
        <v>0</v>
      </c>
      <c r="AL369" s="34">
        <f>AK369-AL325</f>
        <v>0</v>
      </c>
      <c r="AM369" s="34">
        <f>AL369-AM325</f>
        <v>0</v>
      </c>
      <c r="AN369" s="34">
        <f t="shared" si="45"/>
        <v>0</v>
      </c>
      <c r="AO369" s="34">
        <f t="shared" si="45"/>
        <v>0</v>
      </c>
      <c r="AP369" s="34">
        <f t="shared" si="45"/>
        <v>0</v>
      </c>
      <c r="AQ369" s="34">
        <f t="shared" si="45"/>
        <v>0</v>
      </c>
      <c r="AR369" s="34"/>
      <c r="AS369" s="34"/>
      <c r="AT369" s="34"/>
      <c r="AU369" s="34"/>
      <c r="AV369" s="34"/>
      <c r="AW369" s="34"/>
      <c r="AX369" s="34"/>
      <c r="AY369" s="34"/>
      <c r="AZ369" s="34"/>
    </row>
    <row r="370" spans="1:54" outlineLevel="1" x14ac:dyDescent="0.2">
      <c r="A370" s="11"/>
      <c r="C370" s="44">
        <f t="shared" si="43"/>
        <v>2051</v>
      </c>
      <c r="AK370" s="34">
        <f>AK$8-AK326</f>
        <v>0</v>
      </c>
      <c r="AL370" s="34">
        <f>AK370-AL326</f>
        <v>0</v>
      </c>
      <c r="AM370" s="34">
        <f>AL370-AM326</f>
        <v>0</v>
      </c>
      <c r="AN370" s="34">
        <f>AM370-AN326</f>
        <v>0</v>
      </c>
      <c r="AO370" s="34">
        <f t="shared" si="45"/>
        <v>0</v>
      </c>
      <c r="AP370" s="34">
        <f t="shared" si="45"/>
        <v>0</v>
      </c>
      <c r="AQ370" s="34">
        <f t="shared" si="45"/>
        <v>0</v>
      </c>
      <c r="AR370" s="34"/>
      <c r="AS370" s="34"/>
      <c r="AT370" s="34"/>
      <c r="AU370" s="34"/>
      <c r="AV370" s="34"/>
      <c r="AW370" s="34"/>
      <c r="AX370" s="34"/>
      <c r="AY370" s="34"/>
      <c r="AZ370" s="34"/>
      <c r="BA370" s="34"/>
    </row>
    <row r="371" spans="1:54" outlineLevel="1" x14ac:dyDescent="0.2">
      <c r="A371" s="11"/>
      <c r="C371" s="44">
        <f t="shared" si="43"/>
        <v>2052</v>
      </c>
      <c r="AK371" s="34"/>
      <c r="AL371" s="34">
        <f>AL$8-AL327</f>
        <v>0</v>
      </c>
      <c r="AM371" s="34">
        <f>AL371-AM327</f>
        <v>0</v>
      </c>
      <c r="AN371" s="34">
        <f>AM371-AN327</f>
        <v>0</v>
      </c>
      <c r="AO371" s="34">
        <f>AN371-AO327</f>
        <v>0</v>
      </c>
      <c r="AP371" s="34">
        <f t="shared" si="45"/>
        <v>0</v>
      </c>
      <c r="AQ371" s="34">
        <f t="shared" si="45"/>
        <v>0</v>
      </c>
      <c r="AR371" s="34"/>
      <c r="AS371" s="34"/>
      <c r="AT371" s="34"/>
      <c r="AU371" s="34"/>
      <c r="AV371" s="34"/>
      <c r="AW371" s="34"/>
      <c r="AX371" s="34"/>
      <c r="AY371" s="34"/>
      <c r="AZ371" s="34"/>
      <c r="BA371" s="34"/>
    </row>
    <row r="372" spans="1:54" outlineLevel="1" x14ac:dyDescent="0.2">
      <c r="A372" s="11"/>
      <c r="C372" s="44">
        <f t="shared" si="43"/>
        <v>2053</v>
      </c>
      <c r="AK372" s="34"/>
      <c r="AM372" s="34">
        <f>AM$8-AM328</f>
        <v>0</v>
      </c>
      <c r="AN372" s="34">
        <f>AM372-AN328</f>
        <v>0</v>
      </c>
      <c r="AO372" s="34">
        <f>AN372-AO328</f>
        <v>0</v>
      </c>
      <c r="AP372" s="34">
        <f>AO372-AP328</f>
        <v>0</v>
      </c>
      <c r="AQ372" s="34">
        <f t="shared" si="45"/>
        <v>0</v>
      </c>
      <c r="AR372" s="34"/>
      <c r="AS372" s="34"/>
      <c r="AT372" s="34"/>
      <c r="AU372" s="34"/>
      <c r="AV372" s="34"/>
      <c r="AW372" s="34"/>
      <c r="AX372" s="34"/>
      <c r="AY372" s="34"/>
      <c r="AZ372" s="34"/>
      <c r="BA372" s="34"/>
    </row>
    <row r="373" spans="1:54" outlineLevel="1" x14ac:dyDescent="0.2">
      <c r="A373" s="11"/>
      <c r="C373" s="44">
        <f t="shared" si="43"/>
        <v>2054</v>
      </c>
      <c r="AK373" s="34"/>
      <c r="AN373" s="34">
        <f>AN$8-AN329</f>
        <v>0</v>
      </c>
      <c r="AO373" s="34">
        <f>AN373-AO329</f>
        <v>0</v>
      </c>
      <c r="AP373" s="34">
        <f>AO373-AP329</f>
        <v>0</v>
      </c>
      <c r="AQ373" s="34">
        <f>AP373-AQ329</f>
        <v>0</v>
      </c>
      <c r="AR373" s="34"/>
      <c r="AS373" s="34"/>
      <c r="AT373" s="34"/>
      <c r="AU373" s="34"/>
      <c r="AV373" s="34"/>
      <c r="AW373" s="34"/>
      <c r="AX373" s="34"/>
      <c r="AY373" s="34"/>
      <c r="AZ373" s="34"/>
      <c r="BA373" s="34"/>
    </row>
    <row r="374" spans="1:54" outlineLevel="1" x14ac:dyDescent="0.2">
      <c r="A374" s="11"/>
      <c r="C374" s="44">
        <f t="shared" si="43"/>
        <v>2055</v>
      </c>
      <c r="AK374" s="34"/>
      <c r="AO374" s="34">
        <f>AO$8-AO330</f>
        <v>0</v>
      </c>
      <c r="AP374" s="34">
        <f>AO374-AP330</f>
        <v>0</v>
      </c>
      <c r="AQ374" s="34">
        <f>AP374-AQ330</f>
        <v>0</v>
      </c>
      <c r="AR374" s="34"/>
      <c r="AS374" s="34"/>
      <c r="AT374" s="34"/>
      <c r="AU374" s="34"/>
      <c r="AV374" s="34"/>
      <c r="AW374" s="34"/>
      <c r="AX374" s="34"/>
      <c r="AY374" s="34"/>
      <c r="AZ374" s="34"/>
      <c r="BA374" s="34"/>
    </row>
    <row r="375" spans="1:54" outlineLevel="1" x14ac:dyDescent="0.2">
      <c r="A375" s="11"/>
      <c r="C375" s="44">
        <f t="shared" si="43"/>
        <v>2056</v>
      </c>
      <c r="AK375" s="34"/>
      <c r="AP375" s="34">
        <f>AP$8-AP331</f>
        <v>0</v>
      </c>
      <c r="AQ375" s="34">
        <f>AP375-AQ331</f>
        <v>0</v>
      </c>
      <c r="AR375" s="34"/>
      <c r="AS375" s="34"/>
      <c r="AT375" s="34"/>
      <c r="AU375" s="34"/>
      <c r="AV375" s="34"/>
      <c r="AW375" s="34"/>
      <c r="AX375" s="34"/>
      <c r="AY375" s="34"/>
      <c r="AZ375" s="34"/>
      <c r="BA375" s="34"/>
    </row>
    <row r="376" spans="1:54" outlineLevel="1" x14ac:dyDescent="0.2">
      <c r="A376" s="11"/>
      <c r="C376" s="44">
        <f t="shared" si="43"/>
        <v>2057</v>
      </c>
      <c r="AQ376" s="34">
        <f>AQ$8-AQ332</f>
        <v>0</v>
      </c>
      <c r="AR376" s="34"/>
      <c r="AS376" s="34"/>
      <c r="AT376" s="34"/>
      <c r="AU376" s="34"/>
      <c r="AV376" s="34"/>
      <c r="AW376" s="34"/>
      <c r="AX376" s="34"/>
      <c r="AY376" s="34"/>
      <c r="AZ376" s="34"/>
      <c r="BA376" s="34"/>
      <c r="BB376" s="34"/>
    </row>
    <row r="378" spans="1:54" x14ac:dyDescent="0.2">
      <c r="A378" s="12"/>
      <c r="C378" s="27" t="s">
        <v>62</v>
      </c>
      <c r="D378" s="27"/>
      <c r="E378" s="36">
        <v>5</v>
      </c>
    </row>
    <row r="379" spans="1:54" outlineLevel="1" x14ac:dyDescent="0.2">
      <c r="A379" s="12"/>
      <c r="C379" s="41" t="s">
        <v>14</v>
      </c>
      <c r="D379" s="40"/>
      <c r="E379" s="42">
        <v>20</v>
      </c>
      <c r="F379" s="40"/>
      <c r="G379" s="40"/>
      <c r="H379" s="40" t="s">
        <v>15</v>
      </c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</row>
    <row r="380" spans="1:54" outlineLevel="1" x14ac:dyDescent="0.2">
      <c r="A380" s="12"/>
      <c r="C380" s="41" t="s">
        <v>16</v>
      </c>
      <c r="D380" s="40"/>
      <c r="E380" s="42">
        <v>21</v>
      </c>
      <c r="F380" s="40"/>
      <c r="G380" s="40"/>
      <c r="H380" s="43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</row>
    <row r="381" spans="1:54" outlineLevel="1" x14ac:dyDescent="0.2">
      <c r="A381" s="12"/>
      <c r="C381" s="28"/>
      <c r="D381" s="30">
        <f>'Odpisy - daňové'!D2</f>
        <v>2018</v>
      </c>
      <c r="E381" s="30">
        <f t="shared" ref="E381:AQ381" si="46">D381+1</f>
        <v>2019</v>
      </c>
      <c r="F381" s="30">
        <f t="shared" si="46"/>
        <v>2020</v>
      </c>
      <c r="G381" s="30">
        <f t="shared" si="46"/>
        <v>2021</v>
      </c>
      <c r="H381" s="30">
        <f t="shared" si="46"/>
        <v>2022</v>
      </c>
      <c r="I381" s="30">
        <f t="shared" si="46"/>
        <v>2023</v>
      </c>
      <c r="J381" s="30">
        <f t="shared" si="46"/>
        <v>2024</v>
      </c>
      <c r="K381" s="30">
        <f t="shared" si="46"/>
        <v>2025</v>
      </c>
      <c r="L381" s="30">
        <f t="shared" si="46"/>
        <v>2026</v>
      </c>
      <c r="M381" s="30">
        <f t="shared" si="46"/>
        <v>2027</v>
      </c>
      <c r="N381" s="30">
        <f t="shared" si="46"/>
        <v>2028</v>
      </c>
      <c r="O381" s="30">
        <f t="shared" si="46"/>
        <v>2029</v>
      </c>
      <c r="P381" s="30">
        <f t="shared" si="46"/>
        <v>2030</v>
      </c>
      <c r="Q381" s="30">
        <f t="shared" si="46"/>
        <v>2031</v>
      </c>
      <c r="R381" s="30">
        <f t="shared" si="46"/>
        <v>2032</v>
      </c>
      <c r="S381" s="30">
        <f t="shared" si="46"/>
        <v>2033</v>
      </c>
      <c r="T381" s="30">
        <f t="shared" si="46"/>
        <v>2034</v>
      </c>
      <c r="U381" s="30">
        <f t="shared" si="46"/>
        <v>2035</v>
      </c>
      <c r="V381" s="30">
        <f t="shared" si="46"/>
        <v>2036</v>
      </c>
      <c r="W381" s="30">
        <f t="shared" si="46"/>
        <v>2037</v>
      </c>
      <c r="X381" s="30">
        <f t="shared" si="46"/>
        <v>2038</v>
      </c>
      <c r="Y381" s="30">
        <f t="shared" si="46"/>
        <v>2039</v>
      </c>
      <c r="Z381" s="30">
        <f t="shared" si="46"/>
        <v>2040</v>
      </c>
      <c r="AA381" s="30">
        <f t="shared" si="46"/>
        <v>2041</v>
      </c>
      <c r="AB381" s="30">
        <f t="shared" si="46"/>
        <v>2042</v>
      </c>
      <c r="AC381" s="30">
        <f t="shared" si="46"/>
        <v>2043</v>
      </c>
      <c r="AD381" s="30">
        <f t="shared" si="46"/>
        <v>2044</v>
      </c>
      <c r="AE381" s="30">
        <f t="shared" si="46"/>
        <v>2045</v>
      </c>
      <c r="AF381" s="30">
        <f t="shared" si="46"/>
        <v>2046</v>
      </c>
      <c r="AG381" s="30">
        <f t="shared" si="46"/>
        <v>2047</v>
      </c>
      <c r="AH381" s="30">
        <f t="shared" si="46"/>
        <v>2048</v>
      </c>
      <c r="AI381" s="30">
        <f t="shared" si="46"/>
        <v>2049</v>
      </c>
      <c r="AJ381" s="30">
        <f t="shared" si="46"/>
        <v>2050</v>
      </c>
      <c r="AK381" s="30">
        <f t="shared" si="46"/>
        <v>2051</v>
      </c>
      <c r="AL381" s="30">
        <f t="shared" si="46"/>
        <v>2052</v>
      </c>
      <c r="AM381" s="30">
        <f t="shared" si="46"/>
        <v>2053</v>
      </c>
      <c r="AN381" s="30">
        <f t="shared" si="46"/>
        <v>2054</v>
      </c>
      <c r="AO381" s="30">
        <f t="shared" si="46"/>
        <v>2055</v>
      </c>
      <c r="AP381" s="30">
        <f t="shared" si="46"/>
        <v>2056</v>
      </c>
      <c r="AQ381" s="30">
        <f t="shared" si="46"/>
        <v>2057</v>
      </c>
    </row>
    <row r="382" spans="1:54" outlineLevel="1" x14ac:dyDescent="0.2">
      <c r="A382" s="12"/>
      <c r="C382" s="44">
        <f>D381</f>
        <v>2018</v>
      </c>
      <c r="D382" s="34">
        <f>D$9/$E$379</f>
        <v>0</v>
      </c>
      <c r="E382" s="34">
        <f>(2*D426)/($E$380-(E$381-$C382))</f>
        <v>0</v>
      </c>
      <c r="F382" s="34">
        <f t="shared" ref="F382:U397" si="47">(2*E426)/($E$380-(F$381-$C382))</f>
        <v>0</v>
      </c>
      <c r="G382" s="34">
        <f t="shared" si="47"/>
        <v>0</v>
      </c>
      <c r="H382" s="34">
        <f t="shared" si="47"/>
        <v>0</v>
      </c>
      <c r="I382" s="34">
        <f t="shared" si="47"/>
        <v>0</v>
      </c>
      <c r="J382" s="34">
        <f t="shared" si="47"/>
        <v>0</v>
      </c>
      <c r="K382" s="34">
        <f t="shared" si="47"/>
        <v>0</v>
      </c>
      <c r="L382" s="34">
        <f t="shared" si="47"/>
        <v>0</v>
      </c>
      <c r="M382" s="34">
        <f t="shared" si="47"/>
        <v>0</v>
      </c>
      <c r="N382" s="34">
        <f t="shared" si="47"/>
        <v>0</v>
      </c>
      <c r="O382" s="34">
        <f t="shared" si="47"/>
        <v>0</v>
      </c>
      <c r="P382" s="34">
        <f t="shared" si="47"/>
        <v>0</v>
      </c>
      <c r="Q382" s="34">
        <f t="shared" si="47"/>
        <v>0</v>
      </c>
      <c r="R382" s="34">
        <f t="shared" si="47"/>
        <v>0</v>
      </c>
      <c r="S382" s="34">
        <f t="shared" si="47"/>
        <v>0</v>
      </c>
      <c r="T382" s="34">
        <f t="shared" si="47"/>
        <v>0</v>
      </c>
      <c r="U382" s="34">
        <f t="shared" si="47"/>
        <v>0</v>
      </c>
      <c r="V382" s="34">
        <f t="shared" ref="V382:AK413" si="48">(2*U426)/($E$380-(V$381-$C382))</f>
        <v>0</v>
      </c>
      <c r="W382" s="34">
        <f t="shared" si="48"/>
        <v>0</v>
      </c>
      <c r="X382" s="34">
        <f t="shared" si="48"/>
        <v>0</v>
      </c>
    </row>
    <row r="383" spans="1:54" outlineLevel="1" x14ac:dyDescent="0.2">
      <c r="A383" s="12"/>
      <c r="C383" s="44">
        <f>C382+1</f>
        <v>2019</v>
      </c>
      <c r="D383" s="34"/>
      <c r="E383" s="34">
        <f>E$9/$E$379</f>
        <v>0</v>
      </c>
      <c r="F383" s="34">
        <f>(2*E427)/($E$380-(F$381-$C383))</f>
        <v>0</v>
      </c>
      <c r="G383" s="34">
        <f t="shared" si="47"/>
        <v>0</v>
      </c>
      <c r="H383" s="34">
        <f t="shared" si="47"/>
        <v>0</v>
      </c>
      <c r="I383" s="34">
        <f t="shared" si="47"/>
        <v>0</v>
      </c>
      <c r="J383" s="34">
        <f t="shared" si="47"/>
        <v>0</v>
      </c>
      <c r="K383" s="34">
        <f t="shared" si="47"/>
        <v>0</v>
      </c>
      <c r="L383" s="34">
        <f t="shared" si="47"/>
        <v>0</v>
      </c>
      <c r="M383" s="34">
        <f t="shared" si="47"/>
        <v>0</v>
      </c>
      <c r="N383" s="34">
        <f t="shared" si="47"/>
        <v>0</v>
      </c>
      <c r="O383" s="34">
        <f t="shared" si="47"/>
        <v>0</v>
      </c>
      <c r="P383" s="34">
        <f t="shared" si="47"/>
        <v>0</v>
      </c>
      <c r="Q383" s="34">
        <f t="shared" si="47"/>
        <v>0</v>
      </c>
      <c r="R383" s="34">
        <f t="shared" si="47"/>
        <v>0</v>
      </c>
      <c r="S383" s="34">
        <f t="shared" si="47"/>
        <v>0</v>
      </c>
      <c r="T383" s="34">
        <f t="shared" si="47"/>
        <v>0</v>
      </c>
      <c r="U383" s="34">
        <f t="shared" si="47"/>
        <v>0</v>
      </c>
      <c r="V383" s="34">
        <f t="shared" si="48"/>
        <v>0</v>
      </c>
      <c r="W383" s="34">
        <f t="shared" si="48"/>
        <v>0</v>
      </c>
      <c r="X383" s="34">
        <f t="shared" si="48"/>
        <v>0</v>
      </c>
      <c r="Y383" s="34">
        <f t="shared" si="48"/>
        <v>0</v>
      </c>
    </row>
    <row r="384" spans="1:54" outlineLevel="1" x14ac:dyDescent="0.2">
      <c r="A384" s="12"/>
      <c r="C384" s="44">
        <f t="shared" ref="C384:C421" si="49">C383+1</f>
        <v>2020</v>
      </c>
      <c r="D384" s="34"/>
      <c r="E384" s="34"/>
      <c r="F384" s="34">
        <f>F$9/$E$379</f>
        <v>0</v>
      </c>
      <c r="G384" s="34">
        <f>(2*F428)/($E$380-(G$381-$C384))</f>
        <v>0</v>
      </c>
      <c r="H384" s="34">
        <f t="shared" si="47"/>
        <v>0</v>
      </c>
      <c r="I384" s="34">
        <f t="shared" si="47"/>
        <v>0</v>
      </c>
      <c r="J384" s="34">
        <f t="shared" si="47"/>
        <v>0</v>
      </c>
      <c r="K384" s="34">
        <f t="shared" si="47"/>
        <v>0</v>
      </c>
      <c r="L384" s="34">
        <f t="shared" si="47"/>
        <v>0</v>
      </c>
      <c r="M384" s="34">
        <f t="shared" si="47"/>
        <v>0</v>
      </c>
      <c r="N384" s="34">
        <f t="shared" si="47"/>
        <v>0</v>
      </c>
      <c r="O384" s="34">
        <f t="shared" si="47"/>
        <v>0</v>
      </c>
      <c r="P384" s="34">
        <f t="shared" si="47"/>
        <v>0</v>
      </c>
      <c r="Q384" s="34">
        <f t="shared" si="47"/>
        <v>0</v>
      </c>
      <c r="R384" s="34">
        <f t="shared" si="47"/>
        <v>0</v>
      </c>
      <c r="S384" s="34">
        <f t="shared" si="47"/>
        <v>0</v>
      </c>
      <c r="T384" s="34">
        <f t="shared" si="47"/>
        <v>0</v>
      </c>
      <c r="U384" s="34">
        <f t="shared" si="47"/>
        <v>0</v>
      </c>
      <c r="V384" s="34">
        <f t="shared" si="48"/>
        <v>0</v>
      </c>
      <c r="W384" s="34">
        <f t="shared" si="48"/>
        <v>0</v>
      </c>
      <c r="X384" s="34">
        <f t="shared" si="48"/>
        <v>0</v>
      </c>
      <c r="Y384" s="34">
        <f t="shared" si="48"/>
        <v>0</v>
      </c>
      <c r="Z384" s="34">
        <f t="shared" si="48"/>
        <v>0</v>
      </c>
    </row>
    <row r="385" spans="1:42" outlineLevel="1" x14ac:dyDescent="0.2">
      <c r="A385" s="12"/>
      <c r="C385" s="44">
        <f t="shared" si="49"/>
        <v>2021</v>
      </c>
      <c r="D385" s="34"/>
      <c r="E385" s="34"/>
      <c r="F385" s="34"/>
      <c r="G385" s="34">
        <f>G$9/$E$379</f>
        <v>0</v>
      </c>
      <c r="H385" s="34">
        <f>(2*G429)/($E$380-(H$381-$C385))</f>
        <v>0</v>
      </c>
      <c r="I385" s="34">
        <f t="shared" si="47"/>
        <v>0</v>
      </c>
      <c r="J385" s="34">
        <f t="shared" si="47"/>
        <v>0</v>
      </c>
      <c r="K385" s="34">
        <f t="shared" si="47"/>
        <v>0</v>
      </c>
      <c r="L385" s="34">
        <f t="shared" si="47"/>
        <v>0</v>
      </c>
      <c r="M385" s="34">
        <f t="shared" si="47"/>
        <v>0</v>
      </c>
      <c r="N385" s="34">
        <f t="shared" si="47"/>
        <v>0</v>
      </c>
      <c r="O385" s="34">
        <f t="shared" si="47"/>
        <v>0</v>
      </c>
      <c r="P385" s="34">
        <f t="shared" si="47"/>
        <v>0</v>
      </c>
      <c r="Q385" s="34">
        <f t="shared" si="47"/>
        <v>0</v>
      </c>
      <c r="R385" s="34">
        <f t="shared" si="47"/>
        <v>0</v>
      </c>
      <c r="S385" s="34">
        <f t="shared" si="47"/>
        <v>0</v>
      </c>
      <c r="T385" s="34">
        <f t="shared" si="47"/>
        <v>0</v>
      </c>
      <c r="U385" s="34">
        <f t="shared" si="47"/>
        <v>0</v>
      </c>
      <c r="V385" s="34">
        <f t="shared" si="48"/>
        <v>0</v>
      </c>
      <c r="W385" s="34">
        <f t="shared" si="48"/>
        <v>0</v>
      </c>
      <c r="X385" s="34">
        <f t="shared" si="48"/>
        <v>0</v>
      </c>
      <c r="Y385" s="34">
        <f t="shared" si="48"/>
        <v>0</v>
      </c>
      <c r="Z385" s="34">
        <f t="shared" si="48"/>
        <v>0</v>
      </c>
      <c r="AA385" s="34">
        <f t="shared" si="48"/>
        <v>0</v>
      </c>
    </row>
    <row r="386" spans="1:42" outlineLevel="1" x14ac:dyDescent="0.2">
      <c r="A386" s="12"/>
      <c r="C386" s="44">
        <f t="shared" si="49"/>
        <v>2022</v>
      </c>
      <c r="D386" s="34"/>
      <c r="E386" s="34"/>
      <c r="F386" s="34"/>
      <c r="G386" s="34"/>
      <c r="H386" s="34">
        <f>H$9/$E$379</f>
        <v>0</v>
      </c>
      <c r="I386" s="34">
        <f>(2*H430)/($E$380-(I$381-$C386))</f>
        <v>0</v>
      </c>
      <c r="J386" s="34">
        <f t="shared" si="47"/>
        <v>0</v>
      </c>
      <c r="K386" s="34">
        <f t="shared" si="47"/>
        <v>0</v>
      </c>
      <c r="L386" s="34">
        <f t="shared" si="47"/>
        <v>0</v>
      </c>
      <c r="M386" s="34">
        <f t="shared" si="47"/>
        <v>0</v>
      </c>
      <c r="N386" s="34">
        <f t="shared" si="47"/>
        <v>0</v>
      </c>
      <c r="O386" s="34">
        <f t="shared" si="47"/>
        <v>0</v>
      </c>
      <c r="P386" s="34">
        <f t="shared" si="47"/>
        <v>0</v>
      </c>
      <c r="Q386" s="34">
        <f t="shared" si="47"/>
        <v>0</v>
      </c>
      <c r="R386" s="34">
        <f t="shared" si="47"/>
        <v>0</v>
      </c>
      <c r="S386" s="34">
        <f t="shared" si="47"/>
        <v>0</v>
      </c>
      <c r="T386" s="34">
        <f t="shared" si="47"/>
        <v>0</v>
      </c>
      <c r="U386" s="34">
        <f t="shared" si="47"/>
        <v>0</v>
      </c>
      <c r="V386" s="34">
        <f t="shared" si="48"/>
        <v>0</v>
      </c>
      <c r="W386" s="34">
        <f t="shared" si="48"/>
        <v>0</v>
      </c>
      <c r="X386" s="34">
        <f t="shared" si="48"/>
        <v>0</v>
      </c>
      <c r="Y386" s="34">
        <f t="shared" si="48"/>
        <v>0</v>
      </c>
      <c r="Z386" s="34">
        <f t="shared" si="48"/>
        <v>0</v>
      </c>
      <c r="AA386" s="34">
        <f t="shared" si="48"/>
        <v>0</v>
      </c>
      <c r="AB386" s="34">
        <f t="shared" si="48"/>
        <v>0</v>
      </c>
    </row>
    <row r="387" spans="1:42" outlineLevel="1" x14ac:dyDescent="0.2">
      <c r="A387" s="12"/>
      <c r="C387" s="44">
        <f t="shared" si="49"/>
        <v>2023</v>
      </c>
      <c r="D387" s="34"/>
      <c r="E387" s="34"/>
      <c r="F387" s="34"/>
      <c r="G387" s="34"/>
      <c r="H387" s="34"/>
      <c r="I387" s="34">
        <f>I$9/$E$379</f>
        <v>0</v>
      </c>
      <c r="J387" s="34">
        <f>(2*I431)/($E$380-(J$381-$C387))</f>
        <v>0</v>
      </c>
      <c r="K387" s="34">
        <f t="shared" si="47"/>
        <v>0</v>
      </c>
      <c r="L387" s="34">
        <f t="shared" si="47"/>
        <v>0</v>
      </c>
      <c r="M387" s="34">
        <f t="shared" si="47"/>
        <v>0</v>
      </c>
      <c r="N387" s="34">
        <f t="shared" si="47"/>
        <v>0</v>
      </c>
      <c r="O387" s="34">
        <f t="shared" si="47"/>
        <v>0</v>
      </c>
      <c r="P387" s="34">
        <f t="shared" si="47"/>
        <v>0</v>
      </c>
      <c r="Q387" s="34">
        <f t="shared" si="47"/>
        <v>0</v>
      </c>
      <c r="R387" s="34">
        <f t="shared" si="47"/>
        <v>0</v>
      </c>
      <c r="S387" s="34">
        <f t="shared" si="47"/>
        <v>0</v>
      </c>
      <c r="T387" s="34">
        <f t="shared" si="47"/>
        <v>0</v>
      </c>
      <c r="U387" s="34">
        <f t="shared" si="47"/>
        <v>0</v>
      </c>
      <c r="V387" s="34">
        <f t="shared" si="48"/>
        <v>0</v>
      </c>
      <c r="W387" s="34">
        <f t="shared" si="48"/>
        <v>0</v>
      </c>
      <c r="X387" s="34">
        <f t="shared" si="48"/>
        <v>0</v>
      </c>
      <c r="Y387" s="34">
        <f t="shared" si="48"/>
        <v>0</v>
      </c>
      <c r="Z387" s="34">
        <f t="shared" si="48"/>
        <v>0</v>
      </c>
      <c r="AA387" s="34">
        <f t="shared" si="48"/>
        <v>0</v>
      </c>
      <c r="AB387" s="34">
        <f t="shared" si="48"/>
        <v>0</v>
      </c>
      <c r="AC387" s="34">
        <f t="shared" si="48"/>
        <v>0</v>
      </c>
    </row>
    <row r="388" spans="1:42" outlineLevel="1" x14ac:dyDescent="0.2">
      <c r="A388" s="12"/>
      <c r="C388" s="44">
        <f t="shared" si="49"/>
        <v>2024</v>
      </c>
      <c r="D388" s="34"/>
      <c r="E388" s="34"/>
      <c r="F388" s="34"/>
      <c r="G388" s="34"/>
      <c r="H388" s="34"/>
      <c r="I388" s="34"/>
      <c r="J388" s="34">
        <f>J$9/$E$379</f>
        <v>0</v>
      </c>
      <c r="K388" s="34">
        <f>(2*J432)/($E$380-(K$381-$C388))</f>
        <v>0</v>
      </c>
      <c r="L388" s="34">
        <f t="shared" si="47"/>
        <v>0</v>
      </c>
      <c r="M388" s="34">
        <f t="shared" si="47"/>
        <v>0</v>
      </c>
      <c r="N388" s="34">
        <f t="shared" si="47"/>
        <v>0</v>
      </c>
      <c r="O388" s="34">
        <f t="shared" si="47"/>
        <v>0</v>
      </c>
      <c r="P388" s="34">
        <f t="shared" si="47"/>
        <v>0</v>
      </c>
      <c r="Q388" s="34">
        <f t="shared" si="47"/>
        <v>0</v>
      </c>
      <c r="R388" s="34">
        <f t="shared" si="47"/>
        <v>0</v>
      </c>
      <c r="S388" s="34">
        <f t="shared" si="47"/>
        <v>0</v>
      </c>
      <c r="T388" s="34">
        <f t="shared" si="47"/>
        <v>0</v>
      </c>
      <c r="U388" s="34">
        <f t="shared" si="47"/>
        <v>0</v>
      </c>
      <c r="V388" s="34">
        <f t="shared" si="48"/>
        <v>0</v>
      </c>
      <c r="W388" s="34">
        <f t="shared" si="48"/>
        <v>0</v>
      </c>
      <c r="X388" s="34">
        <f t="shared" si="48"/>
        <v>0</v>
      </c>
      <c r="Y388" s="34">
        <f t="shared" si="48"/>
        <v>0</v>
      </c>
      <c r="Z388" s="34">
        <f t="shared" si="48"/>
        <v>0</v>
      </c>
      <c r="AA388" s="34">
        <f t="shared" si="48"/>
        <v>0</v>
      </c>
      <c r="AB388" s="34">
        <f t="shared" si="48"/>
        <v>0</v>
      </c>
      <c r="AC388" s="34">
        <f t="shared" si="48"/>
        <v>0</v>
      </c>
      <c r="AD388" s="34">
        <f t="shared" si="48"/>
        <v>0</v>
      </c>
    </row>
    <row r="389" spans="1:42" outlineLevel="1" x14ac:dyDescent="0.2">
      <c r="A389" s="12"/>
      <c r="C389" s="44">
        <f t="shared" si="49"/>
        <v>2025</v>
      </c>
      <c r="D389" s="34"/>
      <c r="E389" s="34"/>
      <c r="F389" s="34"/>
      <c r="G389" s="34"/>
      <c r="H389" s="34"/>
      <c r="I389" s="34"/>
      <c r="J389" s="34"/>
      <c r="K389" s="34">
        <f>K$9/$E$379</f>
        <v>0</v>
      </c>
      <c r="L389" s="34">
        <f>(2*K433)/($E$380-(L$381-$C389))</f>
        <v>0</v>
      </c>
      <c r="M389" s="34">
        <f t="shared" si="47"/>
        <v>0</v>
      </c>
      <c r="N389" s="34">
        <f t="shared" si="47"/>
        <v>0</v>
      </c>
      <c r="O389" s="34">
        <f t="shared" si="47"/>
        <v>0</v>
      </c>
      <c r="P389" s="34">
        <f t="shared" si="47"/>
        <v>0</v>
      </c>
      <c r="Q389" s="34">
        <f t="shared" si="47"/>
        <v>0</v>
      </c>
      <c r="R389" s="34">
        <f t="shared" si="47"/>
        <v>0</v>
      </c>
      <c r="S389" s="34">
        <f t="shared" si="47"/>
        <v>0</v>
      </c>
      <c r="T389" s="34">
        <f t="shared" si="47"/>
        <v>0</v>
      </c>
      <c r="U389" s="34">
        <f t="shared" si="47"/>
        <v>0</v>
      </c>
      <c r="V389" s="34">
        <f t="shared" si="48"/>
        <v>0</v>
      </c>
      <c r="W389" s="34">
        <f t="shared" si="48"/>
        <v>0</v>
      </c>
      <c r="X389" s="34">
        <f t="shared" si="48"/>
        <v>0</v>
      </c>
      <c r="Y389" s="34">
        <f t="shared" si="48"/>
        <v>0</v>
      </c>
      <c r="Z389" s="34">
        <f t="shared" si="48"/>
        <v>0</v>
      </c>
      <c r="AA389" s="34">
        <f t="shared" si="48"/>
        <v>0</v>
      </c>
      <c r="AB389" s="34">
        <f t="shared" si="48"/>
        <v>0</v>
      </c>
      <c r="AC389" s="34">
        <f t="shared" si="48"/>
        <v>0</v>
      </c>
      <c r="AD389" s="34">
        <f t="shared" si="48"/>
        <v>0</v>
      </c>
      <c r="AE389" s="34">
        <f t="shared" si="48"/>
        <v>0</v>
      </c>
    </row>
    <row r="390" spans="1:42" outlineLevel="1" x14ac:dyDescent="0.2">
      <c r="A390" s="12"/>
      <c r="C390" s="44">
        <f t="shared" si="49"/>
        <v>2026</v>
      </c>
      <c r="D390" s="34"/>
      <c r="E390" s="34"/>
      <c r="F390" s="34"/>
      <c r="G390" s="34"/>
      <c r="H390" s="34"/>
      <c r="I390" s="34"/>
      <c r="J390" s="34"/>
      <c r="K390" s="34"/>
      <c r="L390" s="34">
        <f>L$9/$E$379</f>
        <v>0</v>
      </c>
      <c r="M390" s="34">
        <f>(2*L434)/($E$380-(M$381-$C390))</f>
        <v>0</v>
      </c>
      <c r="N390" s="34">
        <f t="shared" si="47"/>
        <v>0</v>
      </c>
      <c r="O390" s="34">
        <f t="shared" si="47"/>
        <v>0</v>
      </c>
      <c r="P390" s="34">
        <f t="shared" si="47"/>
        <v>0</v>
      </c>
      <c r="Q390" s="34">
        <f t="shared" si="47"/>
        <v>0</v>
      </c>
      <c r="R390" s="34">
        <f t="shared" si="47"/>
        <v>0</v>
      </c>
      <c r="S390" s="34">
        <f t="shared" si="47"/>
        <v>0</v>
      </c>
      <c r="T390" s="34">
        <f t="shared" si="47"/>
        <v>0</v>
      </c>
      <c r="U390" s="34">
        <f t="shared" si="47"/>
        <v>0</v>
      </c>
      <c r="V390" s="34">
        <f t="shared" si="48"/>
        <v>0</v>
      </c>
      <c r="W390" s="34">
        <f t="shared" si="48"/>
        <v>0</v>
      </c>
      <c r="X390" s="34">
        <f t="shared" si="48"/>
        <v>0</v>
      </c>
      <c r="Y390" s="34">
        <f t="shared" si="48"/>
        <v>0</v>
      </c>
      <c r="Z390" s="34">
        <f t="shared" si="48"/>
        <v>0</v>
      </c>
      <c r="AA390" s="34">
        <f t="shared" si="48"/>
        <v>0</v>
      </c>
      <c r="AB390" s="34">
        <f t="shared" si="48"/>
        <v>0</v>
      </c>
      <c r="AC390" s="34">
        <f t="shared" si="48"/>
        <v>0</v>
      </c>
      <c r="AD390" s="34">
        <f t="shared" si="48"/>
        <v>0</v>
      </c>
      <c r="AE390" s="34">
        <f t="shared" si="48"/>
        <v>0</v>
      </c>
      <c r="AF390" s="34">
        <f t="shared" si="48"/>
        <v>0</v>
      </c>
    </row>
    <row r="391" spans="1:42" outlineLevel="1" x14ac:dyDescent="0.2">
      <c r="A391" s="12"/>
      <c r="C391" s="44">
        <f t="shared" si="49"/>
        <v>2027</v>
      </c>
      <c r="D391" s="34"/>
      <c r="E391" s="34"/>
      <c r="F391" s="34"/>
      <c r="G391" s="34"/>
      <c r="H391" s="34"/>
      <c r="I391" s="34"/>
      <c r="J391" s="34"/>
      <c r="K391" s="34"/>
      <c r="L391" s="34"/>
      <c r="M391" s="34">
        <f>M$9/$E$379</f>
        <v>0</v>
      </c>
      <c r="N391" s="34">
        <f>(2*M435)/($E$380-(N$381-$C391))</f>
        <v>0</v>
      </c>
      <c r="O391" s="34">
        <f t="shared" si="47"/>
        <v>0</v>
      </c>
      <c r="P391" s="34">
        <f t="shared" si="47"/>
        <v>0</v>
      </c>
      <c r="Q391" s="34">
        <f t="shared" si="47"/>
        <v>0</v>
      </c>
      <c r="R391" s="34">
        <f t="shared" si="47"/>
        <v>0</v>
      </c>
      <c r="S391" s="34">
        <f t="shared" si="47"/>
        <v>0</v>
      </c>
      <c r="T391" s="34">
        <f t="shared" si="47"/>
        <v>0</v>
      </c>
      <c r="U391" s="34">
        <f t="shared" si="47"/>
        <v>0</v>
      </c>
      <c r="V391" s="34">
        <f t="shared" si="48"/>
        <v>0</v>
      </c>
      <c r="W391" s="34">
        <f t="shared" si="48"/>
        <v>0</v>
      </c>
      <c r="X391" s="34">
        <f t="shared" si="48"/>
        <v>0</v>
      </c>
      <c r="Y391" s="34">
        <f t="shared" si="48"/>
        <v>0</v>
      </c>
      <c r="Z391" s="34">
        <f t="shared" si="48"/>
        <v>0</v>
      </c>
      <c r="AA391" s="34">
        <f t="shared" si="48"/>
        <v>0</v>
      </c>
      <c r="AB391" s="34">
        <f t="shared" si="48"/>
        <v>0</v>
      </c>
      <c r="AC391" s="34">
        <f t="shared" si="48"/>
        <v>0</v>
      </c>
      <c r="AD391" s="34">
        <f t="shared" si="48"/>
        <v>0</v>
      </c>
      <c r="AE391" s="34">
        <f t="shared" si="48"/>
        <v>0</v>
      </c>
      <c r="AF391" s="34">
        <f t="shared" si="48"/>
        <v>0</v>
      </c>
      <c r="AG391" s="34">
        <f t="shared" si="48"/>
        <v>0</v>
      </c>
    </row>
    <row r="392" spans="1:42" outlineLevel="1" x14ac:dyDescent="0.2">
      <c r="A392" s="12"/>
      <c r="C392" s="44">
        <f t="shared" si="49"/>
        <v>2028</v>
      </c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>
        <f>N$9/$E$379</f>
        <v>0</v>
      </c>
      <c r="O392" s="34">
        <f>(2*N436)/($E$380-(O$381-$C392))</f>
        <v>0</v>
      </c>
      <c r="P392" s="34">
        <f t="shared" si="47"/>
        <v>0</v>
      </c>
      <c r="Q392" s="34">
        <f t="shared" si="47"/>
        <v>0</v>
      </c>
      <c r="R392" s="34">
        <f t="shared" si="47"/>
        <v>0</v>
      </c>
      <c r="S392" s="34">
        <f t="shared" si="47"/>
        <v>0</v>
      </c>
      <c r="T392" s="34">
        <f t="shared" si="47"/>
        <v>0</v>
      </c>
      <c r="U392" s="34">
        <f t="shared" si="47"/>
        <v>0</v>
      </c>
      <c r="V392" s="34">
        <f t="shared" si="48"/>
        <v>0</v>
      </c>
      <c r="W392" s="34">
        <f t="shared" si="48"/>
        <v>0</v>
      </c>
      <c r="X392" s="34">
        <f t="shared" si="48"/>
        <v>0</v>
      </c>
      <c r="Y392" s="34">
        <f t="shared" si="48"/>
        <v>0</v>
      </c>
      <c r="Z392" s="34">
        <f t="shared" si="48"/>
        <v>0</v>
      </c>
      <c r="AA392" s="34">
        <f t="shared" si="48"/>
        <v>0</v>
      </c>
      <c r="AB392" s="34">
        <f t="shared" si="48"/>
        <v>0</v>
      </c>
      <c r="AC392" s="34">
        <f t="shared" si="48"/>
        <v>0</v>
      </c>
      <c r="AD392" s="34">
        <f t="shared" si="48"/>
        <v>0</v>
      </c>
      <c r="AE392" s="34">
        <f t="shared" si="48"/>
        <v>0</v>
      </c>
      <c r="AF392" s="34">
        <f t="shared" si="48"/>
        <v>0</v>
      </c>
      <c r="AG392" s="34">
        <f t="shared" si="48"/>
        <v>0</v>
      </c>
      <c r="AH392" s="34">
        <f t="shared" si="48"/>
        <v>0</v>
      </c>
    </row>
    <row r="393" spans="1:42" outlineLevel="1" x14ac:dyDescent="0.2">
      <c r="A393" s="12"/>
      <c r="C393" s="44">
        <f t="shared" si="49"/>
        <v>2029</v>
      </c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>
        <f>O$9/$E$379</f>
        <v>0</v>
      </c>
      <c r="P393" s="34">
        <f>(2*O437)/($E$380-(P$381-$C393))</f>
        <v>0</v>
      </c>
      <c r="Q393" s="34">
        <f t="shared" si="47"/>
        <v>0</v>
      </c>
      <c r="R393" s="34">
        <f t="shared" si="47"/>
        <v>0</v>
      </c>
      <c r="S393" s="34">
        <f t="shared" si="47"/>
        <v>0</v>
      </c>
      <c r="T393" s="34">
        <f t="shared" si="47"/>
        <v>0</v>
      </c>
      <c r="U393" s="34">
        <f t="shared" si="47"/>
        <v>0</v>
      </c>
      <c r="V393" s="34">
        <f t="shared" si="48"/>
        <v>0</v>
      </c>
      <c r="W393" s="34">
        <f t="shared" si="48"/>
        <v>0</v>
      </c>
      <c r="X393" s="34">
        <f t="shared" si="48"/>
        <v>0</v>
      </c>
      <c r="Y393" s="34">
        <f t="shared" si="48"/>
        <v>0</v>
      </c>
      <c r="Z393" s="34">
        <f t="shared" si="48"/>
        <v>0</v>
      </c>
      <c r="AA393" s="34">
        <f t="shared" si="48"/>
        <v>0</v>
      </c>
      <c r="AB393" s="34">
        <f t="shared" si="48"/>
        <v>0</v>
      </c>
      <c r="AC393" s="34">
        <f t="shared" si="48"/>
        <v>0</v>
      </c>
      <c r="AD393" s="34">
        <f t="shared" si="48"/>
        <v>0</v>
      </c>
      <c r="AE393" s="34">
        <f t="shared" si="48"/>
        <v>0</v>
      </c>
      <c r="AF393" s="34">
        <f t="shared" si="48"/>
        <v>0</v>
      </c>
      <c r="AG393" s="34">
        <f t="shared" si="48"/>
        <v>0</v>
      </c>
      <c r="AH393" s="34">
        <f t="shared" si="48"/>
        <v>0</v>
      </c>
      <c r="AI393" s="34">
        <f t="shared" si="48"/>
        <v>0</v>
      </c>
    </row>
    <row r="394" spans="1:42" outlineLevel="1" x14ac:dyDescent="0.2">
      <c r="A394" s="12"/>
      <c r="C394" s="44">
        <f t="shared" si="49"/>
        <v>2030</v>
      </c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>
        <f>P$9/$E$379</f>
        <v>0</v>
      </c>
      <c r="Q394" s="34">
        <f>(2*P438)/($E$380-(Q$381-$C394))</f>
        <v>0</v>
      </c>
      <c r="R394" s="34">
        <f t="shared" si="47"/>
        <v>0</v>
      </c>
      <c r="S394" s="34">
        <f t="shared" si="47"/>
        <v>0</v>
      </c>
      <c r="T394" s="34">
        <f t="shared" si="47"/>
        <v>0</v>
      </c>
      <c r="U394" s="34">
        <f t="shared" si="47"/>
        <v>0</v>
      </c>
      <c r="V394" s="34">
        <f t="shared" si="48"/>
        <v>0</v>
      </c>
      <c r="W394" s="34">
        <f t="shared" si="48"/>
        <v>0</v>
      </c>
      <c r="X394" s="34">
        <f t="shared" si="48"/>
        <v>0</v>
      </c>
      <c r="Y394" s="34">
        <f t="shared" si="48"/>
        <v>0</v>
      </c>
      <c r="Z394" s="34">
        <f t="shared" si="48"/>
        <v>0</v>
      </c>
      <c r="AA394" s="34">
        <f t="shared" si="48"/>
        <v>0</v>
      </c>
      <c r="AB394" s="34">
        <f t="shared" si="48"/>
        <v>0</v>
      </c>
      <c r="AC394" s="34">
        <f t="shared" si="48"/>
        <v>0</v>
      </c>
      <c r="AD394" s="34">
        <f t="shared" si="48"/>
        <v>0</v>
      </c>
      <c r="AE394" s="34">
        <f t="shared" si="48"/>
        <v>0</v>
      </c>
      <c r="AF394" s="34">
        <f t="shared" si="48"/>
        <v>0</v>
      </c>
      <c r="AG394" s="34">
        <f t="shared" si="48"/>
        <v>0</v>
      </c>
      <c r="AH394" s="34">
        <f t="shared" si="48"/>
        <v>0</v>
      </c>
      <c r="AI394" s="34">
        <f t="shared" si="48"/>
        <v>0</v>
      </c>
      <c r="AJ394" s="34">
        <f t="shared" si="48"/>
        <v>0</v>
      </c>
    </row>
    <row r="395" spans="1:42" outlineLevel="1" x14ac:dyDescent="0.2">
      <c r="A395" s="12"/>
      <c r="C395" s="44">
        <f t="shared" si="49"/>
        <v>2031</v>
      </c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>
        <f>Q$9/$E$379</f>
        <v>0</v>
      </c>
      <c r="R395" s="34">
        <f>(2*Q439)/($E$380-(R$381-$C395))</f>
        <v>0</v>
      </c>
      <c r="S395" s="34">
        <f t="shared" si="47"/>
        <v>0</v>
      </c>
      <c r="T395" s="34">
        <f t="shared" si="47"/>
        <v>0</v>
      </c>
      <c r="U395" s="34">
        <f t="shared" si="47"/>
        <v>0</v>
      </c>
      <c r="V395" s="34">
        <f t="shared" si="48"/>
        <v>0</v>
      </c>
      <c r="W395" s="34">
        <f t="shared" si="48"/>
        <v>0</v>
      </c>
      <c r="X395" s="34">
        <f t="shared" si="48"/>
        <v>0</v>
      </c>
      <c r="Y395" s="34">
        <f t="shared" si="48"/>
        <v>0</v>
      </c>
      <c r="Z395" s="34">
        <f t="shared" si="48"/>
        <v>0</v>
      </c>
      <c r="AA395" s="34">
        <f t="shared" si="48"/>
        <v>0</v>
      </c>
      <c r="AB395" s="34">
        <f t="shared" si="48"/>
        <v>0</v>
      </c>
      <c r="AC395" s="34">
        <f t="shared" si="48"/>
        <v>0</v>
      </c>
      <c r="AD395" s="34">
        <f t="shared" si="48"/>
        <v>0</v>
      </c>
      <c r="AE395" s="34">
        <f t="shared" si="48"/>
        <v>0</v>
      </c>
      <c r="AF395" s="34">
        <f t="shared" si="48"/>
        <v>0</v>
      </c>
      <c r="AG395" s="34">
        <f t="shared" si="48"/>
        <v>0</v>
      </c>
      <c r="AH395" s="34">
        <f t="shared" si="48"/>
        <v>0</v>
      </c>
      <c r="AI395" s="34">
        <f t="shared" si="48"/>
        <v>0</v>
      </c>
      <c r="AJ395" s="34">
        <f t="shared" si="48"/>
        <v>0</v>
      </c>
      <c r="AK395" s="34">
        <f t="shared" si="48"/>
        <v>0</v>
      </c>
    </row>
    <row r="396" spans="1:42" outlineLevel="1" x14ac:dyDescent="0.2">
      <c r="A396" s="12"/>
      <c r="C396" s="44">
        <f t="shared" si="49"/>
        <v>2032</v>
      </c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R396" s="34">
        <f>R$9/$E$379</f>
        <v>0</v>
      </c>
      <c r="S396" s="34">
        <f>(2*R440)/($E$380-(S$381-$C396))</f>
        <v>0</v>
      </c>
      <c r="T396" s="34">
        <f t="shared" si="47"/>
        <v>0</v>
      </c>
      <c r="U396" s="34">
        <f t="shared" si="47"/>
        <v>0</v>
      </c>
      <c r="V396" s="34">
        <f t="shared" si="48"/>
        <v>0</v>
      </c>
      <c r="W396" s="34">
        <f t="shared" si="48"/>
        <v>0</v>
      </c>
      <c r="X396" s="34">
        <f t="shared" si="48"/>
        <v>0</v>
      </c>
      <c r="Y396" s="34">
        <f t="shared" si="48"/>
        <v>0</v>
      </c>
      <c r="Z396" s="34">
        <f t="shared" si="48"/>
        <v>0</v>
      </c>
      <c r="AA396" s="34">
        <f t="shared" si="48"/>
        <v>0</v>
      </c>
      <c r="AB396" s="34">
        <f t="shared" si="48"/>
        <v>0</v>
      </c>
      <c r="AC396" s="34">
        <f t="shared" si="48"/>
        <v>0</v>
      </c>
      <c r="AD396" s="34">
        <f t="shared" si="48"/>
        <v>0</v>
      </c>
      <c r="AE396" s="34">
        <f t="shared" si="48"/>
        <v>0</v>
      </c>
      <c r="AF396" s="34">
        <f t="shared" si="48"/>
        <v>0</v>
      </c>
      <c r="AG396" s="34">
        <f t="shared" si="48"/>
        <v>0</v>
      </c>
      <c r="AH396" s="34">
        <f t="shared" si="48"/>
        <v>0</v>
      </c>
      <c r="AI396" s="34">
        <f t="shared" si="48"/>
        <v>0</v>
      </c>
      <c r="AJ396" s="34">
        <f t="shared" si="48"/>
        <v>0</v>
      </c>
      <c r="AK396" s="34">
        <f t="shared" si="48"/>
        <v>0</v>
      </c>
      <c r="AL396" s="34">
        <f t="shared" ref="Y396:AN399" si="50">(2*AK440)/($E$380-(AL$381-$C396))</f>
        <v>0</v>
      </c>
    </row>
    <row r="397" spans="1:42" outlineLevel="1" x14ac:dyDescent="0.2">
      <c r="A397" s="12"/>
      <c r="C397" s="44">
        <f t="shared" si="49"/>
        <v>2033</v>
      </c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S397" s="34">
        <f>S$9/$E$379</f>
        <v>0</v>
      </c>
      <c r="T397" s="34">
        <f>(2*S441)/($E$380-(T$381-$C397))</f>
        <v>0</v>
      </c>
      <c r="U397" s="34">
        <f t="shared" si="47"/>
        <v>0</v>
      </c>
      <c r="V397" s="34">
        <f t="shared" si="48"/>
        <v>0</v>
      </c>
      <c r="W397" s="34">
        <f t="shared" si="48"/>
        <v>0</v>
      </c>
      <c r="X397" s="34">
        <f t="shared" si="48"/>
        <v>0</v>
      </c>
      <c r="Y397" s="34">
        <f t="shared" si="50"/>
        <v>0</v>
      </c>
      <c r="Z397" s="34">
        <f t="shared" si="50"/>
        <v>0</v>
      </c>
      <c r="AA397" s="34">
        <f t="shared" si="50"/>
        <v>0</v>
      </c>
      <c r="AB397" s="34">
        <f t="shared" si="50"/>
        <v>0</v>
      </c>
      <c r="AC397" s="34">
        <f t="shared" si="50"/>
        <v>0</v>
      </c>
      <c r="AD397" s="34">
        <f t="shared" si="50"/>
        <v>0</v>
      </c>
      <c r="AE397" s="34">
        <f t="shared" si="50"/>
        <v>0</v>
      </c>
      <c r="AF397" s="34">
        <f t="shared" si="50"/>
        <v>0</v>
      </c>
      <c r="AG397" s="34">
        <f t="shared" si="50"/>
        <v>0</v>
      </c>
      <c r="AH397" s="34">
        <f t="shared" si="50"/>
        <v>0</v>
      </c>
      <c r="AI397" s="34">
        <f t="shared" si="50"/>
        <v>0</v>
      </c>
      <c r="AJ397" s="34">
        <f t="shared" si="50"/>
        <v>0</v>
      </c>
      <c r="AK397" s="34">
        <f t="shared" si="50"/>
        <v>0</v>
      </c>
      <c r="AL397" s="34">
        <f t="shared" si="50"/>
        <v>0</v>
      </c>
      <c r="AM397" s="34">
        <f t="shared" si="50"/>
        <v>0</v>
      </c>
    </row>
    <row r="398" spans="1:42" outlineLevel="1" x14ac:dyDescent="0.2">
      <c r="A398" s="12"/>
      <c r="C398" s="44">
        <f t="shared" si="49"/>
        <v>2034</v>
      </c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T398" s="34">
        <f>T$9/$E$379</f>
        <v>0</v>
      </c>
      <c r="U398" s="34">
        <f>(2*T442)/($E$380-(U$381-$C398))</f>
        <v>0</v>
      </c>
      <c r="V398" s="34">
        <f t="shared" si="48"/>
        <v>0</v>
      </c>
      <c r="W398" s="34">
        <f t="shared" si="48"/>
        <v>0</v>
      </c>
      <c r="X398" s="34">
        <f t="shared" si="48"/>
        <v>0</v>
      </c>
      <c r="Y398" s="34">
        <f t="shared" si="50"/>
        <v>0</v>
      </c>
      <c r="Z398" s="34">
        <f t="shared" si="50"/>
        <v>0</v>
      </c>
      <c r="AA398" s="34">
        <f t="shared" si="50"/>
        <v>0</v>
      </c>
      <c r="AB398" s="34">
        <f t="shared" si="50"/>
        <v>0</v>
      </c>
      <c r="AC398" s="34">
        <f t="shared" si="50"/>
        <v>0</v>
      </c>
      <c r="AD398" s="34">
        <f t="shared" si="50"/>
        <v>0</v>
      </c>
      <c r="AE398" s="34">
        <f t="shared" si="50"/>
        <v>0</v>
      </c>
      <c r="AF398" s="34">
        <f t="shared" si="50"/>
        <v>0</v>
      </c>
      <c r="AG398" s="34">
        <f t="shared" si="50"/>
        <v>0</v>
      </c>
      <c r="AH398" s="34">
        <f t="shared" si="50"/>
        <v>0</v>
      </c>
      <c r="AI398" s="34">
        <f t="shared" si="50"/>
        <v>0</v>
      </c>
      <c r="AJ398" s="34">
        <f t="shared" si="50"/>
        <v>0</v>
      </c>
      <c r="AK398" s="34">
        <f t="shared" si="50"/>
        <v>0</v>
      </c>
      <c r="AL398" s="34">
        <f t="shared" si="50"/>
        <v>0</v>
      </c>
      <c r="AM398" s="34">
        <f t="shared" si="50"/>
        <v>0</v>
      </c>
      <c r="AN398" s="34">
        <f t="shared" si="50"/>
        <v>0</v>
      </c>
    </row>
    <row r="399" spans="1:42" outlineLevel="1" x14ac:dyDescent="0.2">
      <c r="A399" s="12"/>
      <c r="C399" s="44">
        <f t="shared" si="49"/>
        <v>2035</v>
      </c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U399" s="34">
        <f>U$9/$E$379</f>
        <v>0</v>
      </c>
      <c r="V399" s="34">
        <f>(2*U443)/($E$380-(V$381-$C399))</f>
        <v>0</v>
      </c>
      <c r="W399" s="34">
        <f t="shared" si="48"/>
        <v>0</v>
      </c>
      <c r="X399" s="34">
        <f t="shared" si="48"/>
        <v>0</v>
      </c>
      <c r="Y399" s="34">
        <f t="shared" si="50"/>
        <v>0</v>
      </c>
      <c r="Z399" s="34">
        <f t="shared" si="50"/>
        <v>0</v>
      </c>
      <c r="AA399" s="34">
        <f t="shared" si="50"/>
        <v>0</v>
      </c>
      <c r="AB399" s="34">
        <f t="shared" si="50"/>
        <v>0</v>
      </c>
      <c r="AC399" s="34">
        <f t="shared" si="50"/>
        <v>0</v>
      </c>
      <c r="AD399" s="34">
        <f t="shared" si="50"/>
        <v>0</v>
      </c>
      <c r="AE399" s="34">
        <f t="shared" si="50"/>
        <v>0</v>
      </c>
      <c r="AF399" s="34">
        <f t="shared" si="50"/>
        <v>0</v>
      </c>
      <c r="AG399" s="34">
        <f t="shared" si="50"/>
        <v>0</v>
      </c>
      <c r="AH399" s="34">
        <f t="shared" si="50"/>
        <v>0</v>
      </c>
      <c r="AI399" s="34">
        <f t="shared" si="50"/>
        <v>0</v>
      </c>
      <c r="AJ399" s="34">
        <f t="shared" si="50"/>
        <v>0</v>
      </c>
      <c r="AK399" s="34">
        <f t="shared" si="50"/>
        <v>0</v>
      </c>
      <c r="AL399" s="34">
        <f t="shared" si="50"/>
        <v>0</v>
      </c>
      <c r="AM399" s="34">
        <f t="shared" si="50"/>
        <v>0</v>
      </c>
      <c r="AN399" s="34">
        <f t="shared" si="50"/>
        <v>0</v>
      </c>
      <c r="AO399" s="34">
        <f t="shared" ref="Y399:AO414" si="51">(2*AN443)/($E$380-(AO$381-$C399))</f>
        <v>0</v>
      </c>
    </row>
    <row r="400" spans="1:42" outlineLevel="1" x14ac:dyDescent="0.2">
      <c r="A400" s="12"/>
      <c r="C400" s="44">
        <f t="shared" si="49"/>
        <v>2036</v>
      </c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V400" s="34">
        <f>V$9/$E$379</f>
        <v>0</v>
      </c>
      <c r="W400" s="34">
        <f>(2*V444)/($E$380-(W$381-$C400))</f>
        <v>0</v>
      </c>
      <c r="X400" s="34">
        <f t="shared" si="48"/>
        <v>0</v>
      </c>
      <c r="Y400" s="34">
        <f t="shared" si="51"/>
        <v>0</v>
      </c>
      <c r="Z400" s="34">
        <f t="shared" si="51"/>
        <v>0</v>
      </c>
      <c r="AA400" s="34">
        <f t="shared" si="51"/>
        <v>0</v>
      </c>
      <c r="AB400" s="34">
        <f t="shared" si="51"/>
        <v>0</v>
      </c>
      <c r="AC400" s="34">
        <f t="shared" si="51"/>
        <v>0</v>
      </c>
      <c r="AD400" s="34">
        <f t="shared" si="51"/>
        <v>0</v>
      </c>
      <c r="AE400" s="34">
        <f t="shared" si="51"/>
        <v>0</v>
      </c>
      <c r="AF400" s="34">
        <f t="shared" si="51"/>
        <v>0</v>
      </c>
      <c r="AG400" s="34">
        <f t="shared" si="51"/>
        <v>0</v>
      </c>
      <c r="AH400" s="34">
        <f t="shared" si="51"/>
        <v>0</v>
      </c>
      <c r="AI400" s="34">
        <f t="shared" si="51"/>
        <v>0</v>
      </c>
      <c r="AJ400" s="34">
        <f t="shared" si="51"/>
        <v>0</v>
      </c>
      <c r="AK400" s="34">
        <f t="shared" si="51"/>
        <v>0</v>
      </c>
      <c r="AL400" s="34">
        <f t="shared" si="51"/>
        <v>0</v>
      </c>
      <c r="AM400" s="34">
        <f t="shared" si="51"/>
        <v>0</v>
      </c>
      <c r="AN400" s="34">
        <f t="shared" si="51"/>
        <v>0</v>
      </c>
      <c r="AO400" s="34">
        <f t="shared" si="51"/>
        <v>0</v>
      </c>
      <c r="AP400" s="34">
        <f t="shared" ref="AP400:AQ414" si="52">(2*AO444)/($E$380-(AP$381-$C400))</f>
        <v>0</v>
      </c>
    </row>
    <row r="401" spans="1:58" outlineLevel="1" x14ac:dyDescent="0.2">
      <c r="A401" s="12"/>
      <c r="C401" s="44">
        <f t="shared" si="49"/>
        <v>2037</v>
      </c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W401" s="34">
        <f>W$9/$E$379</f>
        <v>0</v>
      </c>
      <c r="X401" s="34">
        <f>(2*W445)/($E$380-(X$381-$C401))</f>
        <v>0</v>
      </c>
      <c r="Y401" s="34">
        <f t="shared" si="48"/>
        <v>0</v>
      </c>
      <c r="Z401" s="34">
        <f t="shared" si="51"/>
        <v>0</v>
      </c>
      <c r="AA401" s="34">
        <f t="shared" si="51"/>
        <v>0</v>
      </c>
      <c r="AB401" s="34">
        <f t="shared" si="51"/>
        <v>0</v>
      </c>
      <c r="AC401" s="34">
        <f t="shared" si="51"/>
        <v>0</v>
      </c>
      <c r="AD401" s="34">
        <f t="shared" si="51"/>
        <v>0</v>
      </c>
      <c r="AE401" s="34">
        <f t="shared" si="51"/>
        <v>0</v>
      </c>
      <c r="AF401" s="34">
        <f t="shared" si="51"/>
        <v>0</v>
      </c>
      <c r="AG401" s="34">
        <f t="shared" si="51"/>
        <v>0</v>
      </c>
      <c r="AH401" s="34">
        <f t="shared" si="51"/>
        <v>0</v>
      </c>
      <c r="AI401" s="34">
        <f t="shared" si="51"/>
        <v>0</v>
      </c>
      <c r="AJ401" s="34">
        <f t="shared" si="51"/>
        <v>0</v>
      </c>
      <c r="AK401" s="34">
        <f t="shared" si="51"/>
        <v>0</v>
      </c>
      <c r="AL401" s="34">
        <f t="shared" si="51"/>
        <v>0</v>
      </c>
      <c r="AM401" s="34">
        <f t="shared" si="51"/>
        <v>0</v>
      </c>
      <c r="AN401" s="34">
        <f t="shared" si="51"/>
        <v>0</v>
      </c>
      <c r="AO401" s="34">
        <f t="shared" si="51"/>
        <v>0</v>
      </c>
      <c r="AP401" s="34">
        <f t="shared" si="52"/>
        <v>0</v>
      </c>
      <c r="AQ401" s="34">
        <f t="shared" si="52"/>
        <v>0</v>
      </c>
    </row>
    <row r="402" spans="1:58" outlineLevel="1" x14ac:dyDescent="0.2">
      <c r="A402" s="12"/>
      <c r="C402" s="44">
        <f t="shared" si="49"/>
        <v>2038</v>
      </c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X402" s="34">
        <f>X$9/$E$379</f>
        <v>0</v>
      </c>
      <c r="Y402" s="34">
        <f>(2*X446)/($E$380-(Y$381-$C402))</f>
        <v>0</v>
      </c>
      <c r="Z402" s="34">
        <f t="shared" si="48"/>
        <v>0</v>
      </c>
      <c r="AA402" s="34">
        <f t="shared" si="51"/>
        <v>0</v>
      </c>
      <c r="AB402" s="34">
        <f t="shared" si="51"/>
        <v>0</v>
      </c>
      <c r="AC402" s="34">
        <f t="shared" si="51"/>
        <v>0</v>
      </c>
      <c r="AD402" s="34">
        <f t="shared" si="51"/>
        <v>0</v>
      </c>
      <c r="AE402" s="34">
        <f t="shared" si="51"/>
        <v>0</v>
      </c>
      <c r="AF402" s="34">
        <f t="shared" si="51"/>
        <v>0</v>
      </c>
      <c r="AG402" s="34">
        <f t="shared" si="51"/>
        <v>0</v>
      </c>
      <c r="AH402" s="34">
        <f t="shared" si="51"/>
        <v>0</v>
      </c>
      <c r="AI402" s="34">
        <f t="shared" si="51"/>
        <v>0</v>
      </c>
      <c r="AJ402" s="34">
        <f t="shared" si="51"/>
        <v>0</v>
      </c>
      <c r="AK402" s="34">
        <f t="shared" si="51"/>
        <v>0</v>
      </c>
      <c r="AL402" s="34">
        <f t="shared" si="51"/>
        <v>0</v>
      </c>
      <c r="AM402" s="34">
        <f t="shared" si="51"/>
        <v>0</v>
      </c>
      <c r="AN402" s="34">
        <f t="shared" si="51"/>
        <v>0</v>
      </c>
      <c r="AO402" s="34">
        <f t="shared" si="51"/>
        <v>0</v>
      </c>
      <c r="AP402" s="34">
        <f t="shared" si="52"/>
        <v>0</v>
      </c>
      <c r="AQ402" s="34">
        <f t="shared" si="52"/>
        <v>0</v>
      </c>
      <c r="AR402" s="34"/>
    </row>
    <row r="403" spans="1:58" outlineLevel="1" x14ac:dyDescent="0.2">
      <c r="A403" s="12"/>
      <c r="C403" s="44">
        <f t="shared" si="49"/>
        <v>2039</v>
      </c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Y403" s="34">
        <f>Y$9/$E$379</f>
        <v>0</v>
      </c>
      <c r="Z403" s="34">
        <f>(2*Y447)/($E$380-(Z$381-$C403))</f>
        <v>0</v>
      </c>
      <c r="AA403" s="34">
        <f t="shared" si="48"/>
        <v>0</v>
      </c>
      <c r="AB403" s="34">
        <f t="shared" si="51"/>
        <v>0</v>
      </c>
      <c r="AC403" s="34">
        <f t="shared" si="51"/>
        <v>0</v>
      </c>
      <c r="AD403" s="34">
        <f t="shared" si="51"/>
        <v>0</v>
      </c>
      <c r="AE403" s="34">
        <f t="shared" si="51"/>
        <v>0</v>
      </c>
      <c r="AF403" s="34">
        <f t="shared" si="51"/>
        <v>0</v>
      </c>
      <c r="AG403" s="34">
        <f t="shared" si="51"/>
        <v>0</v>
      </c>
      <c r="AH403" s="34">
        <f t="shared" si="51"/>
        <v>0</v>
      </c>
      <c r="AI403" s="34">
        <f t="shared" si="51"/>
        <v>0</v>
      </c>
      <c r="AJ403" s="34">
        <f t="shared" si="51"/>
        <v>0</v>
      </c>
      <c r="AK403" s="34">
        <f t="shared" si="51"/>
        <v>0</v>
      </c>
      <c r="AL403" s="34">
        <f t="shared" si="51"/>
        <v>0</v>
      </c>
      <c r="AM403" s="34">
        <f t="shared" si="51"/>
        <v>0</v>
      </c>
      <c r="AN403" s="34">
        <f t="shared" si="51"/>
        <v>0</v>
      </c>
      <c r="AO403" s="34">
        <f t="shared" si="51"/>
        <v>0</v>
      </c>
      <c r="AP403" s="34">
        <f t="shared" si="52"/>
        <v>0</v>
      </c>
      <c r="AQ403" s="34">
        <f t="shared" si="52"/>
        <v>0</v>
      </c>
      <c r="AR403" s="34"/>
      <c r="AS403" s="34"/>
    </row>
    <row r="404" spans="1:58" outlineLevel="1" x14ac:dyDescent="0.2">
      <c r="A404" s="12"/>
      <c r="C404" s="44">
        <f t="shared" si="49"/>
        <v>2040</v>
      </c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Z404" s="34">
        <f>Z$9/$E$379</f>
        <v>0</v>
      </c>
      <c r="AA404" s="34">
        <f>(2*Z448)/($E$380-(AA$381-$C404))</f>
        <v>0</v>
      </c>
      <c r="AB404" s="34">
        <f t="shared" si="48"/>
        <v>0</v>
      </c>
      <c r="AC404" s="34">
        <f t="shared" si="51"/>
        <v>0</v>
      </c>
      <c r="AD404" s="34">
        <f t="shared" si="51"/>
        <v>0</v>
      </c>
      <c r="AE404" s="34">
        <f t="shared" si="51"/>
        <v>0</v>
      </c>
      <c r="AF404" s="34">
        <f t="shared" si="51"/>
        <v>0</v>
      </c>
      <c r="AG404" s="34">
        <f t="shared" si="51"/>
        <v>0</v>
      </c>
      <c r="AH404" s="34">
        <f t="shared" si="51"/>
        <v>0</v>
      </c>
      <c r="AI404" s="34">
        <f t="shared" si="51"/>
        <v>0</v>
      </c>
      <c r="AJ404" s="34">
        <f t="shared" si="51"/>
        <v>0</v>
      </c>
      <c r="AK404" s="34">
        <f t="shared" si="51"/>
        <v>0</v>
      </c>
      <c r="AL404" s="34">
        <f t="shared" si="51"/>
        <v>0</v>
      </c>
      <c r="AM404" s="34">
        <f t="shared" si="51"/>
        <v>0</v>
      </c>
      <c r="AN404" s="34">
        <f t="shared" si="51"/>
        <v>0</v>
      </c>
      <c r="AO404" s="34">
        <f t="shared" si="51"/>
        <v>0</v>
      </c>
      <c r="AP404" s="34">
        <f t="shared" si="52"/>
        <v>0</v>
      </c>
      <c r="AQ404" s="34">
        <f t="shared" si="52"/>
        <v>0</v>
      </c>
      <c r="AR404" s="34"/>
      <c r="AS404" s="34"/>
      <c r="AT404" s="34"/>
    </row>
    <row r="405" spans="1:58" outlineLevel="1" x14ac:dyDescent="0.2">
      <c r="A405" s="12"/>
      <c r="C405" s="44">
        <f t="shared" si="49"/>
        <v>2041</v>
      </c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AA405" s="34">
        <f>AA$9/$E$379</f>
        <v>0</v>
      </c>
      <c r="AB405" s="34">
        <f>(2*AA449)/($E$380-(AB$381-$C405))</f>
        <v>0</v>
      </c>
      <c r="AC405" s="34">
        <f t="shared" si="48"/>
        <v>0</v>
      </c>
      <c r="AD405" s="34">
        <f t="shared" si="51"/>
        <v>0</v>
      </c>
      <c r="AE405" s="34">
        <f t="shared" si="51"/>
        <v>0</v>
      </c>
      <c r="AF405" s="34">
        <f t="shared" si="51"/>
        <v>0</v>
      </c>
      <c r="AG405" s="34">
        <f t="shared" si="51"/>
        <v>0</v>
      </c>
      <c r="AH405" s="34">
        <f t="shared" si="51"/>
        <v>0</v>
      </c>
      <c r="AI405" s="34">
        <f t="shared" si="51"/>
        <v>0</v>
      </c>
      <c r="AJ405" s="34">
        <f t="shared" si="51"/>
        <v>0</v>
      </c>
      <c r="AK405" s="34">
        <f t="shared" si="51"/>
        <v>0</v>
      </c>
      <c r="AL405" s="34">
        <f t="shared" si="51"/>
        <v>0</v>
      </c>
      <c r="AM405" s="34">
        <f t="shared" si="51"/>
        <v>0</v>
      </c>
      <c r="AN405" s="34">
        <f t="shared" si="51"/>
        <v>0</v>
      </c>
      <c r="AO405" s="34">
        <f t="shared" si="51"/>
        <v>0</v>
      </c>
      <c r="AP405" s="34">
        <f t="shared" si="52"/>
        <v>0</v>
      </c>
      <c r="AQ405" s="34">
        <f t="shared" si="52"/>
        <v>0</v>
      </c>
      <c r="AR405" s="34"/>
      <c r="AS405" s="34"/>
      <c r="AT405" s="34"/>
      <c r="AU405" s="34"/>
    </row>
    <row r="406" spans="1:58" outlineLevel="1" x14ac:dyDescent="0.2">
      <c r="A406" s="12"/>
      <c r="C406" s="44">
        <f t="shared" si="49"/>
        <v>2042</v>
      </c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AB406" s="34">
        <f>AB$9/$E$379</f>
        <v>0</v>
      </c>
      <c r="AC406" s="34">
        <f>(2*AB450)/($E$380-(AC$381-$C406))</f>
        <v>0</v>
      </c>
      <c r="AD406" s="34">
        <f t="shared" si="48"/>
        <v>0</v>
      </c>
      <c r="AE406" s="34">
        <f t="shared" si="51"/>
        <v>0</v>
      </c>
      <c r="AF406" s="34">
        <f t="shared" si="51"/>
        <v>0</v>
      </c>
      <c r="AG406" s="34">
        <f t="shared" si="51"/>
        <v>0</v>
      </c>
      <c r="AH406" s="34">
        <f t="shared" si="51"/>
        <v>0</v>
      </c>
      <c r="AI406" s="34">
        <f t="shared" si="51"/>
        <v>0</v>
      </c>
      <c r="AJ406" s="34">
        <f t="shared" si="51"/>
        <v>0</v>
      </c>
      <c r="AK406" s="34">
        <f t="shared" si="51"/>
        <v>0</v>
      </c>
      <c r="AL406" s="34">
        <f t="shared" si="51"/>
        <v>0</v>
      </c>
      <c r="AM406" s="34">
        <f t="shared" si="51"/>
        <v>0</v>
      </c>
      <c r="AN406" s="34">
        <f t="shared" si="51"/>
        <v>0</v>
      </c>
      <c r="AO406" s="34">
        <f t="shared" si="51"/>
        <v>0</v>
      </c>
      <c r="AP406" s="34">
        <f t="shared" si="52"/>
        <v>0</v>
      </c>
      <c r="AQ406" s="34">
        <f t="shared" si="52"/>
        <v>0</v>
      </c>
      <c r="AR406" s="34"/>
      <c r="AS406" s="34"/>
      <c r="AT406" s="34"/>
      <c r="AU406" s="34"/>
      <c r="AV406" s="34"/>
    </row>
    <row r="407" spans="1:58" outlineLevel="1" x14ac:dyDescent="0.2">
      <c r="A407" s="12"/>
      <c r="C407" s="44">
        <f t="shared" si="49"/>
        <v>2043</v>
      </c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AC407" s="34">
        <f>AC$9/$E$379</f>
        <v>0</v>
      </c>
      <c r="AD407" s="34">
        <f>(2*AC451)/($E$380-(AD$381-$C407))</f>
        <v>0</v>
      </c>
      <c r="AE407" s="34">
        <f t="shared" si="48"/>
        <v>0</v>
      </c>
      <c r="AF407" s="34">
        <f t="shared" si="51"/>
        <v>0</v>
      </c>
      <c r="AG407" s="34">
        <f t="shared" si="51"/>
        <v>0</v>
      </c>
      <c r="AH407" s="34">
        <f t="shared" si="51"/>
        <v>0</v>
      </c>
      <c r="AI407" s="34">
        <f t="shared" si="51"/>
        <v>0</v>
      </c>
      <c r="AJ407" s="34">
        <f t="shared" si="51"/>
        <v>0</v>
      </c>
      <c r="AK407" s="34">
        <f t="shared" si="51"/>
        <v>0</v>
      </c>
      <c r="AL407" s="34">
        <f t="shared" si="51"/>
        <v>0</v>
      </c>
      <c r="AM407" s="34">
        <f t="shared" si="51"/>
        <v>0</v>
      </c>
      <c r="AN407" s="34">
        <f t="shared" si="51"/>
        <v>0</v>
      </c>
      <c r="AO407" s="34">
        <f t="shared" si="51"/>
        <v>0</v>
      </c>
      <c r="AP407" s="34">
        <f t="shared" si="52"/>
        <v>0</v>
      </c>
      <c r="AQ407" s="34">
        <f t="shared" si="52"/>
        <v>0</v>
      </c>
      <c r="AR407" s="34"/>
      <c r="AS407" s="34"/>
      <c r="AT407" s="34"/>
      <c r="AU407" s="34"/>
      <c r="AV407" s="34"/>
      <c r="AW407" s="34"/>
    </row>
    <row r="408" spans="1:58" outlineLevel="1" x14ac:dyDescent="0.2">
      <c r="A408" s="12"/>
      <c r="C408" s="44">
        <f t="shared" si="49"/>
        <v>2044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AD408" s="34">
        <f>AD$9/$E$379</f>
        <v>0</v>
      </c>
      <c r="AE408" s="34">
        <f>(2*AD452)/($E$380-(AE$381-$C408))</f>
        <v>0</v>
      </c>
      <c r="AF408" s="34">
        <f t="shared" si="48"/>
        <v>0</v>
      </c>
      <c r="AG408" s="34">
        <f t="shared" si="51"/>
        <v>0</v>
      </c>
      <c r="AH408" s="34">
        <f t="shared" si="51"/>
        <v>0</v>
      </c>
      <c r="AI408" s="34">
        <f t="shared" si="51"/>
        <v>0</v>
      </c>
      <c r="AJ408" s="34">
        <f t="shared" si="51"/>
        <v>0</v>
      </c>
      <c r="AK408" s="34">
        <f t="shared" si="51"/>
        <v>0</v>
      </c>
      <c r="AL408" s="34">
        <f t="shared" si="51"/>
        <v>0</v>
      </c>
      <c r="AM408" s="34">
        <f t="shared" si="51"/>
        <v>0</v>
      </c>
      <c r="AN408" s="34">
        <f t="shared" si="51"/>
        <v>0</v>
      </c>
      <c r="AO408" s="34">
        <f t="shared" si="51"/>
        <v>0</v>
      </c>
      <c r="AP408" s="34">
        <f t="shared" si="52"/>
        <v>0</v>
      </c>
      <c r="AQ408" s="34">
        <f t="shared" si="52"/>
        <v>0</v>
      </c>
      <c r="AR408" s="34"/>
      <c r="AS408" s="34"/>
      <c r="AT408" s="34"/>
      <c r="AU408" s="34"/>
      <c r="AV408" s="34"/>
      <c r="AW408" s="34"/>
      <c r="AX408" s="34"/>
    </row>
    <row r="409" spans="1:58" outlineLevel="1" x14ac:dyDescent="0.2">
      <c r="A409" s="12"/>
      <c r="C409" s="44">
        <f t="shared" si="49"/>
        <v>2045</v>
      </c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AE409" s="34">
        <f>AE$9/$E$379</f>
        <v>0</v>
      </c>
      <c r="AF409" s="34">
        <f>(2*AE453)/($E$380-(AF$381-$C409))</f>
        <v>0</v>
      </c>
      <c r="AG409" s="34">
        <f t="shared" si="48"/>
        <v>0</v>
      </c>
      <c r="AH409" s="34">
        <f t="shared" si="51"/>
        <v>0</v>
      </c>
      <c r="AI409" s="34">
        <f t="shared" si="51"/>
        <v>0</v>
      </c>
      <c r="AJ409" s="34">
        <f t="shared" si="51"/>
        <v>0</v>
      </c>
      <c r="AK409" s="34">
        <f t="shared" si="51"/>
        <v>0</v>
      </c>
      <c r="AL409" s="34">
        <f t="shared" si="51"/>
        <v>0</v>
      </c>
      <c r="AM409" s="34">
        <f t="shared" si="51"/>
        <v>0</v>
      </c>
      <c r="AN409" s="34">
        <f t="shared" si="51"/>
        <v>0</v>
      </c>
      <c r="AO409" s="34">
        <f t="shared" si="51"/>
        <v>0</v>
      </c>
      <c r="AP409" s="34">
        <f t="shared" si="52"/>
        <v>0</v>
      </c>
      <c r="AQ409" s="34">
        <f t="shared" si="52"/>
        <v>0</v>
      </c>
      <c r="AR409" s="34"/>
      <c r="AS409" s="34"/>
      <c r="AT409" s="34"/>
      <c r="AU409" s="34"/>
      <c r="AV409" s="34"/>
      <c r="AW409" s="34"/>
      <c r="AX409" s="34"/>
      <c r="AY409" s="34"/>
    </row>
    <row r="410" spans="1:58" outlineLevel="1" x14ac:dyDescent="0.2">
      <c r="A410" s="12"/>
      <c r="C410" s="44">
        <f t="shared" si="49"/>
        <v>2046</v>
      </c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AF410" s="34">
        <f>AF$9/$E$379</f>
        <v>0</v>
      </c>
      <c r="AG410" s="34">
        <f>(2*AF454)/($E$380-(AG$381-$C410))</f>
        <v>0</v>
      </c>
      <c r="AH410" s="34">
        <f t="shared" si="48"/>
        <v>0</v>
      </c>
      <c r="AI410" s="34">
        <f t="shared" si="51"/>
        <v>0</v>
      </c>
      <c r="AJ410" s="34">
        <f t="shared" si="51"/>
        <v>0</v>
      </c>
      <c r="AK410" s="34">
        <f t="shared" si="51"/>
        <v>0</v>
      </c>
      <c r="AL410" s="34">
        <f t="shared" si="51"/>
        <v>0</v>
      </c>
      <c r="AM410" s="34">
        <f t="shared" si="51"/>
        <v>0</v>
      </c>
      <c r="AN410" s="34">
        <f t="shared" si="51"/>
        <v>0</v>
      </c>
      <c r="AO410" s="34">
        <f t="shared" si="51"/>
        <v>0</v>
      </c>
      <c r="AP410" s="34">
        <f t="shared" si="52"/>
        <v>0</v>
      </c>
      <c r="AQ410" s="34">
        <f t="shared" si="52"/>
        <v>0</v>
      </c>
      <c r="AR410" s="34"/>
      <c r="AS410" s="34"/>
      <c r="AT410" s="34"/>
      <c r="AU410" s="34"/>
      <c r="AV410" s="34"/>
      <c r="AW410" s="34"/>
      <c r="AX410" s="34"/>
      <c r="AY410" s="34"/>
      <c r="AZ410" s="34"/>
    </row>
    <row r="411" spans="1:58" outlineLevel="1" x14ac:dyDescent="0.2">
      <c r="A411" s="12"/>
      <c r="C411" s="44">
        <f t="shared" si="49"/>
        <v>2047</v>
      </c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AG411" s="34">
        <f>AG$9/$E$379</f>
        <v>0</v>
      </c>
      <c r="AH411" s="34">
        <f>(2*AG455)/($E$380-(AH$381-$C411))</f>
        <v>0</v>
      </c>
      <c r="AI411" s="34">
        <f t="shared" si="48"/>
        <v>0</v>
      </c>
      <c r="AJ411" s="34">
        <f t="shared" si="51"/>
        <v>0</v>
      </c>
      <c r="AK411" s="34">
        <f t="shared" si="51"/>
        <v>0</v>
      </c>
      <c r="AL411" s="34">
        <f t="shared" si="51"/>
        <v>0</v>
      </c>
      <c r="AM411" s="34">
        <f t="shared" si="51"/>
        <v>0</v>
      </c>
      <c r="AN411" s="34">
        <f t="shared" si="51"/>
        <v>0</v>
      </c>
      <c r="AO411" s="34">
        <f t="shared" si="51"/>
        <v>0</v>
      </c>
      <c r="AP411" s="34">
        <f t="shared" si="52"/>
        <v>0</v>
      </c>
      <c r="AQ411" s="34">
        <f t="shared" si="52"/>
        <v>0</v>
      </c>
      <c r="AR411" s="34"/>
      <c r="AS411" s="34"/>
      <c r="AT411" s="34"/>
      <c r="AU411" s="34"/>
      <c r="AV411" s="34"/>
      <c r="AW411" s="34"/>
      <c r="AX411" s="34"/>
      <c r="AY411" s="34"/>
      <c r="AZ411" s="34"/>
      <c r="BA411" s="34"/>
    </row>
    <row r="412" spans="1:58" outlineLevel="1" x14ac:dyDescent="0.2">
      <c r="A412" s="12"/>
      <c r="C412" s="44">
        <f t="shared" si="49"/>
        <v>2048</v>
      </c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AH412" s="34">
        <f>AH$9/$E$379</f>
        <v>0</v>
      </c>
      <c r="AI412" s="34">
        <f>(2*AH456)/($E$380-(AI$381-$C412))</f>
        <v>0</v>
      </c>
      <c r="AJ412" s="34">
        <f t="shared" si="48"/>
        <v>0</v>
      </c>
      <c r="AK412" s="34">
        <f t="shared" si="51"/>
        <v>0</v>
      </c>
      <c r="AL412" s="34">
        <f t="shared" si="51"/>
        <v>0</v>
      </c>
      <c r="AM412" s="34">
        <f t="shared" si="51"/>
        <v>0</v>
      </c>
      <c r="AN412" s="34">
        <f t="shared" si="51"/>
        <v>0</v>
      </c>
      <c r="AO412" s="34">
        <f t="shared" si="51"/>
        <v>0</v>
      </c>
      <c r="AP412" s="34">
        <f t="shared" si="52"/>
        <v>0</v>
      </c>
      <c r="AQ412" s="34">
        <f t="shared" si="52"/>
        <v>0</v>
      </c>
      <c r="AR412" s="34"/>
      <c r="AS412" s="34"/>
      <c r="AT412" s="34"/>
      <c r="AU412" s="34"/>
      <c r="AV412" s="34"/>
      <c r="AW412" s="34"/>
      <c r="AX412" s="34"/>
      <c r="AY412" s="34"/>
      <c r="AZ412" s="34"/>
      <c r="BA412" s="34"/>
      <c r="BB412" s="34"/>
    </row>
    <row r="413" spans="1:58" outlineLevel="1" x14ac:dyDescent="0.2">
      <c r="A413" s="12"/>
      <c r="C413" s="44">
        <f t="shared" si="49"/>
        <v>2049</v>
      </c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AI413" s="34">
        <f>AI$9/$E$379</f>
        <v>0</v>
      </c>
      <c r="AJ413" s="34">
        <f>(2*AI457)/($E$380-(AJ$381-$C413))</f>
        <v>0</v>
      </c>
      <c r="AK413" s="34">
        <f t="shared" si="48"/>
        <v>0</v>
      </c>
      <c r="AL413" s="34">
        <f t="shared" si="51"/>
        <v>0</v>
      </c>
      <c r="AM413" s="34">
        <f t="shared" si="51"/>
        <v>0</v>
      </c>
      <c r="AN413" s="34">
        <f t="shared" si="51"/>
        <v>0</v>
      </c>
      <c r="AO413" s="34">
        <f t="shared" si="51"/>
        <v>0</v>
      </c>
      <c r="AP413" s="34">
        <f t="shared" si="52"/>
        <v>0</v>
      </c>
      <c r="AQ413" s="34">
        <f t="shared" si="52"/>
        <v>0</v>
      </c>
      <c r="AR413" s="34"/>
      <c r="AS413" s="34"/>
      <c r="AT413" s="34"/>
      <c r="AU413" s="34"/>
      <c r="AV413" s="34"/>
      <c r="AW413" s="34"/>
      <c r="AX413" s="34"/>
      <c r="AY413" s="34"/>
      <c r="AZ413" s="34"/>
      <c r="BA413" s="34"/>
      <c r="BB413" s="34"/>
      <c r="BC413" s="34"/>
    </row>
    <row r="414" spans="1:58" outlineLevel="1" x14ac:dyDescent="0.2">
      <c r="A414" s="12"/>
      <c r="C414" s="44">
        <f t="shared" si="49"/>
        <v>2050</v>
      </c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AJ414" s="34">
        <f>AJ$9/$E$379</f>
        <v>0</v>
      </c>
      <c r="AK414" s="34">
        <f>(2*AJ458)/($E$380-(AK$381-$C414))</f>
        <v>0</v>
      </c>
      <c r="AL414" s="34">
        <f t="shared" si="51"/>
        <v>0</v>
      </c>
      <c r="AM414" s="34">
        <f t="shared" si="51"/>
        <v>0</v>
      </c>
      <c r="AN414" s="34">
        <f t="shared" si="51"/>
        <v>0</v>
      </c>
      <c r="AO414" s="34">
        <f t="shared" si="51"/>
        <v>0</v>
      </c>
      <c r="AP414" s="34">
        <f t="shared" si="52"/>
        <v>0</v>
      </c>
      <c r="AQ414" s="34">
        <f t="shared" si="52"/>
        <v>0</v>
      </c>
      <c r="AR414" s="34"/>
      <c r="AS414" s="34"/>
      <c r="AT414" s="34"/>
      <c r="AU414" s="34"/>
      <c r="AV414" s="34"/>
      <c r="AW414" s="34"/>
      <c r="AX414" s="34"/>
      <c r="AY414" s="34"/>
      <c r="AZ414" s="34"/>
      <c r="BA414" s="34"/>
      <c r="BB414" s="34"/>
      <c r="BC414" s="34"/>
      <c r="BD414" s="34"/>
    </row>
    <row r="415" spans="1:58" outlineLevel="1" x14ac:dyDescent="0.2">
      <c r="A415" s="12"/>
      <c r="C415" s="44">
        <f t="shared" si="49"/>
        <v>2051</v>
      </c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AK415" s="34">
        <f>AK$9/$E$379</f>
        <v>0</v>
      </c>
      <c r="AL415" s="34">
        <f>(2*AK459)/($E$380-(AL$381-$C415))</f>
        <v>0</v>
      </c>
      <c r="AM415" s="34">
        <f t="shared" ref="AM415:AQ419" si="53">(2*AL459)/($E$380-(AM$381-$C415))</f>
        <v>0</v>
      </c>
      <c r="AN415" s="34">
        <f t="shared" si="53"/>
        <v>0</v>
      </c>
      <c r="AO415" s="34">
        <f t="shared" si="53"/>
        <v>0</v>
      </c>
      <c r="AP415" s="34">
        <f t="shared" si="53"/>
        <v>0</v>
      </c>
      <c r="AQ415" s="34">
        <f t="shared" si="53"/>
        <v>0</v>
      </c>
      <c r="AR415" s="34"/>
      <c r="AS415" s="34"/>
      <c r="AT415" s="34"/>
      <c r="AU415" s="34"/>
      <c r="AV415" s="34"/>
      <c r="AW415" s="34"/>
      <c r="AX415" s="34"/>
      <c r="AY415" s="34"/>
      <c r="AZ415" s="34"/>
      <c r="BA415" s="34"/>
      <c r="BB415" s="34"/>
      <c r="BC415" s="34"/>
      <c r="BD415" s="34"/>
      <c r="BE415" s="34"/>
    </row>
    <row r="416" spans="1:58" outlineLevel="1" x14ac:dyDescent="0.2">
      <c r="A416" s="12"/>
      <c r="C416" s="44">
        <f t="shared" si="49"/>
        <v>2052</v>
      </c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AK416" s="34"/>
      <c r="AL416" s="34">
        <f>AL$9/$E$379</f>
        <v>0</v>
      </c>
      <c r="AM416" s="34">
        <f>(2*AL460)/($E$380-(AM$381-$C416))</f>
        <v>0</v>
      </c>
      <c r="AN416" s="34">
        <f t="shared" si="53"/>
        <v>0</v>
      </c>
      <c r="AO416" s="34">
        <f t="shared" si="53"/>
        <v>0</v>
      </c>
      <c r="AP416" s="34">
        <f t="shared" si="53"/>
        <v>0</v>
      </c>
      <c r="AQ416" s="34">
        <f t="shared" si="53"/>
        <v>0</v>
      </c>
      <c r="AR416" s="34"/>
      <c r="AS416" s="34"/>
      <c r="AT416" s="34"/>
      <c r="AU416" s="34"/>
      <c r="AV416" s="34"/>
      <c r="AW416" s="34"/>
      <c r="AX416" s="34"/>
      <c r="AY416" s="34"/>
      <c r="AZ416" s="34"/>
      <c r="BA416" s="34"/>
      <c r="BB416" s="34"/>
      <c r="BC416" s="34"/>
      <c r="BD416" s="34"/>
      <c r="BE416" s="34"/>
      <c r="BF416" s="34"/>
    </row>
    <row r="417" spans="1:63" outlineLevel="1" x14ac:dyDescent="0.2">
      <c r="A417" s="12"/>
      <c r="C417" s="44">
        <f t="shared" si="49"/>
        <v>2053</v>
      </c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AK417" s="34"/>
      <c r="AM417" s="34">
        <f>AM$9/$E$379</f>
        <v>0</v>
      </c>
      <c r="AN417" s="34">
        <f>(2*AM461)/($E$380-(AN$381-$C417))</f>
        <v>0</v>
      </c>
      <c r="AO417" s="34">
        <f t="shared" si="53"/>
        <v>0</v>
      </c>
      <c r="AP417" s="34">
        <f t="shared" si="53"/>
        <v>0</v>
      </c>
      <c r="AQ417" s="34">
        <f t="shared" si="53"/>
        <v>0</v>
      </c>
      <c r="AR417" s="34"/>
      <c r="AS417" s="34"/>
      <c r="AT417" s="34"/>
      <c r="AU417" s="34"/>
      <c r="AV417" s="34"/>
      <c r="AW417" s="34"/>
      <c r="AX417" s="34"/>
      <c r="AY417" s="34"/>
      <c r="AZ417" s="34"/>
      <c r="BA417" s="34"/>
      <c r="BB417" s="34"/>
      <c r="BC417" s="34"/>
      <c r="BD417" s="34"/>
      <c r="BE417" s="34"/>
      <c r="BF417" s="34"/>
      <c r="BG417" s="34"/>
    </row>
    <row r="418" spans="1:63" outlineLevel="1" x14ac:dyDescent="0.2">
      <c r="A418" s="12"/>
      <c r="C418" s="44">
        <f t="shared" si="49"/>
        <v>2054</v>
      </c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AK418" s="34"/>
      <c r="AN418" s="34">
        <f>AN$9/$E$379</f>
        <v>0</v>
      </c>
      <c r="AO418" s="34">
        <f>(2*AN462)/($E$380-(AO$381-$C418))</f>
        <v>0</v>
      </c>
      <c r="AP418" s="34">
        <f t="shared" si="53"/>
        <v>0</v>
      </c>
      <c r="AQ418" s="34">
        <f t="shared" si="53"/>
        <v>0</v>
      </c>
      <c r="AR418" s="34"/>
      <c r="AS418" s="34"/>
      <c r="AT418" s="34"/>
      <c r="AU418" s="34"/>
      <c r="AV418" s="34"/>
      <c r="AW418" s="34"/>
      <c r="AX418" s="34"/>
      <c r="AY418" s="34"/>
      <c r="AZ418" s="34"/>
      <c r="BA418" s="34"/>
      <c r="BB418" s="34"/>
      <c r="BC418" s="34"/>
      <c r="BD418" s="34"/>
      <c r="BE418" s="34"/>
      <c r="BF418" s="34"/>
      <c r="BG418" s="34"/>
      <c r="BH418" s="34"/>
    </row>
    <row r="419" spans="1:63" outlineLevel="1" x14ac:dyDescent="0.2">
      <c r="A419" s="12"/>
      <c r="C419" s="44">
        <f t="shared" si="49"/>
        <v>2055</v>
      </c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AK419" s="34"/>
      <c r="AO419" s="34">
        <f>AO$9/$E$379</f>
        <v>0</v>
      </c>
      <c r="AP419" s="34">
        <f>(2*AO463)/($E$380-(AP$381-$C419))</f>
        <v>0</v>
      </c>
      <c r="AQ419" s="34">
        <f t="shared" si="53"/>
        <v>0</v>
      </c>
      <c r="AR419" s="34"/>
      <c r="AS419" s="34"/>
      <c r="AT419" s="34"/>
      <c r="AU419" s="34"/>
      <c r="AV419" s="34"/>
      <c r="AW419" s="34"/>
      <c r="AX419" s="34"/>
      <c r="AY419" s="34"/>
      <c r="AZ419" s="34"/>
      <c r="BA419" s="34"/>
      <c r="BB419" s="34"/>
      <c r="BC419" s="34"/>
      <c r="BD419" s="34"/>
      <c r="BE419" s="34"/>
      <c r="BF419" s="34"/>
      <c r="BG419" s="34"/>
      <c r="BH419" s="34"/>
      <c r="BI419" s="34"/>
    </row>
    <row r="420" spans="1:63" outlineLevel="1" x14ac:dyDescent="0.2">
      <c r="A420" s="12"/>
      <c r="C420" s="44">
        <f t="shared" si="49"/>
        <v>2056</v>
      </c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AK420" s="34"/>
      <c r="AP420" s="34">
        <f>AP$9/$E$379</f>
        <v>0</v>
      </c>
      <c r="AQ420" s="34">
        <f>(2*AP464)/($E$380-(AQ$381-$C420))</f>
        <v>0</v>
      </c>
      <c r="AR420" s="34"/>
      <c r="AS420" s="34"/>
      <c r="AT420" s="34"/>
      <c r="AU420" s="34"/>
      <c r="AV420" s="34"/>
      <c r="AW420" s="34"/>
      <c r="AX420" s="34"/>
      <c r="AY420" s="34"/>
      <c r="AZ420" s="34"/>
      <c r="BA420" s="34"/>
      <c r="BB420" s="34"/>
      <c r="BC420" s="34"/>
      <c r="BD420" s="34"/>
      <c r="BE420" s="34"/>
      <c r="BF420" s="34"/>
      <c r="BG420" s="34"/>
      <c r="BH420" s="34"/>
      <c r="BI420" s="34"/>
      <c r="BJ420" s="34"/>
    </row>
    <row r="421" spans="1:63" outlineLevel="1" x14ac:dyDescent="0.2">
      <c r="A421" s="12"/>
      <c r="C421" s="44">
        <f t="shared" si="49"/>
        <v>2057</v>
      </c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AQ421" s="34">
        <f>AQ$9/$E$379</f>
        <v>0</v>
      </c>
      <c r="AR421" s="34"/>
      <c r="AS421" s="34"/>
      <c r="AT421" s="34"/>
      <c r="AU421" s="34"/>
      <c r="AV421" s="34"/>
      <c r="AW421" s="34"/>
      <c r="AX421" s="34"/>
      <c r="AY421" s="34"/>
      <c r="AZ421" s="34"/>
      <c r="BA421" s="34"/>
      <c r="BB421" s="34"/>
      <c r="BC421" s="34"/>
      <c r="BD421" s="34"/>
      <c r="BE421" s="34"/>
      <c r="BF421" s="34"/>
      <c r="BG421" s="34"/>
      <c r="BH421" s="34"/>
      <c r="BI421" s="34"/>
      <c r="BJ421" s="34"/>
      <c r="BK421" s="34"/>
    </row>
    <row r="422" spans="1:63" outlineLevel="1" x14ac:dyDescent="0.2">
      <c r="A422" s="12"/>
      <c r="C422" s="27" t="s">
        <v>22</v>
      </c>
      <c r="D422" s="45">
        <f t="shared" ref="D422:AQ422" si="54">SUM(D382:D421)</f>
        <v>0</v>
      </c>
      <c r="E422" s="45">
        <f t="shared" si="54"/>
        <v>0</v>
      </c>
      <c r="F422" s="45">
        <f t="shared" si="54"/>
        <v>0</v>
      </c>
      <c r="G422" s="45">
        <f t="shared" si="54"/>
        <v>0</v>
      </c>
      <c r="H422" s="45">
        <f t="shared" si="54"/>
        <v>0</v>
      </c>
      <c r="I422" s="45">
        <f t="shared" si="54"/>
        <v>0</v>
      </c>
      <c r="J422" s="45">
        <f t="shared" si="54"/>
        <v>0</v>
      </c>
      <c r="K422" s="45">
        <f t="shared" si="54"/>
        <v>0</v>
      </c>
      <c r="L422" s="45">
        <f t="shared" si="54"/>
        <v>0</v>
      </c>
      <c r="M422" s="45">
        <f t="shared" si="54"/>
        <v>0</v>
      </c>
      <c r="N422" s="45">
        <f t="shared" si="54"/>
        <v>0</v>
      </c>
      <c r="O422" s="45">
        <f t="shared" si="54"/>
        <v>0</v>
      </c>
      <c r="P422" s="45">
        <f t="shared" si="54"/>
        <v>0</v>
      </c>
      <c r="Q422" s="45">
        <f t="shared" si="54"/>
        <v>0</v>
      </c>
      <c r="R422" s="45">
        <f t="shared" si="54"/>
        <v>0</v>
      </c>
      <c r="S422" s="45">
        <f t="shared" si="54"/>
        <v>0</v>
      </c>
      <c r="T422" s="45">
        <f t="shared" si="54"/>
        <v>0</v>
      </c>
      <c r="U422" s="45">
        <f t="shared" si="54"/>
        <v>0</v>
      </c>
      <c r="V422" s="45">
        <f t="shared" si="54"/>
        <v>0</v>
      </c>
      <c r="W422" s="45">
        <f t="shared" si="54"/>
        <v>0</v>
      </c>
      <c r="X422" s="45">
        <f t="shared" si="54"/>
        <v>0</v>
      </c>
      <c r="Y422" s="45">
        <f t="shared" si="54"/>
        <v>0</v>
      </c>
      <c r="Z422" s="45">
        <f t="shared" si="54"/>
        <v>0</v>
      </c>
      <c r="AA422" s="45">
        <f t="shared" si="54"/>
        <v>0</v>
      </c>
      <c r="AB422" s="45">
        <f t="shared" si="54"/>
        <v>0</v>
      </c>
      <c r="AC422" s="45">
        <f t="shared" si="54"/>
        <v>0</v>
      </c>
      <c r="AD422" s="45">
        <f t="shared" si="54"/>
        <v>0</v>
      </c>
      <c r="AE422" s="45">
        <f t="shared" si="54"/>
        <v>0</v>
      </c>
      <c r="AF422" s="45">
        <f t="shared" si="54"/>
        <v>0</v>
      </c>
      <c r="AG422" s="45">
        <f t="shared" si="54"/>
        <v>0</v>
      </c>
      <c r="AH422" s="45">
        <f t="shared" si="54"/>
        <v>0</v>
      </c>
      <c r="AI422" s="45">
        <f t="shared" si="54"/>
        <v>0</v>
      </c>
      <c r="AJ422" s="45">
        <f t="shared" si="54"/>
        <v>0</v>
      </c>
      <c r="AK422" s="45">
        <f t="shared" si="54"/>
        <v>0</v>
      </c>
      <c r="AL422" s="45">
        <f t="shared" si="54"/>
        <v>0</v>
      </c>
      <c r="AM422" s="45">
        <f t="shared" si="54"/>
        <v>0</v>
      </c>
      <c r="AN422" s="45">
        <f t="shared" si="54"/>
        <v>0</v>
      </c>
      <c r="AO422" s="45">
        <f t="shared" si="54"/>
        <v>0</v>
      </c>
      <c r="AP422" s="45">
        <f t="shared" si="54"/>
        <v>0</v>
      </c>
      <c r="AQ422" s="45">
        <f t="shared" si="54"/>
        <v>0</v>
      </c>
    </row>
    <row r="423" spans="1:63" outlineLevel="1" x14ac:dyDescent="0.2">
      <c r="A423" s="12"/>
      <c r="C423" s="46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</row>
    <row r="424" spans="1:63" outlineLevel="1" x14ac:dyDescent="0.2">
      <c r="A424" s="12"/>
      <c r="C424" s="48" t="s">
        <v>18</v>
      </c>
      <c r="D424" s="34"/>
      <c r="E424" s="34"/>
      <c r="F424" s="34"/>
      <c r="G424" s="34"/>
      <c r="I424" s="34"/>
      <c r="J424" s="34"/>
      <c r="K424" s="34"/>
      <c r="L424" s="34"/>
      <c r="M424" s="34"/>
      <c r="N424" s="34"/>
      <c r="O424" s="34"/>
    </row>
    <row r="425" spans="1:63" outlineLevel="1" x14ac:dyDescent="0.2">
      <c r="A425" s="12"/>
      <c r="C425" s="28"/>
      <c r="D425" s="30">
        <f>'Odpisy - daňové'!D2</f>
        <v>2018</v>
      </c>
      <c r="E425" s="30">
        <f t="shared" ref="E425:AQ425" si="55">D425+1</f>
        <v>2019</v>
      </c>
      <c r="F425" s="30">
        <f t="shared" si="55"/>
        <v>2020</v>
      </c>
      <c r="G425" s="30">
        <f t="shared" si="55"/>
        <v>2021</v>
      </c>
      <c r="H425" s="30">
        <f t="shared" si="55"/>
        <v>2022</v>
      </c>
      <c r="I425" s="30">
        <f t="shared" si="55"/>
        <v>2023</v>
      </c>
      <c r="J425" s="30">
        <f t="shared" si="55"/>
        <v>2024</v>
      </c>
      <c r="K425" s="30">
        <f t="shared" si="55"/>
        <v>2025</v>
      </c>
      <c r="L425" s="30">
        <f t="shared" si="55"/>
        <v>2026</v>
      </c>
      <c r="M425" s="30">
        <f t="shared" si="55"/>
        <v>2027</v>
      </c>
      <c r="N425" s="30">
        <f t="shared" si="55"/>
        <v>2028</v>
      </c>
      <c r="O425" s="30">
        <f t="shared" si="55"/>
        <v>2029</v>
      </c>
      <c r="P425" s="30">
        <f t="shared" si="55"/>
        <v>2030</v>
      </c>
      <c r="Q425" s="30">
        <f t="shared" si="55"/>
        <v>2031</v>
      </c>
      <c r="R425" s="30">
        <f t="shared" si="55"/>
        <v>2032</v>
      </c>
      <c r="S425" s="30">
        <f t="shared" si="55"/>
        <v>2033</v>
      </c>
      <c r="T425" s="30">
        <f t="shared" si="55"/>
        <v>2034</v>
      </c>
      <c r="U425" s="30">
        <f t="shared" si="55"/>
        <v>2035</v>
      </c>
      <c r="V425" s="30">
        <f t="shared" si="55"/>
        <v>2036</v>
      </c>
      <c r="W425" s="30">
        <f t="shared" si="55"/>
        <v>2037</v>
      </c>
      <c r="X425" s="30">
        <f t="shared" si="55"/>
        <v>2038</v>
      </c>
      <c r="Y425" s="30">
        <f t="shared" si="55"/>
        <v>2039</v>
      </c>
      <c r="Z425" s="30">
        <f t="shared" si="55"/>
        <v>2040</v>
      </c>
      <c r="AA425" s="30">
        <f t="shared" si="55"/>
        <v>2041</v>
      </c>
      <c r="AB425" s="30">
        <f t="shared" si="55"/>
        <v>2042</v>
      </c>
      <c r="AC425" s="30">
        <f t="shared" si="55"/>
        <v>2043</v>
      </c>
      <c r="AD425" s="30">
        <f t="shared" si="55"/>
        <v>2044</v>
      </c>
      <c r="AE425" s="30">
        <f t="shared" si="55"/>
        <v>2045</v>
      </c>
      <c r="AF425" s="30">
        <f t="shared" si="55"/>
        <v>2046</v>
      </c>
      <c r="AG425" s="30">
        <f t="shared" si="55"/>
        <v>2047</v>
      </c>
      <c r="AH425" s="30">
        <f t="shared" si="55"/>
        <v>2048</v>
      </c>
      <c r="AI425" s="30">
        <f t="shared" si="55"/>
        <v>2049</v>
      </c>
      <c r="AJ425" s="30">
        <f t="shared" si="55"/>
        <v>2050</v>
      </c>
      <c r="AK425" s="30">
        <f t="shared" si="55"/>
        <v>2051</v>
      </c>
      <c r="AL425" s="30">
        <f t="shared" si="55"/>
        <v>2052</v>
      </c>
      <c r="AM425" s="30">
        <f t="shared" si="55"/>
        <v>2053</v>
      </c>
      <c r="AN425" s="30">
        <f t="shared" si="55"/>
        <v>2054</v>
      </c>
      <c r="AO425" s="30">
        <f t="shared" si="55"/>
        <v>2055</v>
      </c>
      <c r="AP425" s="30">
        <f t="shared" si="55"/>
        <v>2056</v>
      </c>
      <c r="AQ425" s="30">
        <f t="shared" si="55"/>
        <v>2057</v>
      </c>
    </row>
    <row r="426" spans="1:63" outlineLevel="1" x14ac:dyDescent="0.2">
      <c r="A426" s="12"/>
      <c r="C426" s="44">
        <f>D425</f>
        <v>2018</v>
      </c>
      <c r="D426" s="34">
        <f>D$9-D382</f>
        <v>0</v>
      </c>
      <c r="E426" s="34">
        <f>D426-E382</f>
        <v>0</v>
      </c>
      <c r="F426" s="34">
        <f>E426-F382</f>
        <v>0</v>
      </c>
      <c r="G426" s="34">
        <f>F426-G382</f>
        <v>0</v>
      </c>
      <c r="H426" s="34">
        <f t="shared" ref="H426:W427" si="56">G426-H382</f>
        <v>0</v>
      </c>
      <c r="I426" s="34">
        <f t="shared" si="56"/>
        <v>0</v>
      </c>
      <c r="J426" s="34">
        <f t="shared" si="56"/>
        <v>0</v>
      </c>
      <c r="K426" s="34">
        <f t="shared" si="56"/>
        <v>0</v>
      </c>
      <c r="L426" s="34">
        <f t="shared" si="56"/>
        <v>0</v>
      </c>
      <c r="M426" s="34">
        <f t="shared" si="56"/>
        <v>0</v>
      </c>
      <c r="N426" s="34">
        <f t="shared" si="56"/>
        <v>0</v>
      </c>
      <c r="O426" s="34">
        <f t="shared" si="56"/>
        <v>0</v>
      </c>
      <c r="P426" s="34">
        <f t="shared" si="56"/>
        <v>0</v>
      </c>
      <c r="Q426" s="34">
        <f t="shared" si="56"/>
        <v>0</v>
      </c>
      <c r="R426" s="34">
        <f t="shared" si="56"/>
        <v>0</v>
      </c>
      <c r="S426" s="34">
        <f t="shared" si="56"/>
        <v>0</v>
      </c>
      <c r="T426" s="34">
        <f t="shared" si="56"/>
        <v>0</v>
      </c>
      <c r="U426" s="34">
        <f t="shared" si="56"/>
        <v>0</v>
      </c>
      <c r="V426" s="34">
        <f t="shared" si="56"/>
        <v>0</v>
      </c>
      <c r="W426" s="34">
        <f t="shared" si="56"/>
        <v>0</v>
      </c>
    </row>
    <row r="427" spans="1:63" outlineLevel="1" x14ac:dyDescent="0.2">
      <c r="A427" s="12"/>
      <c r="C427" s="44">
        <f>C426+1</f>
        <v>2019</v>
      </c>
      <c r="D427" s="34"/>
      <c r="E427" s="34">
        <f>E$9-E383</f>
        <v>0</v>
      </c>
      <c r="F427" s="34">
        <f>E427-F383</f>
        <v>0</v>
      </c>
      <c r="G427" s="34">
        <f>F427-G383</f>
        <v>0</v>
      </c>
      <c r="H427" s="34">
        <f>G427-H383</f>
        <v>0</v>
      </c>
      <c r="I427" s="34">
        <f t="shared" si="56"/>
        <v>0</v>
      </c>
      <c r="J427" s="34">
        <f t="shared" si="56"/>
        <v>0</v>
      </c>
      <c r="K427" s="34">
        <f t="shared" si="56"/>
        <v>0</v>
      </c>
      <c r="L427" s="34">
        <f t="shared" si="56"/>
        <v>0</v>
      </c>
      <c r="M427" s="34">
        <f t="shared" si="56"/>
        <v>0</v>
      </c>
      <c r="N427" s="34">
        <f t="shared" si="56"/>
        <v>0</v>
      </c>
      <c r="O427" s="34">
        <f t="shared" si="56"/>
        <v>0</v>
      </c>
      <c r="P427" s="34">
        <f t="shared" si="56"/>
        <v>0</v>
      </c>
      <c r="Q427" s="34">
        <f t="shared" si="56"/>
        <v>0</v>
      </c>
      <c r="R427" s="34">
        <f t="shared" si="56"/>
        <v>0</v>
      </c>
      <c r="S427" s="34">
        <f t="shared" si="56"/>
        <v>0</v>
      </c>
      <c r="T427" s="34">
        <f t="shared" si="56"/>
        <v>0</v>
      </c>
      <c r="U427" s="34">
        <f t="shared" si="56"/>
        <v>0</v>
      </c>
      <c r="V427" s="34">
        <f t="shared" si="56"/>
        <v>0</v>
      </c>
      <c r="W427" s="34">
        <f t="shared" si="56"/>
        <v>0</v>
      </c>
      <c r="X427" s="34">
        <f t="shared" ref="J427:Y429" si="57">W427-X383</f>
        <v>0</v>
      </c>
    </row>
    <row r="428" spans="1:63" outlineLevel="1" x14ac:dyDescent="0.2">
      <c r="A428" s="12"/>
      <c r="C428" s="44">
        <f t="shared" ref="C428:C465" si="58">C427+1</f>
        <v>2020</v>
      </c>
      <c r="D428" s="34"/>
      <c r="E428" s="34"/>
      <c r="F428" s="34">
        <f>F$9-F384</f>
        <v>0</v>
      </c>
      <c r="G428" s="34">
        <f>F428-G384</f>
        <v>0</v>
      </c>
      <c r="H428" s="34">
        <f>G428-H384</f>
        <v>0</v>
      </c>
      <c r="I428" s="34">
        <f>H428-I384</f>
        <v>0</v>
      </c>
      <c r="J428" s="34">
        <f t="shared" si="57"/>
        <v>0</v>
      </c>
      <c r="K428" s="34">
        <f t="shared" si="57"/>
        <v>0</v>
      </c>
      <c r="L428" s="34">
        <f t="shared" si="57"/>
        <v>0</v>
      </c>
      <c r="M428" s="34">
        <f t="shared" si="57"/>
        <v>0</v>
      </c>
      <c r="N428" s="34">
        <f t="shared" si="57"/>
        <v>0</v>
      </c>
      <c r="O428" s="34">
        <f t="shared" si="57"/>
        <v>0</v>
      </c>
      <c r="P428" s="34">
        <f t="shared" si="57"/>
        <v>0</v>
      </c>
      <c r="Q428" s="34">
        <f t="shared" si="57"/>
        <v>0</v>
      </c>
      <c r="R428" s="34">
        <f t="shared" si="57"/>
        <v>0</v>
      </c>
      <c r="S428" s="34">
        <f t="shared" si="57"/>
        <v>0</v>
      </c>
      <c r="T428" s="34">
        <f t="shared" si="57"/>
        <v>0</v>
      </c>
      <c r="U428" s="34">
        <f t="shared" si="57"/>
        <v>0</v>
      </c>
      <c r="V428" s="34">
        <f t="shared" si="57"/>
        <v>0</v>
      </c>
      <c r="W428" s="34">
        <f t="shared" si="57"/>
        <v>0</v>
      </c>
      <c r="X428" s="34">
        <f t="shared" si="57"/>
        <v>0</v>
      </c>
      <c r="Y428" s="34">
        <f t="shared" si="57"/>
        <v>0</v>
      </c>
    </row>
    <row r="429" spans="1:63" outlineLevel="1" x14ac:dyDescent="0.2">
      <c r="A429" s="12"/>
      <c r="C429" s="44">
        <f t="shared" si="58"/>
        <v>2021</v>
      </c>
      <c r="D429" s="34"/>
      <c r="E429" s="34"/>
      <c r="F429" s="34"/>
      <c r="G429" s="34">
        <f>G$9-G385</f>
        <v>0</v>
      </c>
      <c r="H429" s="34">
        <f>G429-H385</f>
        <v>0</v>
      </c>
      <c r="I429" s="34">
        <f>H429-I385</f>
        <v>0</v>
      </c>
      <c r="J429" s="34">
        <f>I429-J385</f>
        <v>0</v>
      </c>
      <c r="K429" s="34">
        <f t="shared" si="57"/>
        <v>0</v>
      </c>
      <c r="L429" s="34">
        <f t="shared" si="57"/>
        <v>0</v>
      </c>
      <c r="M429" s="34">
        <f t="shared" si="57"/>
        <v>0</v>
      </c>
      <c r="N429" s="34">
        <f t="shared" si="57"/>
        <v>0</v>
      </c>
      <c r="O429" s="34">
        <f t="shared" si="57"/>
        <v>0</v>
      </c>
      <c r="P429" s="34">
        <f t="shared" si="57"/>
        <v>0</v>
      </c>
      <c r="Q429" s="34">
        <f t="shared" si="57"/>
        <v>0</v>
      </c>
      <c r="R429" s="34">
        <f t="shared" si="57"/>
        <v>0</v>
      </c>
      <c r="S429" s="34">
        <f t="shared" si="57"/>
        <v>0</v>
      </c>
      <c r="T429" s="34">
        <f t="shared" si="57"/>
        <v>0</v>
      </c>
      <c r="U429" s="34">
        <f t="shared" si="57"/>
        <v>0</v>
      </c>
      <c r="V429" s="34">
        <f t="shared" si="57"/>
        <v>0</v>
      </c>
      <c r="W429" s="34">
        <f t="shared" si="57"/>
        <v>0</v>
      </c>
      <c r="X429" s="34">
        <f t="shared" si="57"/>
        <v>0</v>
      </c>
      <c r="Y429" s="34">
        <f t="shared" si="57"/>
        <v>0</v>
      </c>
      <c r="Z429" s="34">
        <f t="shared" ref="L429:AA431" si="59">Y429-Z385</f>
        <v>0</v>
      </c>
    </row>
    <row r="430" spans="1:63" outlineLevel="1" x14ac:dyDescent="0.2">
      <c r="A430" s="12"/>
      <c r="C430" s="44">
        <f t="shared" si="58"/>
        <v>2022</v>
      </c>
      <c r="D430" s="34"/>
      <c r="E430" s="34"/>
      <c r="F430" s="34"/>
      <c r="G430" s="34"/>
      <c r="H430" s="34">
        <f>H$9-H386</f>
        <v>0</v>
      </c>
      <c r="I430" s="34">
        <f>H430-I386</f>
        <v>0</v>
      </c>
      <c r="J430" s="34">
        <f>I430-J386</f>
        <v>0</v>
      </c>
      <c r="K430" s="34">
        <f>J430-K386</f>
        <v>0</v>
      </c>
      <c r="L430" s="34">
        <f t="shared" si="59"/>
        <v>0</v>
      </c>
      <c r="M430" s="34">
        <f t="shared" si="59"/>
        <v>0</v>
      </c>
      <c r="N430" s="34">
        <f t="shared" si="59"/>
        <v>0</v>
      </c>
      <c r="O430" s="34">
        <f t="shared" si="59"/>
        <v>0</v>
      </c>
      <c r="P430" s="34">
        <f t="shared" si="59"/>
        <v>0</v>
      </c>
      <c r="Q430" s="34">
        <f t="shared" si="59"/>
        <v>0</v>
      </c>
      <c r="R430" s="34">
        <f t="shared" si="59"/>
        <v>0</v>
      </c>
      <c r="S430" s="34">
        <f t="shared" si="59"/>
        <v>0</v>
      </c>
      <c r="T430" s="34">
        <f t="shared" si="59"/>
        <v>0</v>
      </c>
      <c r="U430" s="34">
        <f t="shared" si="59"/>
        <v>0</v>
      </c>
      <c r="V430" s="34">
        <f t="shared" si="59"/>
        <v>0</v>
      </c>
      <c r="W430" s="34">
        <f t="shared" si="59"/>
        <v>0</v>
      </c>
      <c r="X430" s="34">
        <f t="shared" si="59"/>
        <v>0</v>
      </c>
      <c r="Y430" s="34">
        <f t="shared" si="59"/>
        <v>0</v>
      </c>
      <c r="Z430" s="34">
        <f t="shared" si="59"/>
        <v>0</v>
      </c>
      <c r="AA430" s="34">
        <f t="shared" si="59"/>
        <v>0</v>
      </c>
    </row>
    <row r="431" spans="1:63" outlineLevel="1" x14ac:dyDescent="0.2">
      <c r="A431" s="12"/>
      <c r="C431" s="44">
        <f t="shared" si="58"/>
        <v>2023</v>
      </c>
      <c r="I431" s="34">
        <f>I$9-I387</f>
        <v>0</v>
      </c>
      <c r="J431" s="34">
        <f>I431-J387</f>
        <v>0</v>
      </c>
      <c r="K431" s="34">
        <f>J431-K387</f>
        <v>0</v>
      </c>
      <c r="L431" s="34">
        <f>K431-L387</f>
        <v>0</v>
      </c>
      <c r="M431" s="34">
        <f t="shared" si="59"/>
        <v>0</v>
      </c>
      <c r="N431" s="34">
        <f t="shared" si="59"/>
        <v>0</v>
      </c>
      <c r="O431" s="34">
        <f t="shared" si="59"/>
        <v>0</v>
      </c>
      <c r="P431" s="34">
        <f t="shared" si="59"/>
        <v>0</v>
      </c>
      <c r="Q431" s="34">
        <f t="shared" si="59"/>
        <v>0</v>
      </c>
      <c r="R431" s="34">
        <f t="shared" si="59"/>
        <v>0</v>
      </c>
      <c r="S431" s="34">
        <f t="shared" si="59"/>
        <v>0</v>
      </c>
      <c r="T431" s="34">
        <f t="shared" si="59"/>
        <v>0</v>
      </c>
      <c r="U431" s="34">
        <f t="shared" si="59"/>
        <v>0</v>
      </c>
      <c r="V431" s="34">
        <f t="shared" si="59"/>
        <v>0</v>
      </c>
      <c r="W431" s="34">
        <f t="shared" si="59"/>
        <v>0</v>
      </c>
      <c r="X431" s="34">
        <f t="shared" si="59"/>
        <v>0</v>
      </c>
      <c r="Y431" s="34">
        <f t="shared" si="59"/>
        <v>0</v>
      </c>
      <c r="Z431" s="34">
        <f t="shared" si="59"/>
        <v>0</v>
      </c>
      <c r="AA431" s="34">
        <f t="shared" si="59"/>
        <v>0</v>
      </c>
      <c r="AB431" s="34">
        <f t="shared" ref="N431:AC433" si="60">AA431-AB387</f>
        <v>0</v>
      </c>
    </row>
    <row r="432" spans="1:63" outlineLevel="1" x14ac:dyDescent="0.2">
      <c r="A432" s="12"/>
      <c r="C432" s="44">
        <f t="shared" si="58"/>
        <v>2024</v>
      </c>
      <c r="J432" s="34">
        <f>J$9-J388</f>
        <v>0</v>
      </c>
      <c r="K432" s="34">
        <f>J432-K388</f>
        <v>0</v>
      </c>
      <c r="L432" s="34">
        <f>K432-L388</f>
        <v>0</v>
      </c>
      <c r="M432" s="34">
        <f>L432-M388</f>
        <v>0</v>
      </c>
      <c r="N432" s="34">
        <f t="shared" si="60"/>
        <v>0</v>
      </c>
      <c r="O432" s="34">
        <f t="shared" si="60"/>
        <v>0</v>
      </c>
      <c r="P432" s="34">
        <f t="shared" si="60"/>
        <v>0</v>
      </c>
      <c r="Q432" s="34">
        <f t="shared" si="60"/>
        <v>0</v>
      </c>
      <c r="R432" s="34">
        <f t="shared" si="60"/>
        <v>0</v>
      </c>
      <c r="S432" s="34">
        <f t="shared" si="60"/>
        <v>0</v>
      </c>
      <c r="T432" s="34">
        <f t="shared" si="60"/>
        <v>0</v>
      </c>
      <c r="U432" s="34">
        <f t="shared" si="60"/>
        <v>0</v>
      </c>
      <c r="V432" s="34">
        <f t="shared" si="60"/>
        <v>0</v>
      </c>
      <c r="W432" s="34">
        <f t="shared" si="60"/>
        <v>0</v>
      </c>
      <c r="X432" s="34">
        <f t="shared" si="60"/>
        <v>0</v>
      </c>
      <c r="Y432" s="34">
        <f t="shared" si="60"/>
        <v>0</v>
      </c>
      <c r="Z432" s="34">
        <f t="shared" si="60"/>
        <v>0</v>
      </c>
      <c r="AA432" s="34">
        <f t="shared" si="60"/>
        <v>0</v>
      </c>
      <c r="AB432" s="34">
        <f t="shared" si="60"/>
        <v>0</v>
      </c>
      <c r="AC432" s="34">
        <f t="shared" si="60"/>
        <v>0</v>
      </c>
    </row>
    <row r="433" spans="1:45" outlineLevel="1" x14ac:dyDescent="0.2">
      <c r="A433" s="12"/>
      <c r="C433" s="44">
        <f t="shared" si="58"/>
        <v>2025</v>
      </c>
      <c r="K433" s="34">
        <f>K$9-K389</f>
        <v>0</v>
      </c>
      <c r="L433" s="34">
        <f>K433-L389</f>
        <v>0</v>
      </c>
      <c r="M433" s="34">
        <f>L433-M389</f>
        <v>0</v>
      </c>
      <c r="N433" s="34">
        <f>M433-N389</f>
        <v>0</v>
      </c>
      <c r="O433" s="34">
        <f t="shared" si="60"/>
        <v>0</v>
      </c>
      <c r="P433" s="34">
        <f t="shared" si="60"/>
        <v>0</v>
      </c>
      <c r="Q433" s="34">
        <f t="shared" si="60"/>
        <v>0</v>
      </c>
      <c r="R433" s="34">
        <f t="shared" si="60"/>
        <v>0</v>
      </c>
      <c r="S433" s="34">
        <f t="shared" si="60"/>
        <v>0</v>
      </c>
      <c r="T433" s="34">
        <f t="shared" si="60"/>
        <v>0</v>
      </c>
      <c r="U433" s="34">
        <f t="shared" si="60"/>
        <v>0</v>
      </c>
      <c r="V433" s="34">
        <f t="shared" si="60"/>
        <v>0</v>
      </c>
      <c r="W433" s="34">
        <f t="shared" si="60"/>
        <v>0</v>
      </c>
      <c r="X433" s="34">
        <f t="shared" si="60"/>
        <v>0</v>
      </c>
      <c r="Y433" s="34">
        <f t="shared" si="60"/>
        <v>0</v>
      </c>
      <c r="Z433" s="34">
        <f t="shared" si="60"/>
        <v>0</v>
      </c>
      <c r="AA433" s="34">
        <f t="shared" si="60"/>
        <v>0</v>
      </c>
      <c r="AB433" s="34">
        <f t="shared" si="60"/>
        <v>0</v>
      </c>
      <c r="AC433" s="34">
        <f t="shared" si="60"/>
        <v>0</v>
      </c>
      <c r="AD433" s="34">
        <f t="shared" ref="P433:AE435" si="61">AC433-AD389</f>
        <v>0</v>
      </c>
    </row>
    <row r="434" spans="1:45" outlineLevel="1" x14ac:dyDescent="0.2">
      <c r="A434" s="12"/>
      <c r="C434" s="44">
        <f t="shared" si="58"/>
        <v>2026</v>
      </c>
      <c r="L434" s="34">
        <f>L$9-L390</f>
        <v>0</v>
      </c>
      <c r="M434" s="34">
        <f>L434-M390</f>
        <v>0</v>
      </c>
      <c r="N434" s="34">
        <f>M434-N390</f>
        <v>0</v>
      </c>
      <c r="O434" s="34">
        <f>N434-O390</f>
        <v>0</v>
      </c>
      <c r="P434" s="34">
        <f t="shared" si="61"/>
        <v>0</v>
      </c>
      <c r="Q434" s="34">
        <f t="shared" si="61"/>
        <v>0</v>
      </c>
      <c r="R434" s="34">
        <f t="shared" si="61"/>
        <v>0</v>
      </c>
      <c r="S434" s="34">
        <f t="shared" si="61"/>
        <v>0</v>
      </c>
      <c r="T434" s="34">
        <f t="shared" si="61"/>
        <v>0</v>
      </c>
      <c r="U434" s="34">
        <f t="shared" si="61"/>
        <v>0</v>
      </c>
      <c r="V434" s="34">
        <f t="shared" si="61"/>
        <v>0</v>
      </c>
      <c r="W434" s="34">
        <f t="shared" si="61"/>
        <v>0</v>
      </c>
      <c r="X434" s="34">
        <f t="shared" si="61"/>
        <v>0</v>
      </c>
      <c r="Y434" s="34">
        <f t="shared" si="61"/>
        <v>0</v>
      </c>
      <c r="Z434" s="34">
        <f t="shared" si="61"/>
        <v>0</v>
      </c>
      <c r="AA434" s="34">
        <f t="shared" si="61"/>
        <v>0</v>
      </c>
      <c r="AB434" s="34">
        <f t="shared" si="61"/>
        <v>0</v>
      </c>
      <c r="AC434" s="34">
        <f t="shared" si="61"/>
        <v>0</v>
      </c>
      <c r="AD434" s="34">
        <f t="shared" si="61"/>
        <v>0</v>
      </c>
      <c r="AE434" s="34">
        <f t="shared" si="61"/>
        <v>0</v>
      </c>
    </row>
    <row r="435" spans="1:45" outlineLevel="1" x14ac:dyDescent="0.2">
      <c r="A435" s="12"/>
      <c r="C435" s="44">
        <f t="shared" si="58"/>
        <v>2027</v>
      </c>
      <c r="M435" s="34">
        <f>M$9-M391</f>
        <v>0</v>
      </c>
      <c r="N435" s="34">
        <f>M435-N391</f>
        <v>0</v>
      </c>
      <c r="O435" s="34">
        <f>N435-O391</f>
        <v>0</v>
      </c>
      <c r="P435" s="34">
        <f>O435-P391</f>
        <v>0</v>
      </c>
      <c r="Q435" s="34">
        <f t="shared" si="61"/>
        <v>0</v>
      </c>
      <c r="R435" s="34">
        <f t="shared" si="61"/>
        <v>0</v>
      </c>
      <c r="S435" s="34">
        <f t="shared" si="61"/>
        <v>0</v>
      </c>
      <c r="T435" s="34">
        <f t="shared" si="61"/>
        <v>0</v>
      </c>
      <c r="U435" s="34">
        <f t="shared" si="61"/>
        <v>0</v>
      </c>
      <c r="V435" s="34">
        <f t="shared" si="61"/>
        <v>0</v>
      </c>
      <c r="W435" s="34">
        <f t="shared" si="61"/>
        <v>0</v>
      </c>
      <c r="X435" s="34">
        <f t="shared" si="61"/>
        <v>0</v>
      </c>
      <c r="Y435" s="34">
        <f t="shared" si="61"/>
        <v>0</v>
      </c>
      <c r="Z435" s="34">
        <f t="shared" si="61"/>
        <v>0</v>
      </c>
      <c r="AA435" s="34">
        <f t="shared" si="61"/>
        <v>0</v>
      </c>
      <c r="AB435" s="34">
        <f t="shared" si="61"/>
        <v>0</v>
      </c>
      <c r="AC435" s="34">
        <f t="shared" si="61"/>
        <v>0</v>
      </c>
      <c r="AD435" s="34">
        <f t="shared" si="61"/>
        <v>0</v>
      </c>
      <c r="AE435" s="34">
        <f t="shared" si="61"/>
        <v>0</v>
      </c>
      <c r="AF435" s="34">
        <f t="shared" ref="R435:AG437" si="62">AE435-AF391</f>
        <v>0</v>
      </c>
    </row>
    <row r="436" spans="1:45" outlineLevel="1" x14ac:dyDescent="0.2">
      <c r="A436" s="12"/>
      <c r="C436" s="44">
        <f t="shared" si="58"/>
        <v>2028</v>
      </c>
      <c r="N436" s="34">
        <f>N$9-N392</f>
        <v>0</v>
      </c>
      <c r="O436" s="34">
        <f>N436-O392</f>
        <v>0</v>
      </c>
      <c r="P436" s="34">
        <f>O436-P392</f>
        <v>0</v>
      </c>
      <c r="Q436" s="34">
        <f>P436-Q392</f>
        <v>0</v>
      </c>
      <c r="R436" s="34">
        <f t="shared" si="62"/>
        <v>0</v>
      </c>
      <c r="S436" s="34">
        <f t="shared" si="62"/>
        <v>0</v>
      </c>
      <c r="T436" s="34">
        <f t="shared" si="62"/>
        <v>0</v>
      </c>
      <c r="U436" s="34">
        <f t="shared" si="62"/>
        <v>0</v>
      </c>
      <c r="V436" s="34">
        <f t="shared" si="62"/>
        <v>0</v>
      </c>
      <c r="W436" s="34">
        <f t="shared" si="62"/>
        <v>0</v>
      </c>
      <c r="X436" s="34">
        <f t="shared" si="62"/>
        <v>0</v>
      </c>
      <c r="Y436" s="34">
        <f t="shared" si="62"/>
        <v>0</v>
      </c>
      <c r="Z436" s="34">
        <f t="shared" si="62"/>
        <v>0</v>
      </c>
      <c r="AA436" s="34">
        <f t="shared" si="62"/>
        <v>0</v>
      </c>
      <c r="AB436" s="34">
        <f t="shared" si="62"/>
        <v>0</v>
      </c>
      <c r="AC436" s="34">
        <f t="shared" si="62"/>
        <v>0</v>
      </c>
      <c r="AD436" s="34">
        <f t="shared" si="62"/>
        <v>0</v>
      </c>
      <c r="AE436" s="34">
        <f t="shared" si="62"/>
        <v>0</v>
      </c>
      <c r="AF436" s="34">
        <f t="shared" si="62"/>
        <v>0</v>
      </c>
      <c r="AG436" s="34">
        <f t="shared" si="62"/>
        <v>0</v>
      </c>
    </row>
    <row r="437" spans="1:45" outlineLevel="1" x14ac:dyDescent="0.2">
      <c r="A437" s="12"/>
      <c r="C437" s="44">
        <f t="shared" si="58"/>
        <v>2029</v>
      </c>
      <c r="O437" s="34">
        <f>O$9-O393</f>
        <v>0</v>
      </c>
      <c r="P437" s="34">
        <f>O437-P393</f>
        <v>0</v>
      </c>
      <c r="Q437" s="34">
        <f>P437-Q393</f>
        <v>0</v>
      </c>
      <c r="R437" s="34">
        <f>Q437-R393</f>
        <v>0</v>
      </c>
      <c r="S437" s="34">
        <f t="shared" si="62"/>
        <v>0</v>
      </c>
      <c r="T437" s="34">
        <f t="shared" si="62"/>
        <v>0</v>
      </c>
      <c r="U437" s="34">
        <f t="shared" si="62"/>
        <v>0</v>
      </c>
      <c r="V437" s="34">
        <f t="shared" si="62"/>
        <v>0</v>
      </c>
      <c r="W437" s="34">
        <f t="shared" si="62"/>
        <v>0</v>
      </c>
      <c r="X437" s="34">
        <f t="shared" si="62"/>
        <v>0</v>
      </c>
      <c r="Y437" s="34">
        <f t="shared" si="62"/>
        <v>0</v>
      </c>
      <c r="Z437" s="34">
        <f t="shared" si="62"/>
        <v>0</v>
      </c>
      <c r="AA437" s="34">
        <f t="shared" si="62"/>
        <v>0</v>
      </c>
      <c r="AB437" s="34">
        <f t="shared" si="62"/>
        <v>0</v>
      </c>
      <c r="AC437" s="34">
        <f t="shared" si="62"/>
        <v>0</v>
      </c>
      <c r="AD437" s="34">
        <f t="shared" si="62"/>
        <v>0</v>
      </c>
      <c r="AE437" s="34">
        <f t="shared" si="62"/>
        <v>0</v>
      </c>
      <c r="AF437" s="34">
        <f t="shared" si="62"/>
        <v>0</v>
      </c>
      <c r="AG437" s="34">
        <f t="shared" si="62"/>
        <v>0</v>
      </c>
      <c r="AH437" s="34">
        <f t="shared" ref="T437:AI439" si="63">AG437-AH393</f>
        <v>0</v>
      </c>
    </row>
    <row r="438" spans="1:45" outlineLevel="1" x14ac:dyDescent="0.2">
      <c r="A438" s="12"/>
      <c r="C438" s="44">
        <f t="shared" si="58"/>
        <v>2030</v>
      </c>
      <c r="P438" s="34">
        <f>P$9-P394</f>
        <v>0</v>
      </c>
      <c r="Q438" s="34">
        <f>P438-Q394</f>
        <v>0</v>
      </c>
      <c r="R438" s="34">
        <f>Q438-R394</f>
        <v>0</v>
      </c>
      <c r="S438" s="34">
        <f>R438-S394</f>
        <v>0</v>
      </c>
      <c r="T438" s="34">
        <f t="shared" si="63"/>
        <v>0</v>
      </c>
      <c r="U438" s="34">
        <f t="shared" si="63"/>
        <v>0</v>
      </c>
      <c r="V438" s="34">
        <f t="shared" si="63"/>
        <v>0</v>
      </c>
      <c r="W438" s="34">
        <f t="shared" si="63"/>
        <v>0</v>
      </c>
      <c r="X438" s="34">
        <f t="shared" si="63"/>
        <v>0</v>
      </c>
      <c r="Y438" s="34">
        <f t="shared" si="63"/>
        <v>0</v>
      </c>
      <c r="Z438" s="34">
        <f t="shared" si="63"/>
        <v>0</v>
      </c>
      <c r="AA438" s="34">
        <f t="shared" si="63"/>
        <v>0</v>
      </c>
      <c r="AB438" s="34">
        <f t="shared" si="63"/>
        <v>0</v>
      </c>
      <c r="AC438" s="34">
        <f t="shared" si="63"/>
        <v>0</v>
      </c>
      <c r="AD438" s="34">
        <f t="shared" si="63"/>
        <v>0</v>
      </c>
      <c r="AE438" s="34">
        <f t="shared" si="63"/>
        <v>0</v>
      </c>
      <c r="AF438" s="34">
        <f t="shared" si="63"/>
        <v>0</v>
      </c>
      <c r="AG438" s="34">
        <f t="shared" si="63"/>
        <v>0</v>
      </c>
      <c r="AH438" s="34">
        <f t="shared" si="63"/>
        <v>0</v>
      </c>
      <c r="AI438" s="34">
        <f t="shared" si="63"/>
        <v>0</v>
      </c>
    </row>
    <row r="439" spans="1:45" outlineLevel="1" x14ac:dyDescent="0.2">
      <c r="A439" s="12"/>
      <c r="C439" s="44">
        <f t="shared" si="58"/>
        <v>2031</v>
      </c>
      <c r="Q439" s="34">
        <f>Q$9-Q395</f>
        <v>0</v>
      </c>
      <c r="R439" s="34">
        <f>Q439-R395</f>
        <v>0</v>
      </c>
      <c r="S439" s="34">
        <f>R439-S395</f>
        <v>0</v>
      </c>
      <c r="T439" s="34">
        <f>S439-T395</f>
        <v>0</v>
      </c>
      <c r="U439" s="34">
        <f t="shared" si="63"/>
        <v>0</v>
      </c>
      <c r="V439" s="34">
        <f t="shared" si="63"/>
        <v>0</v>
      </c>
      <c r="W439" s="34">
        <f t="shared" si="63"/>
        <v>0</v>
      </c>
      <c r="X439" s="34">
        <f t="shared" si="63"/>
        <v>0</v>
      </c>
      <c r="Y439" s="34">
        <f t="shared" si="63"/>
        <v>0</v>
      </c>
      <c r="Z439" s="34">
        <f t="shared" si="63"/>
        <v>0</v>
      </c>
      <c r="AA439" s="34">
        <f t="shared" si="63"/>
        <v>0</v>
      </c>
      <c r="AB439" s="34">
        <f t="shared" si="63"/>
        <v>0</v>
      </c>
      <c r="AC439" s="34">
        <f t="shared" si="63"/>
        <v>0</v>
      </c>
      <c r="AD439" s="34">
        <f t="shared" si="63"/>
        <v>0</v>
      </c>
      <c r="AE439" s="34">
        <f t="shared" si="63"/>
        <v>0</v>
      </c>
      <c r="AF439" s="34">
        <f t="shared" si="63"/>
        <v>0</v>
      </c>
      <c r="AG439" s="34">
        <f t="shared" si="63"/>
        <v>0</v>
      </c>
      <c r="AH439" s="34">
        <f t="shared" si="63"/>
        <v>0</v>
      </c>
      <c r="AI439" s="34">
        <f t="shared" si="63"/>
        <v>0</v>
      </c>
      <c r="AJ439" s="34">
        <f t="shared" ref="V439:AK442" si="64">AI439-AJ395</f>
        <v>0</v>
      </c>
    </row>
    <row r="440" spans="1:45" outlineLevel="1" x14ac:dyDescent="0.2">
      <c r="A440" s="12"/>
      <c r="C440" s="44">
        <f t="shared" si="58"/>
        <v>2032</v>
      </c>
      <c r="R440" s="34">
        <f>R$9-R396</f>
        <v>0</v>
      </c>
      <c r="S440" s="34">
        <f>R440-S396</f>
        <v>0</v>
      </c>
      <c r="T440" s="34">
        <f>S440-T396</f>
        <v>0</v>
      </c>
      <c r="U440" s="34">
        <f>T440-U396</f>
        <v>0</v>
      </c>
      <c r="V440" s="34">
        <f t="shared" si="64"/>
        <v>0</v>
      </c>
      <c r="W440" s="34">
        <f t="shared" si="64"/>
        <v>0</v>
      </c>
      <c r="X440" s="34">
        <f t="shared" si="64"/>
        <v>0</v>
      </c>
      <c r="Y440" s="34">
        <f t="shared" si="64"/>
        <v>0</v>
      </c>
      <c r="Z440" s="34">
        <f t="shared" si="64"/>
        <v>0</v>
      </c>
      <c r="AA440" s="34">
        <f t="shared" si="64"/>
        <v>0</v>
      </c>
      <c r="AB440" s="34">
        <f t="shared" si="64"/>
        <v>0</v>
      </c>
      <c r="AC440" s="34">
        <f t="shared" si="64"/>
        <v>0</v>
      </c>
      <c r="AD440" s="34">
        <f t="shared" si="64"/>
        <v>0</v>
      </c>
      <c r="AE440" s="34">
        <f t="shared" si="64"/>
        <v>0</v>
      </c>
      <c r="AF440" s="34">
        <f t="shared" si="64"/>
        <v>0</v>
      </c>
      <c r="AG440" s="34">
        <f t="shared" si="64"/>
        <v>0</v>
      </c>
      <c r="AH440" s="34">
        <f t="shared" si="64"/>
        <v>0</v>
      </c>
      <c r="AI440" s="34">
        <f t="shared" si="64"/>
        <v>0</v>
      </c>
      <c r="AJ440" s="34">
        <f t="shared" si="64"/>
        <v>0</v>
      </c>
      <c r="AK440" s="34">
        <f t="shared" si="64"/>
        <v>0</v>
      </c>
    </row>
    <row r="441" spans="1:45" outlineLevel="1" x14ac:dyDescent="0.2">
      <c r="A441" s="12"/>
      <c r="C441" s="44">
        <f t="shared" si="58"/>
        <v>2033</v>
      </c>
      <c r="S441" s="34">
        <f>S$9-S397</f>
        <v>0</v>
      </c>
      <c r="T441" s="34">
        <f>S441-T397</f>
        <v>0</v>
      </c>
      <c r="U441" s="34">
        <f>T441-U397</f>
        <v>0</v>
      </c>
      <c r="V441" s="34">
        <f>U441-V397</f>
        <v>0</v>
      </c>
      <c r="W441" s="34">
        <f t="shared" si="64"/>
        <v>0</v>
      </c>
      <c r="X441" s="34">
        <f t="shared" si="64"/>
        <v>0</v>
      </c>
      <c r="Y441" s="34">
        <f t="shared" si="64"/>
        <v>0</v>
      </c>
      <c r="Z441" s="34">
        <f t="shared" si="64"/>
        <v>0</v>
      </c>
      <c r="AA441" s="34">
        <f t="shared" si="64"/>
        <v>0</v>
      </c>
      <c r="AB441" s="34">
        <f t="shared" si="64"/>
        <v>0</v>
      </c>
      <c r="AC441" s="34">
        <f t="shared" si="64"/>
        <v>0</v>
      </c>
      <c r="AD441" s="34">
        <f t="shared" si="64"/>
        <v>0</v>
      </c>
      <c r="AE441" s="34">
        <f t="shared" si="64"/>
        <v>0</v>
      </c>
      <c r="AF441" s="34">
        <f t="shared" si="64"/>
        <v>0</v>
      </c>
      <c r="AG441" s="34">
        <f t="shared" si="64"/>
        <v>0</v>
      </c>
      <c r="AH441" s="34">
        <f t="shared" si="64"/>
        <v>0</v>
      </c>
      <c r="AI441" s="34">
        <f t="shared" si="64"/>
        <v>0</v>
      </c>
      <c r="AJ441" s="34">
        <f t="shared" si="64"/>
        <v>0</v>
      </c>
      <c r="AK441" s="34">
        <f t="shared" si="64"/>
        <v>0</v>
      </c>
      <c r="AL441" s="34">
        <f t="shared" ref="Y441:AN456" si="65">AK441-AL397</f>
        <v>0</v>
      </c>
    </row>
    <row r="442" spans="1:45" outlineLevel="1" x14ac:dyDescent="0.2">
      <c r="A442" s="12"/>
      <c r="C442" s="44">
        <f t="shared" si="58"/>
        <v>2034</v>
      </c>
      <c r="T442" s="34">
        <f>T$9-T398</f>
        <v>0</v>
      </c>
      <c r="U442" s="34">
        <f>T442-U398</f>
        <v>0</v>
      </c>
      <c r="V442" s="34">
        <f>U442-V398</f>
        <v>0</v>
      </c>
      <c r="W442" s="34">
        <f>V442-W398</f>
        <v>0</v>
      </c>
      <c r="X442" s="34">
        <f t="shared" si="64"/>
        <v>0</v>
      </c>
      <c r="Y442" s="34">
        <f t="shared" si="64"/>
        <v>0</v>
      </c>
      <c r="Z442" s="34">
        <f t="shared" si="64"/>
        <v>0</v>
      </c>
      <c r="AA442" s="34">
        <f t="shared" si="64"/>
        <v>0</v>
      </c>
      <c r="AB442" s="34">
        <f t="shared" si="64"/>
        <v>0</v>
      </c>
      <c r="AC442" s="34">
        <f t="shared" si="64"/>
        <v>0</v>
      </c>
      <c r="AD442" s="34">
        <f t="shared" si="64"/>
        <v>0</v>
      </c>
      <c r="AE442" s="34">
        <f t="shared" si="64"/>
        <v>0</v>
      </c>
      <c r="AF442" s="34">
        <f t="shared" si="64"/>
        <v>0</v>
      </c>
      <c r="AG442" s="34">
        <f t="shared" si="64"/>
        <v>0</v>
      </c>
      <c r="AH442" s="34">
        <f t="shared" si="64"/>
        <v>0</v>
      </c>
      <c r="AI442" s="34">
        <f t="shared" si="64"/>
        <v>0</v>
      </c>
      <c r="AJ442" s="34">
        <f t="shared" si="64"/>
        <v>0</v>
      </c>
      <c r="AK442" s="34">
        <f t="shared" si="64"/>
        <v>0</v>
      </c>
      <c r="AL442" s="34">
        <f t="shared" si="65"/>
        <v>0</v>
      </c>
      <c r="AM442" s="34">
        <f t="shared" si="65"/>
        <v>0</v>
      </c>
    </row>
    <row r="443" spans="1:45" outlineLevel="1" x14ac:dyDescent="0.2">
      <c r="A443" s="12"/>
      <c r="C443" s="44">
        <f t="shared" si="58"/>
        <v>2035</v>
      </c>
      <c r="U443" s="34">
        <f>U$9-U399</f>
        <v>0</v>
      </c>
      <c r="V443" s="34">
        <f>U443-V399</f>
        <v>0</v>
      </c>
      <c r="W443" s="34">
        <f>V443-W399</f>
        <v>0</v>
      </c>
      <c r="X443" s="34">
        <f>W443-X399</f>
        <v>0</v>
      </c>
      <c r="Y443" s="34">
        <f t="shared" si="65"/>
        <v>0</v>
      </c>
      <c r="Z443" s="34">
        <f t="shared" si="65"/>
        <v>0</v>
      </c>
      <c r="AA443" s="34">
        <f t="shared" si="65"/>
        <v>0</v>
      </c>
      <c r="AB443" s="34">
        <f t="shared" si="65"/>
        <v>0</v>
      </c>
      <c r="AC443" s="34">
        <f t="shared" si="65"/>
        <v>0</v>
      </c>
      <c r="AD443" s="34">
        <f t="shared" si="65"/>
        <v>0</v>
      </c>
      <c r="AE443" s="34">
        <f t="shared" si="65"/>
        <v>0</v>
      </c>
      <c r="AF443" s="34">
        <f t="shared" si="65"/>
        <v>0</v>
      </c>
      <c r="AG443" s="34">
        <f t="shared" si="65"/>
        <v>0</v>
      </c>
      <c r="AH443" s="34">
        <f t="shared" si="65"/>
        <v>0</v>
      </c>
      <c r="AI443" s="34">
        <f t="shared" si="65"/>
        <v>0</v>
      </c>
      <c r="AJ443" s="34">
        <f t="shared" si="65"/>
        <v>0</v>
      </c>
      <c r="AK443" s="34">
        <f t="shared" si="65"/>
        <v>0</v>
      </c>
      <c r="AL443" s="34">
        <f t="shared" si="65"/>
        <v>0</v>
      </c>
      <c r="AM443" s="34">
        <f t="shared" si="65"/>
        <v>0</v>
      </c>
      <c r="AN443" s="34">
        <f t="shared" si="65"/>
        <v>0</v>
      </c>
    </row>
    <row r="444" spans="1:45" outlineLevel="1" x14ac:dyDescent="0.2">
      <c r="A444" s="12"/>
      <c r="C444" s="44">
        <f t="shared" si="58"/>
        <v>2036</v>
      </c>
      <c r="V444" s="34">
        <f>V$9-V400</f>
        <v>0</v>
      </c>
      <c r="W444" s="34">
        <f>V444-W400</f>
        <v>0</v>
      </c>
      <c r="X444" s="34">
        <f>W444-X400</f>
        <v>0</v>
      </c>
      <c r="Y444" s="34">
        <f>X444-Y400</f>
        <v>0</v>
      </c>
      <c r="Z444" s="34">
        <f t="shared" si="65"/>
        <v>0</v>
      </c>
      <c r="AA444" s="34">
        <f t="shared" si="65"/>
        <v>0</v>
      </c>
      <c r="AB444" s="34">
        <f t="shared" si="65"/>
        <v>0</v>
      </c>
      <c r="AC444" s="34">
        <f t="shared" si="65"/>
        <v>0</v>
      </c>
      <c r="AD444" s="34">
        <f t="shared" si="65"/>
        <v>0</v>
      </c>
      <c r="AE444" s="34">
        <f t="shared" si="65"/>
        <v>0</v>
      </c>
      <c r="AF444" s="34">
        <f t="shared" si="65"/>
        <v>0</v>
      </c>
      <c r="AG444" s="34">
        <f t="shared" si="65"/>
        <v>0</v>
      </c>
      <c r="AH444" s="34">
        <f t="shared" si="65"/>
        <v>0</v>
      </c>
      <c r="AI444" s="34">
        <f t="shared" si="65"/>
        <v>0</v>
      </c>
      <c r="AJ444" s="34">
        <f t="shared" si="65"/>
        <v>0</v>
      </c>
      <c r="AK444" s="34">
        <f t="shared" si="65"/>
        <v>0</v>
      </c>
      <c r="AL444" s="34">
        <f t="shared" si="65"/>
        <v>0</v>
      </c>
      <c r="AM444" s="34">
        <f t="shared" si="65"/>
        <v>0</v>
      </c>
      <c r="AN444" s="34">
        <f t="shared" si="65"/>
        <v>0</v>
      </c>
      <c r="AO444" s="34">
        <f t="shared" ref="AN444:AQ459" si="66">AN444-AO400</f>
        <v>0</v>
      </c>
    </row>
    <row r="445" spans="1:45" outlineLevel="1" x14ac:dyDescent="0.2">
      <c r="A445" s="12"/>
      <c r="C445" s="44">
        <f t="shared" si="58"/>
        <v>2037</v>
      </c>
      <c r="W445" s="34">
        <f>W$9-W401</f>
        <v>0</v>
      </c>
      <c r="X445" s="34">
        <f>W445-X401</f>
        <v>0</v>
      </c>
      <c r="Y445" s="34">
        <f>X445-Y401</f>
        <v>0</v>
      </c>
      <c r="Z445" s="34">
        <f>Y445-Z401</f>
        <v>0</v>
      </c>
      <c r="AA445" s="34">
        <f t="shared" si="65"/>
        <v>0</v>
      </c>
      <c r="AB445" s="34">
        <f t="shared" si="65"/>
        <v>0</v>
      </c>
      <c r="AC445" s="34">
        <f t="shared" si="65"/>
        <v>0</v>
      </c>
      <c r="AD445" s="34">
        <f t="shared" si="65"/>
        <v>0</v>
      </c>
      <c r="AE445" s="34">
        <f t="shared" si="65"/>
        <v>0</v>
      </c>
      <c r="AF445" s="34">
        <f t="shared" si="65"/>
        <v>0</v>
      </c>
      <c r="AG445" s="34">
        <f t="shared" si="65"/>
        <v>0</v>
      </c>
      <c r="AH445" s="34">
        <f t="shared" si="65"/>
        <v>0</v>
      </c>
      <c r="AI445" s="34">
        <f t="shared" si="65"/>
        <v>0</v>
      </c>
      <c r="AJ445" s="34">
        <f t="shared" si="65"/>
        <v>0</v>
      </c>
      <c r="AK445" s="34">
        <f t="shared" si="65"/>
        <v>0</v>
      </c>
      <c r="AL445" s="34">
        <f t="shared" si="65"/>
        <v>0</v>
      </c>
      <c r="AM445" s="34">
        <f t="shared" si="65"/>
        <v>0</v>
      </c>
      <c r="AN445" s="34">
        <f t="shared" si="66"/>
        <v>0</v>
      </c>
      <c r="AO445" s="34">
        <f t="shared" si="66"/>
        <v>0</v>
      </c>
      <c r="AP445" s="34">
        <f t="shared" si="66"/>
        <v>0</v>
      </c>
    </row>
    <row r="446" spans="1:45" outlineLevel="1" x14ac:dyDescent="0.2">
      <c r="A446" s="12"/>
      <c r="C446" s="44">
        <f t="shared" si="58"/>
        <v>2038</v>
      </c>
      <c r="X446" s="34">
        <f>X$9-X402</f>
        <v>0</v>
      </c>
      <c r="Y446" s="34">
        <f>X446-Y402</f>
        <v>0</v>
      </c>
      <c r="Z446" s="34">
        <f>Y446-Z402</f>
        <v>0</v>
      </c>
      <c r="AA446" s="34">
        <f>Z446-AA402</f>
        <v>0</v>
      </c>
      <c r="AB446" s="34">
        <f t="shared" si="65"/>
        <v>0</v>
      </c>
      <c r="AC446" s="34">
        <f t="shared" si="65"/>
        <v>0</v>
      </c>
      <c r="AD446" s="34">
        <f t="shared" si="65"/>
        <v>0</v>
      </c>
      <c r="AE446" s="34">
        <f t="shared" si="65"/>
        <v>0</v>
      </c>
      <c r="AF446" s="34">
        <f t="shared" si="65"/>
        <v>0</v>
      </c>
      <c r="AG446" s="34">
        <f t="shared" si="65"/>
        <v>0</v>
      </c>
      <c r="AH446" s="34">
        <f t="shared" si="65"/>
        <v>0</v>
      </c>
      <c r="AI446" s="34">
        <f t="shared" si="65"/>
        <v>0</v>
      </c>
      <c r="AJ446" s="34">
        <f t="shared" si="65"/>
        <v>0</v>
      </c>
      <c r="AK446" s="34">
        <f t="shared" si="65"/>
        <v>0</v>
      </c>
      <c r="AL446" s="34">
        <f t="shared" si="65"/>
        <v>0</v>
      </c>
      <c r="AM446" s="34">
        <f t="shared" si="65"/>
        <v>0</v>
      </c>
      <c r="AN446" s="34">
        <f t="shared" si="66"/>
        <v>0</v>
      </c>
      <c r="AO446" s="34">
        <f t="shared" si="66"/>
        <v>0</v>
      </c>
      <c r="AP446" s="34">
        <f t="shared" si="66"/>
        <v>0</v>
      </c>
      <c r="AQ446" s="34">
        <f t="shared" si="66"/>
        <v>0</v>
      </c>
    </row>
    <row r="447" spans="1:45" outlineLevel="1" x14ac:dyDescent="0.2">
      <c r="A447" s="12"/>
      <c r="C447" s="44">
        <f t="shared" si="58"/>
        <v>2039</v>
      </c>
      <c r="Y447" s="34">
        <f>Y$9-Y403</f>
        <v>0</v>
      </c>
      <c r="Z447" s="34">
        <f>Y447-Z403</f>
        <v>0</v>
      </c>
      <c r="AA447" s="34">
        <f>Z447-AA403</f>
        <v>0</v>
      </c>
      <c r="AB447" s="34">
        <f>AA447-AB403</f>
        <v>0</v>
      </c>
      <c r="AC447" s="34">
        <f t="shared" si="65"/>
        <v>0</v>
      </c>
      <c r="AD447" s="34">
        <f t="shared" si="65"/>
        <v>0</v>
      </c>
      <c r="AE447" s="34">
        <f t="shared" si="65"/>
        <v>0</v>
      </c>
      <c r="AF447" s="34">
        <f t="shared" si="65"/>
        <v>0</v>
      </c>
      <c r="AG447" s="34">
        <f t="shared" si="65"/>
        <v>0</v>
      </c>
      <c r="AH447" s="34">
        <f t="shared" si="65"/>
        <v>0</v>
      </c>
      <c r="AI447" s="34">
        <f t="shared" si="65"/>
        <v>0</v>
      </c>
      <c r="AJ447" s="34">
        <f t="shared" si="65"/>
        <v>0</v>
      </c>
      <c r="AK447" s="34">
        <f t="shared" si="65"/>
        <v>0</v>
      </c>
      <c r="AL447" s="34">
        <f t="shared" si="65"/>
        <v>0</v>
      </c>
      <c r="AM447" s="34">
        <f t="shared" si="65"/>
        <v>0</v>
      </c>
      <c r="AN447" s="34">
        <f t="shared" si="66"/>
        <v>0</v>
      </c>
      <c r="AO447" s="34">
        <f t="shared" si="66"/>
        <v>0</v>
      </c>
      <c r="AP447" s="34">
        <f t="shared" si="66"/>
        <v>0</v>
      </c>
      <c r="AQ447" s="34">
        <f t="shared" si="66"/>
        <v>0</v>
      </c>
      <c r="AR447" s="34"/>
    </row>
    <row r="448" spans="1:45" outlineLevel="1" x14ac:dyDescent="0.2">
      <c r="A448" s="12"/>
      <c r="C448" s="44">
        <f t="shared" si="58"/>
        <v>2040</v>
      </c>
      <c r="Z448" s="34">
        <f>Z$9-Z404</f>
        <v>0</v>
      </c>
      <c r="AA448" s="34">
        <f>Z448-AA404</f>
        <v>0</v>
      </c>
      <c r="AB448" s="34">
        <f>AA448-AB404</f>
        <v>0</v>
      </c>
      <c r="AC448" s="34">
        <f>AB448-AC404</f>
        <v>0</v>
      </c>
      <c r="AD448" s="34">
        <f t="shared" si="65"/>
        <v>0</v>
      </c>
      <c r="AE448" s="34">
        <f t="shared" si="65"/>
        <v>0</v>
      </c>
      <c r="AF448" s="34">
        <f t="shared" si="65"/>
        <v>0</v>
      </c>
      <c r="AG448" s="34">
        <f t="shared" si="65"/>
        <v>0</v>
      </c>
      <c r="AH448" s="34">
        <f t="shared" si="65"/>
        <v>0</v>
      </c>
      <c r="AI448" s="34">
        <f t="shared" si="65"/>
        <v>0</v>
      </c>
      <c r="AJ448" s="34">
        <f t="shared" si="65"/>
        <v>0</v>
      </c>
      <c r="AK448" s="34">
        <f t="shared" si="65"/>
        <v>0</v>
      </c>
      <c r="AL448" s="34">
        <f t="shared" si="65"/>
        <v>0</v>
      </c>
      <c r="AM448" s="34">
        <f t="shared" si="65"/>
        <v>0</v>
      </c>
      <c r="AN448" s="34">
        <f t="shared" si="66"/>
        <v>0</v>
      </c>
      <c r="AO448" s="34">
        <f t="shared" si="66"/>
        <v>0</v>
      </c>
      <c r="AP448" s="34">
        <f t="shared" si="66"/>
        <v>0</v>
      </c>
      <c r="AQ448" s="34">
        <f t="shared" si="66"/>
        <v>0</v>
      </c>
      <c r="AR448" s="34"/>
      <c r="AS448" s="34"/>
    </row>
    <row r="449" spans="1:61" outlineLevel="1" x14ac:dyDescent="0.2">
      <c r="A449" s="12"/>
      <c r="C449" s="44">
        <f t="shared" si="58"/>
        <v>2041</v>
      </c>
      <c r="AA449" s="34">
        <f>AA$9-AA405</f>
        <v>0</v>
      </c>
      <c r="AB449" s="34">
        <f>AA449-AB405</f>
        <v>0</v>
      </c>
      <c r="AC449" s="34">
        <f>AB449-AC405</f>
        <v>0</v>
      </c>
      <c r="AD449" s="34">
        <f>AC449-AD405</f>
        <v>0</v>
      </c>
      <c r="AE449" s="34">
        <f t="shared" si="65"/>
        <v>0</v>
      </c>
      <c r="AF449" s="34">
        <f t="shared" si="65"/>
        <v>0</v>
      </c>
      <c r="AG449" s="34">
        <f t="shared" si="65"/>
        <v>0</v>
      </c>
      <c r="AH449" s="34">
        <f t="shared" si="65"/>
        <v>0</v>
      </c>
      <c r="AI449" s="34">
        <f t="shared" si="65"/>
        <v>0</v>
      </c>
      <c r="AJ449" s="34">
        <f t="shared" si="65"/>
        <v>0</v>
      </c>
      <c r="AK449" s="34">
        <f t="shared" si="65"/>
        <v>0</v>
      </c>
      <c r="AL449" s="34">
        <f t="shared" si="65"/>
        <v>0</v>
      </c>
      <c r="AM449" s="34">
        <f t="shared" si="65"/>
        <v>0</v>
      </c>
      <c r="AN449" s="34">
        <f t="shared" si="66"/>
        <v>0</v>
      </c>
      <c r="AO449" s="34">
        <f t="shared" si="66"/>
        <v>0</v>
      </c>
      <c r="AP449" s="34">
        <f t="shared" si="66"/>
        <v>0</v>
      </c>
      <c r="AQ449" s="34">
        <f t="shared" si="66"/>
        <v>0</v>
      </c>
      <c r="AR449" s="34"/>
      <c r="AS449" s="34"/>
      <c r="AT449" s="34"/>
    </row>
    <row r="450" spans="1:61" outlineLevel="1" x14ac:dyDescent="0.2">
      <c r="A450" s="12"/>
      <c r="C450" s="44">
        <f t="shared" si="58"/>
        <v>2042</v>
      </c>
      <c r="AB450" s="34">
        <f>AB$9-AB406</f>
        <v>0</v>
      </c>
      <c r="AC450" s="34">
        <f>AB450-AC406</f>
        <v>0</v>
      </c>
      <c r="AD450" s="34">
        <f>AC450-AD406</f>
        <v>0</v>
      </c>
      <c r="AE450" s="34">
        <f>AD450-AE406</f>
        <v>0</v>
      </c>
      <c r="AF450" s="34">
        <f t="shared" si="65"/>
        <v>0</v>
      </c>
      <c r="AG450" s="34">
        <f t="shared" si="65"/>
        <v>0</v>
      </c>
      <c r="AH450" s="34">
        <f t="shared" si="65"/>
        <v>0</v>
      </c>
      <c r="AI450" s="34">
        <f t="shared" si="65"/>
        <v>0</v>
      </c>
      <c r="AJ450" s="34">
        <f t="shared" si="65"/>
        <v>0</v>
      </c>
      <c r="AK450" s="34">
        <f t="shared" si="65"/>
        <v>0</v>
      </c>
      <c r="AL450" s="34">
        <f t="shared" si="65"/>
        <v>0</v>
      </c>
      <c r="AM450" s="34">
        <f t="shared" si="65"/>
        <v>0</v>
      </c>
      <c r="AN450" s="34">
        <f t="shared" si="66"/>
        <v>0</v>
      </c>
      <c r="AO450" s="34">
        <f t="shared" si="66"/>
        <v>0</v>
      </c>
      <c r="AP450" s="34">
        <f t="shared" si="66"/>
        <v>0</v>
      </c>
      <c r="AQ450" s="34">
        <f t="shared" si="66"/>
        <v>0</v>
      </c>
      <c r="AR450" s="34"/>
      <c r="AS450" s="34"/>
      <c r="AT450" s="34"/>
      <c r="AU450" s="34"/>
    </row>
    <row r="451" spans="1:61" outlineLevel="1" x14ac:dyDescent="0.2">
      <c r="A451" s="12"/>
      <c r="C451" s="44">
        <f t="shared" si="58"/>
        <v>2043</v>
      </c>
      <c r="AC451" s="34">
        <f>AC$9-AC407</f>
        <v>0</v>
      </c>
      <c r="AD451" s="34">
        <f>AC451-AD407</f>
        <v>0</v>
      </c>
      <c r="AE451" s="34">
        <f>AD451-AE407</f>
        <v>0</v>
      </c>
      <c r="AF451" s="34">
        <f>AE451-AF407</f>
        <v>0</v>
      </c>
      <c r="AG451" s="34">
        <f t="shared" si="65"/>
        <v>0</v>
      </c>
      <c r="AH451" s="34">
        <f t="shared" si="65"/>
        <v>0</v>
      </c>
      <c r="AI451" s="34">
        <f t="shared" si="65"/>
        <v>0</v>
      </c>
      <c r="AJ451" s="34">
        <f t="shared" si="65"/>
        <v>0</v>
      </c>
      <c r="AK451" s="34">
        <f t="shared" si="65"/>
        <v>0</v>
      </c>
      <c r="AL451" s="34">
        <f t="shared" si="65"/>
        <v>0</v>
      </c>
      <c r="AM451" s="34">
        <f t="shared" si="65"/>
        <v>0</v>
      </c>
      <c r="AN451" s="34">
        <f t="shared" si="66"/>
        <v>0</v>
      </c>
      <c r="AO451" s="34">
        <f t="shared" si="66"/>
        <v>0</v>
      </c>
      <c r="AP451" s="34">
        <f t="shared" si="66"/>
        <v>0</v>
      </c>
      <c r="AQ451" s="34">
        <f t="shared" si="66"/>
        <v>0</v>
      </c>
      <c r="AR451" s="34"/>
      <c r="AS451" s="34"/>
      <c r="AT451" s="34"/>
      <c r="AU451" s="34"/>
      <c r="AV451" s="34"/>
    </row>
    <row r="452" spans="1:61" outlineLevel="1" x14ac:dyDescent="0.2">
      <c r="A452" s="12"/>
      <c r="C452" s="44">
        <f t="shared" si="58"/>
        <v>2044</v>
      </c>
      <c r="AD452" s="34">
        <f>AD$9-AD408</f>
        <v>0</v>
      </c>
      <c r="AE452" s="34">
        <f>AD452-AE408</f>
        <v>0</v>
      </c>
      <c r="AF452" s="34">
        <f>AE452-AF408</f>
        <v>0</v>
      </c>
      <c r="AG452" s="34">
        <f>AF452-AG408</f>
        <v>0</v>
      </c>
      <c r="AH452" s="34">
        <f t="shared" si="65"/>
        <v>0</v>
      </c>
      <c r="AI452" s="34">
        <f t="shared" si="65"/>
        <v>0</v>
      </c>
      <c r="AJ452" s="34">
        <f t="shared" si="65"/>
        <v>0</v>
      </c>
      <c r="AK452" s="34">
        <f t="shared" si="65"/>
        <v>0</v>
      </c>
      <c r="AL452" s="34">
        <f t="shared" si="65"/>
        <v>0</v>
      </c>
      <c r="AM452" s="34">
        <f t="shared" si="65"/>
        <v>0</v>
      </c>
      <c r="AN452" s="34">
        <f t="shared" si="66"/>
        <v>0</v>
      </c>
      <c r="AO452" s="34">
        <f t="shared" si="66"/>
        <v>0</v>
      </c>
      <c r="AP452" s="34">
        <f t="shared" si="66"/>
        <v>0</v>
      </c>
      <c r="AQ452" s="34">
        <f t="shared" si="66"/>
        <v>0</v>
      </c>
      <c r="AR452" s="34"/>
      <c r="AS452" s="34"/>
      <c r="AT452" s="34"/>
      <c r="AU452" s="34"/>
      <c r="AV452" s="34"/>
      <c r="AW452" s="34"/>
    </row>
    <row r="453" spans="1:61" outlineLevel="1" x14ac:dyDescent="0.2">
      <c r="A453" s="12"/>
      <c r="C453" s="44">
        <f t="shared" si="58"/>
        <v>2045</v>
      </c>
      <c r="AE453" s="34">
        <f>AE$9-AE409</f>
        <v>0</v>
      </c>
      <c r="AF453" s="34">
        <f>AE453-AF409</f>
        <v>0</v>
      </c>
      <c r="AG453" s="34">
        <f>AF453-AG409</f>
        <v>0</v>
      </c>
      <c r="AH453" s="34">
        <f>AG453-AH409</f>
        <v>0</v>
      </c>
      <c r="AI453" s="34">
        <f t="shared" si="65"/>
        <v>0</v>
      </c>
      <c r="AJ453" s="34">
        <f t="shared" si="65"/>
        <v>0</v>
      </c>
      <c r="AK453" s="34">
        <f t="shared" si="65"/>
        <v>0</v>
      </c>
      <c r="AL453" s="34">
        <f t="shared" si="65"/>
        <v>0</v>
      </c>
      <c r="AM453" s="34">
        <f t="shared" si="65"/>
        <v>0</v>
      </c>
      <c r="AN453" s="34">
        <f t="shared" si="66"/>
        <v>0</v>
      </c>
      <c r="AO453" s="34">
        <f t="shared" si="66"/>
        <v>0</v>
      </c>
      <c r="AP453" s="34">
        <f t="shared" si="66"/>
        <v>0</v>
      </c>
      <c r="AQ453" s="34">
        <f t="shared" si="66"/>
        <v>0</v>
      </c>
      <c r="AR453" s="34"/>
      <c r="AS453" s="34"/>
      <c r="AT453" s="34"/>
      <c r="AU453" s="34"/>
      <c r="AV453" s="34"/>
      <c r="AW453" s="34"/>
      <c r="AX453" s="34"/>
    </row>
    <row r="454" spans="1:61" outlineLevel="1" x14ac:dyDescent="0.2">
      <c r="A454" s="12"/>
      <c r="C454" s="44">
        <f t="shared" si="58"/>
        <v>2046</v>
      </c>
      <c r="AF454" s="34">
        <f>AF$9-AF410</f>
        <v>0</v>
      </c>
      <c r="AG454" s="34">
        <f>AF454-AG410</f>
        <v>0</v>
      </c>
      <c r="AH454" s="34">
        <f>AG454-AH410</f>
        <v>0</v>
      </c>
      <c r="AI454" s="34">
        <f>AH454-AI410</f>
        <v>0</v>
      </c>
      <c r="AJ454" s="34">
        <f t="shared" si="65"/>
        <v>0</v>
      </c>
      <c r="AK454" s="34">
        <f t="shared" si="65"/>
        <v>0</v>
      </c>
      <c r="AL454" s="34">
        <f t="shared" si="65"/>
        <v>0</v>
      </c>
      <c r="AM454" s="34">
        <f t="shared" si="65"/>
        <v>0</v>
      </c>
      <c r="AN454" s="34">
        <f t="shared" si="66"/>
        <v>0</v>
      </c>
      <c r="AO454" s="34">
        <f t="shared" si="66"/>
        <v>0</v>
      </c>
      <c r="AP454" s="34">
        <f t="shared" si="66"/>
        <v>0</v>
      </c>
      <c r="AQ454" s="34">
        <f t="shared" si="66"/>
        <v>0</v>
      </c>
      <c r="AR454" s="34"/>
      <c r="AS454" s="34"/>
      <c r="AT454" s="34"/>
      <c r="AU454" s="34"/>
      <c r="AV454" s="34"/>
      <c r="AW454" s="34"/>
      <c r="AX454" s="34"/>
      <c r="AY454" s="34"/>
    </row>
    <row r="455" spans="1:61" outlineLevel="1" x14ac:dyDescent="0.2">
      <c r="A455" s="12"/>
      <c r="C455" s="44">
        <f t="shared" si="58"/>
        <v>2047</v>
      </c>
      <c r="AG455" s="34">
        <f>AG$9-AG411</f>
        <v>0</v>
      </c>
      <c r="AH455" s="34">
        <f>AG455-AH411</f>
        <v>0</v>
      </c>
      <c r="AI455" s="34">
        <f>AH455-AI411</f>
        <v>0</v>
      </c>
      <c r="AJ455" s="34">
        <f>AI455-AJ411</f>
        <v>0</v>
      </c>
      <c r="AK455" s="34">
        <f t="shared" si="65"/>
        <v>0</v>
      </c>
      <c r="AL455" s="34">
        <f t="shared" si="65"/>
        <v>0</v>
      </c>
      <c r="AM455" s="34">
        <f t="shared" si="65"/>
        <v>0</v>
      </c>
      <c r="AN455" s="34">
        <f t="shared" si="66"/>
        <v>0</v>
      </c>
      <c r="AO455" s="34">
        <f t="shared" si="66"/>
        <v>0</v>
      </c>
      <c r="AP455" s="34">
        <f t="shared" si="66"/>
        <v>0</v>
      </c>
      <c r="AQ455" s="34">
        <f t="shared" si="66"/>
        <v>0</v>
      </c>
      <c r="AR455" s="34"/>
      <c r="AS455" s="34"/>
      <c r="AT455" s="34"/>
      <c r="AU455" s="34"/>
      <c r="AV455" s="34"/>
      <c r="AW455" s="34"/>
      <c r="AX455" s="34"/>
      <c r="AY455" s="34"/>
      <c r="AZ455" s="34"/>
    </row>
    <row r="456" spans="1:61" outlineLevel="1" x14ac:dyDescent="0.2">
      <c r="A456" s="12"/>
      <c r="C456" s="44">
        <f t="shared" si="58"/>
        <v>2048</v>
      </c>
      <c r="AH456" s="34">
        <f>AH$9-AH412</f>
        <v>0</v>
      </c>
      <c r="AI456" s="34">
        <f>AH456-AI412</f>
        <v>0</v>
      </c>
      <c r="AJ456" s="34">
        <f>AI456-AJ412</f>
        <v>0</v>
      </c>
      <c r="AK456" s="34">
        <f>AJ456-AK412</f>
        <v>0</v>
      </c>
      <c r="AL456" s="34">
        <f t="shared" si="65"/>
        <v>0</v>
      </c>
      <c r="AM456" s="34">
        <f t="shared" si="65"/>
        <v>0</v>
      </c>
      <c r="AN456" s="34">
        <f t="shared" si="66"/>
        <v>0</v>
      </c>
      <c r="AO456" s="34">
        <f t="shared" si="66"/>
        <v>0</v>
      </c>
      <c r="AP456" s="34">
        <f t="shared" si="66"/>
        <v>0</v>
      </c>
      <c r="AQ456" s="34">
        <f t="shared" si="66"/>
        <v>0</v>
      </c>
      <c r="AR456" s="34"/>
      <c r="AS456" s="34"/>
      <c r="AT456" s="34"/>
      <c r="AU456" s="34"/>
      <c r="AV456" s="34"/>
      <c r="AW456" s="34"/>
      <c r="AX456" s="34"/>
      <c r="AY456" s="34"/>
      <c r="AZ456" s="34"/>
      <c r="BA456" s="34"/>
    </row>
    <row r="457" spans="1:61" outlineLevel="1" x14ac:dyDescent="0.2">
      <c r="A457" s="12"/>
      <c r="C457" s="44">
        <f t="shared" si="58"/>
        <v>2049</v>
      </c>
      <c r="AI457" s="34">
        <f>AI$9-AI413</f>
        <v>0</v>
      </c>
      <c r="AJ457" s="34">
        <f>AI457-AJ413</f>
        <v>0</v>
      </c>
      <c r="AK457" s="34">
        <f>AJ457-AK413</f>
        <v>0</v>
      </c>
      <c r="AL457" s="34">
        <f>AK457-AL413</f>
        <v>0</v>
      </c>
      <c r="AM457" s="34">
        <f t="shared" ref="AM457" si="67">AL457-AM413</f>
        <v>0</v>
      </c>
      <c r="AN457" s="34">
        <f t="shared" si="66"/>
        <v>0</v>
      </c>
      <c r="AO457" s="34">
        <f t="shared" si="66"/>
        <v>0</v>
      </c>
      <c r="AP457" s="34">
        <f t="shared" si="66"/>
        <v>0</v>
      </c>
      <c r="AQ457" s="34">
        <f t="shared" si="66"/>
        <v>0</v>
      </c>
      <c r="AR457" s="34"/>
      <c r="AS457" s="34"/>
      <c r="AT457" s="34"/>
      <c r="AU457" s="34"/>
      <c r="AV457" s="34"/>
      <c r="AW457" s="34"/>
      <c r="AX457" s="34"/>
      <c r="AY457" s="34"/>
      <c r="AZ457" s="34"/>
      <c r="BA457" s="34"/>
      <c r="BB457" s="34"/>
    </row>
    <row r="458" spans="1:61" outlineLevel="1" x14ac:dyDescent="0.2">
      <c r="A458" s="12"/>
      <c r="C458" s="44">
        <f t="shared" si="58"/>
        <v>2050</v>
      </c>
      <c r="AJ458" s="34">
        <f>AJ$9-AJ414</f>
        <v>0</v>
      </c>
      <c r="AK458" s="34">
        <f>AJ458-AK414</f>
        <v>0</v>
      </c>
      <c r="AL458" s="34">
        <f>AK458-AL414</f>
        <v>0</v>
      </c>
      <c r="AM458" s="34">
        <f>AL458-AM414</f>
        <v>0</v>
      </c>
      <c r="AN458" s="34">
        <f t="shared" si="66"/>
        <v>0</v>
      </c>
      <c r="AO458" s="34">
        <f t="shared" si="66"/>
        <v>0</v>
      </c>
      <c r="AP458" s="34">
        <f t="shared" si="66"/>
        <v>0</v>
      </c>
      <c r="AQ458" s="34">
        <f t="shared" si="66"/>
        <v>0</v>
      </c>
      <c r="AR458" s="34"/>
      <c r="AS458" s="34"/>
      <c r="AT458" s="34"/>
      <c r="AU458" s="34"/>
      <c r="AV458" s="34"/>
      <c r="AW458" s="34"/>
      <c r="AX458" s="34"/>
      <c r="AY458" s="34"/>
      <c r="AZ458" s="34"/>
      <c r="BA458" s="34"/>
      <c r="BB458" s="34"/>
      <c r="BC458" s="34"/>
    </row>
    <row r="459" spans="1:61" outlineLevel="1" x14ac:dyDescent="0.2">
      <c r="A459" s="12"/>
      <c r="C459" s="44">
        <f t="shared" si="58"/>
        <v>2051</v>
      </c>
      <c r="AK459" s="34">
        <f>AK$9-AK415</f>
        <v>0</v>
      </c>
      <c r="AL459" s="34">
        <f>AK459-AL415</f>
        <v>0</v>
      </c>
      <c r="AM459" s="34">
        <f>AL459-AM415</f>
        <v>0</v>
      </c>
      <c r="AN459" s="34">
        <f>AM459-AN415</f>
        <v>0</v>
      </c>
      <c r="AO459" s="34">
        <f t="shared" si="66"/>
        <v>0</v>
      </c>
      <c r="AP459" s="34">
        <f t="shared" si="66"/>
        <v>0</v>
      </c>
      <c r="AQ459" s="34">
        <f t="shared" si="66"/>
        <v>0</v>
      </c>
      <c r="AR459" s="34"/>
      <c r="AS459" s="34"/>
      <c r="AT459" s="34"/>
      <c r="AU459" s="34"/>
      <c r="AV459" s="34"/>
      <c r="AW459" s="34"/>
      <c r="AX459" s="34"/>
      <c r="AY459" s="34"/>
      <c r="AZ459" s="34"/>
      <c r="BA459" s="34"/>
      <c r="BB459" s="34"/>
      <c r="BC459" s="34"/>
      <c r="BD459" s="34"/>
    </row>
    <row r="460" spans="1:61" outlineLevel="1" x14ac:dyDescent="0.2">
      <c r="A460" s="12"/>
      <c r="C460" s="44">
        <f t="shared" si="58"/>
        <v>2052</v>
      </c>
      <c r="AK460" s="34"/>
      <c r="AL460" s="34">
        <f>AL$9-AL416</f>
        <v>0</v>
      </c>
      <c r="AM460" s="34">
        <f>AL460-AM416</f>
        <v>0</v>
      </c>
      <c r="AN460" s="34">
        <f>AM460-AN416</f>
        <v>0</v>
      </c>
      <c r="AO460" s="34">
        <f>AN460-AO416</f>
        <v>0</v>
      </c>
      <c r="AP460" s="34">
        <f t="shared" ref="AP460:AQ461" si="68">AO460-AP416</f>
        <v>0</v>
      </c>
      <c r="AQ460" s="34">
        <f t="shared" si="68"/>
        <v>0</v>
      </c>
      <c r="AR460" s="34"/>
      <c r="AS460" s="34"/>
      <c r="AT460" s="34"/>
      <c r="AU460" s="34"/>
      <c r="AV460" s="34"/>
      <c r="AW460" s="34"/>
      <c r="AX460" s="34"/>
      <c r="AY460" s="34"/>
      <c r="AZ460" s="34"/>
      <c r="BA460" s="34"/>
      <c r="BB460" s="34"/>
      <c r="BC460" s="34"/>
      <c r="BD460" s="34"/>
      <c r="BE460" s="34"/>
    </row>
    <row r="461" spans="1:61" outlineLevel="1" x14ac:dyDescent="0.2">
      <c r="A461" s="12"/>
      <c r="C461" s="44">
        <f t="shared" si="58"/>
        <v>2053</v>
      </c>
      <c r="AK461" s="34"/>
      <c r="AM461" s="34">
        <f>AM$9-AM417</f>
        <v>0</v>
      </c>
      <c r="AN461" s="34">
        <f>AM461-AN417</f>
        <v>0</v>
      </c>
      <c r="AO461" s="34">
        <f>AN461-AO417</f>
        <v>0</v>
      </c>
      <c r="AP461" s="34">
        <f>AO461-AP417</f>
        <v>0</v>
      </c>
      <c r="AQ461" s="34">
        <f t="shared" si="68"/>
        <v>0</v>
      </c>
      <c r="AR461" s="34"/>
      <c r="AS461" s="34"/>
      <c r="AT461" s="34"/>
      <c r="AU461" s="34"/>
      <c r="AV461" s="34"/>
      <c r="AW461" s="34"/>
      <c r="AX461" s="34"/>
      <c r="AY461" s="34"/>
      <c r="AZ461" s="34"/>
      <c r="BA461" s="34"/>
      <c r="BB461" s="34"/>
      <c r="BC461" s="34"/>
      <c r="BD461" s="34"/>
      <c r="BE461" s="34"/>
      <c r="BF461" s="34"/>
    </row>
    <row r="462" spans="1:61" outlineLevel="1" x14ac:dyDescent="0.2">
      <c r="A462" s="12"/>
      <c r="C462" s="44">
        <f t="shared" si="58"/>
        <v>2054</v>
      </c>
      <c r="AK462" s="34"/>
      <c r="AN462" s="34">
        <f>AN$9-AN418</f>
        <v>0</v>
      </c>
      <c r="AO462" s="34">
        <f>AN462-AO418</f>
        <v>0</v>
      </c>
      <c r="AP462" s="34">
        <f>AO462-AP418</f>
        <v>0</v>
      </c>
      <c r="AQ462" s="34">
        <f>AP462-AQ418</f>
        <v>0</v>
      </c>
      <c r="AR462" s="34"/>
      <c r="AS462" s="34"/>
      <c r="AT462" s="34"/>
      <c r="AU462" s="34"/>
      <c r="AV462" s="34"/>
      <c r="AW462" s="34"/>
      <c r="AX462" s="34"/>
      <c r="AY462" s="34"/>
      <c r="AZ462" s="34"/>
      <c r="BA462" s="34"/>
      <c r="BB462" s="34"/>
      <c r="BC462" s="34"/>
      <c r="BD462" s="34"/>
      <c r="BE462" s="34"/>
      <c r="BF462" s="34"/>
      <c r="BG462" s="34"/>
    </row>
    <row r="463" spans="1:61" outlineLevel="1" x14ac:dyDescent="0.2">
      <c r="A463" s="12"/>
      <c r="C463" s="44">
        <f t="shared" si="58"/>
        <v>2055</v>
      </c>
      <c r="AK463" s="34"/>
      <c r="AO463" s="34">
        <f>AO$9-AO419</f>
        <v>0</v>
      </c>
      <c r="AP463" s="34">
        <f>AO463-AP419</f>
        <v>0</v>
      </c>
      <c r="AQ463" s="34">
        <f>AP463-AQ419</f>
        <v>0</v>
      </c>
      <c r="AR463" s="34"/>
      <c r="AS463" s="34"/>
      <c r="AT463" s="34"/>
      <c r="AU463" s="34"/>
      <c r="AV463" s="34"/>
      <c r="AW463" s="34"/>
      <c r="AX463" s="34"/>
      <c r="AY463" s="34"/>
      <c r="AZ463" s="34"/>
      <c r="BA463" s="34"/>
      <c r="BB463" s="34"/>
      <c r="BC463" s="34"/>
      <c r="BD463" s="34"/>
      <c r="BE463" s="34"/>
      <c r="BF463" s="34"/>
      <c r="BG463" s="34"/>
      <c r="BH463" s="34"/>
    </row>
    <row r="464" spans="1:61" outlineLevel="1" x14ac:dyDescent="0.2">
      <c r="A464" s="12"/>
      <c r="C464" s="44">
        <f t="shared" si="58"/>
        <v>2056</v>
      </c>
      <c r="AK464" s="34"/>
      <c r="AP464" s="34">
        <f>AP$9-AP420</f>
        <v>0</v>
      </c>
      <c r="AQ464" s="34">
        <f>AP464-AQ420</f>
        <v>0</v>
      </c>
      <c r="AR464" s="34"/>
      <c r="AS464" s="34"/>
      <c r="AT464" s="34"/>
      <c r="AU464" s="34"/>
      <c r="AV464" s="34"/>
      <c r="AW464" s="34"/>
      <c r="AX464" s="34"/>
      <c r="AY464" s="34"/>
      <c r="AZ464" s="34"/>
      <c r="BA464" s="34"/>
      <c r="BB464" s="34"/>
      <c r="BC464" s="34"/>
      <c r="BD464" s="34"/>
      <c r="BE464" s="34"/>
      <c r="BF464" s="34"/>
      <c r="BG464" s="34"/>
      <c r="BH464" s="34"/>
      <c r="BI464" s="34"/>
    </row>
    <row r="465" spans="1:62" outlineLevel="1" x14ac:dyDescent="0.2">
      <c r="A465" s="12"/>
      <c r="C465" s="44">
        <f t="shared" si="58"/>
        <v>2057</v>
      </c>
      <c r="AQ465" s="34">
        <f>AQ$9-AQ421</f>
        <v>0</v>
      </c>
      <c r="AR465" s="34"/>
      <c r="AS465" s="34"/>
      <c r="AT465" s="34"/>
      <c r="AU465" s="34"/>
      <c r="AV465" s="34"/>
      <c r="AW465" s="34"/>
      <c r="AX465" s="34"/>
      <c r="AY465" s="34"/>
      <c r="AZ465" s="34"/>
      <c r="BA465" s="34"/>
      <c r="BB465" s="34"/>
      <c r="BC465" s="34"/>
      <c r="BD465" s="34"/>
      <c r="BE465" s="34"/>
      <c r="BF465" s="34"/>
      <c r="BG465" s="34"/>
      <c r="BH465" s="34"/>
      <c r="BI465" s="34"/>
      <c r="BJ465" s="34"/>
    </row>
    <row r="467" spans="1:62" x14ac:dyDescent="0.2">
      <c r="A467" s="13"/>
      <c r="C467" s="27" t="s">
        <v>62</v>
      </c>
      <c r="D467" s="27"/>
      <c r="E467" s="36">
        <v>6</v>
      </c>
    </row>
    <row r="468" spans="1:62" outlineLevel="1" x14ac:dyDescent="0.2">
      <c r="A468" s="13"/>
      <c r="C468" s="41" t="s">
        <v>14</v>
      </c>
      <c r="D468" s="40"/>
      <c r="E468" s="42">
        <v>40</v>
      </c>
      <c r="F468" s="40"/>
      <c r="G468" s="40"/>
      <c r="H468" s="40" t="s">
        <v>15</v>
      </c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  <c r="AG468" s="40"/>
      <c r="AH468" s="40"/>
      <c r="AI468" s="40"/>
      <c r="AJ468" s="40"/>
      <c r="AK468" s="40"/>
      <c r="AL468" s="40"/>
      <c r="AM468" s="40"/>
      <c r="AN468" s="40"/>
      <c r="AO468" s="40"/>
      <c r="AP468" s="40"/>
      <c r="AQ468" s="40"/>
    </row>
    <row r="469" spans="1:62" outlineLevel="1" x14ac:dyDescent="0.2">
      <c r="A469" s="13"/>
      <c r="C469" s="41" t="s">
        <v>16</v>
      </c>
      <c r="D469" s="40"/>
      <c r="E469" s="42">
        <v>41</v>
      </c>
      <c r="F469" s="40"/>
      <c r="G469" s="40"/>
      <c r="H469" s="43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  <c r="AH469" s="40"/>
      <c r="AI469" s="40"/>
      <c r="AJ469" s="40"/>
      <c r="AK469" s="40"/>
      <c r="AL469" s="40"/>
      <c r="AM469" s="40"/>
      <c r="AN469" s="40"/>
      <c r="AO469" s="40"/>
      <c r="AP469" s="40"/>
      <c r="AQ469" s="40"/>
    </row>
    <row r="470" spans="1:62" outlineLevel="1" x14ac:dyDescent="0.2">
      <c r="A470" s="13"/>
      <c r="C470" s="28"/>
      <c r="D470" s="30">
        <f>'Odpisy - daňové'!D2</f>
        <v>2018</v>
      </c>
      <c r="E470" s="30">
        <f t="shared" ref="E470:AS470" si="69">D470+1</f>
        <v>2019</v>
      </c>
      <c r="F470" s="30">
        <f t="shared" si="69"/>
        <v>2020</v>
      </c>
      <c r="G470" s="30">
        <f t="shared" si="69"/>
        <v>2021</v>
      </c>
      <c r="H470" s="30">
        <f t="shared" si="69"/>
        <v>2022</v>
      </c>
      <c r="I470" s="30">
        <f t="shared" si="69"/>
        <v>2023</v>
      </c>
      <c r="J470" s="30">
        <f t="shared" si="69"/>
        <v>2024</v>
      </c>
      <c r="K470" s="30">
        <f t="shared" si="69"/>
        <v>2025</v>
      </c>
      <c r="L470" s="30">
        <f t="shared" si="69"/>
        <v>2026</v>
      </c>
      <c r="M470" s="30">
        <f t="shared" si="69"/>
        <v>2027</v>
      </c>
      <c r="N470" s="30">
        <f t="shared" si="69"/>
        <v>2028</v>
      </c>
      <c r="O470" s="30">
        <f t="shared" si="69"/>
        <v>2029</v>
      </c>
      <c r="P470" s="30">
        <f t="shared" si="69"/>
        <v>2030</v>
      </c>
      <c r="Q470" s="30">
        <f t="shared" si="69"/>
        <v>2031</v>
      </c>
      <c r="R470" s="30">
        <f t="shared" si="69"/>
        <v>2032</v>
      </c>
      <c r="S470" s="30">
        <f t="shared" si="69"/>
        <v>2033</v>
      </c>
      <c r="T470" s="30">
        <f t="shared" si="69"/>
        <v>2034</v>
      </c>
      <c r="U470" s="30">
        <f t="shared" si="69"/>
        <v>2035</v>
      </c>
      <c r="V470" s="30">
        <f t="shared" si="69"/>
        <v>2036</v>
      </c>
      <c r="W470" s="30">
        <f t="shared" si="69"/>
        <v>2037</v>
      </c>
      <c r="X470" s="30">
        <f t="shared" si="69"/>
        <v>2038</v>
      </c>
      <c r="Y470" s="30">
        <f t="shared" si="69"/>
        <v>2039</v>
      </c>
      <c r="Z470" s="30">
        <f t="shared" si="69"/>
        <v>2040</v>
      </c>
      <c r="AA470" s="30">
        <f t="shared" si="69"/>
        <v>2041</v>
      </c>
      <c r="AB470" s="30">
        <f t="shared" si="69"/>
        <v>2042</v>
      </c>
      <c r="AC470" s="30">
        <f t="shared" si="69"/>
        <v>2043</v>
      </c>
      <c r="AD470" s="30">
        <f t="shared" si="69"/>
        <v>2044</v>
      </c>
      <c r="AE470" s="30">
        <f t="shared" si="69"/>
        <v>2045</v>
      </c>
      <c r="AF470" s="30">
        <f t="shared" si="69"/>
        <v>2046</v>
      </c>
      <c r="AG470" s="30">
        <f t="shared" si="69"/>
        <v>2047</v>
      </c>
      <c r="AH470" s="30">
        <f t="shared" si="69"/>
        <v>2048</v>
      </c>
      <c r="AI470" s="30">
        <f t="shared" si="69"/>
        <v>2049</v>
      </c>
      <c r="AJ470" s="30">
        <f t="shared" si="69"/>
        <v>2050</v>
      </c>
      <c r="AK470" s="30">
        <f t="shared" si="69"/>
        <v>2051</v>
      </c>
      <c r="AL470" s="30">
        <f t="shared" si="69"/>
        <v>2052</v>
      </c>
      <c r="AM470" s="30">
        <f t="shared" si="69"/>
        <v>2053</v>
      </c>
      <c r="AN470" s="30">
        <f t="shared" si="69"/>
        <v>2054</v>
      </c>
      <c r="AO470" s="30">
        <f t="shared" si="69"/>
        <v>2055</v>
      </c>
      <c r="AP470" s="30">
        <f t="shared" si="69"/>
        <v>2056</v>
      </c>
      <c r="AQ470" s="30">
        <f t="shared" si="69"/>
        <v>2057</v>
      </c>
      <c r="AR470" s="30">
        <f t="shared" si="69"/>
        <v>2058</v>
      </c>
      <c r="AS470" s="30">
        <f t="shared" si="69"/>
        <v>2059</v>
      </c>
    </row>
    <row r="471" spans="1:62" outlineLevel="1" x14ac:dyDescent="0.2">
      <c r="A471" s="13"/>
      <c r="C471" s="44">
        <f>D470</f>
        <v>2018</v>
      </c>
      <c r="D471" s="34">
        <f>D$10/$E$468</f>
        <v>0</v>
      </c>
      <c r="E471" s="34">
        <f t="shared" ref="E471:AQ478" si="70">(2*D517)/($E$469-(E$470-$C471))</f>
        <v>0</v>
      </c>
      <c r="F471" s="34">
        <f t="shared" si="70"/>
        <v>0</v>
      </c>
      <c r="G471" s="34">
        <f t="shared" si="70"/>
        <v>0</v>
      </c>
      <c r="H471" s="34">
        <f t="shared" si="70"/>
        <v>0</v>
      </c>
      <c r="I471" s="34">
        <f t="shared" si="70"/>
        <v>0</v>
      </c>
      <c r="J471" s="34">
        <f t="shared" si="70"/>
        <v>0</v>
      </c>
      <c r="K471" s="34">
        <f t="shared" si="70"/>
        <v>0</v>
      </c>
      <c r="L471" s="34">
        <f t="shared" si="70"/>
        <v>0</v>
      </c>
      <c r="M471" s="34">
        <f t="shared" si="70"/>
        <v>0</v>
      </c>
      <c r="N471" s="34">
        <f t="shared" si="70"/>
        <v>0</v>
      </c>
      <c r="O471" s="34">
        <f t="shared" si="70"/>
        <v>0</v>
      </c>
      <c r="P471" s="34">
        <f t="shared" si="70"/>
        <v>0</v>
      </c>
      <c r="Q471" s="34">
        <f t="shared" si="70"/>
        <v>0</v>
      </c>
      <c r="R471" s="34">
        <f t="shared" si="70"/>
        <v>0</v>
      </c>
      <c r="S471" s="34">
        <f t="shared" si="70"/>
        <v>0</v>
      </c>
      <c r="T471" s="34">
        <f t="shared" si="70"/>
        <v>0</v>
      </c>
      <c r="U471" s="34">
        <f t="shared" si="70"/>
        <v>0</v>
      </c>
      <c r="V471" s="34">
        <f t="shared" si="70"/>
        <v>0</v>
      </c>
      <c r="W471" s="34">
        <f t="shared" si="70"/>
        <v>0</v>
      </c>
      <c r="X471" s="34">
        <f t="shared" si="70"/>
        <v>0</v>
      </c>
      <c r="Y471" s="34">
        <f t="shared" si="70"/>
        <v>0</v>
      </c>
      <c r="Z471" s="34">
        <f t="shared" si="70"/>
        <v>0</v>
      </c>
      <c r="AA471" s="34">
        <f t="shared" si="70"/>
        <v>0</v>
      </c>
      <c r="AB471" s="34">
        <f t="shared" si="70"/>
        <v>0</v>
      </c>
      <c r="AC471" s="34">
        <f t="shared" si="70"/>
        <v>0</v>
      </c>
      <c r="AD471" s="34">
        <f t="shared" si="70"/>
        <v>0</v>
      </c>
      <c r="AE471" s="34">
        <f t="shared" si="70"/>
        <v>0</v>
      </c>
      <c r="AF471" s="34">
        <f t="shared" si="70"/>
        <v>0</v>
      </c>
      <c r="AG471" s="34">
        <f t="shared" si="70"/>
        <v>0</v>
      </c>
      <c r="AH471" s="34">
        <f t="shared" si="70"/>
        <v>0</v>
      </c>
      <c r="AI471" s="34">
        <f t="shared" si="70"/>
        <v>0</v>
      </c>
      <c r="AJ471" s="34">
        <f t="shared" si="70"/>
        <v>0</v>
      </c>
      <c r="AK471" s="34">
        <f t="shared" si="70"/>
        <v>0</v>
      </c>
      <c r="AL471" s="34">
        <f t="shared" si="70"/>
        <v>0</v>
      </c>
      <c r="AM471" s="34">
        <f t="shared" si="70"/>
        <v>0</v>
      </c>
      <c r="AN471" s="34">
        <f t="shared" si="70"/>
        <v>0</v>
      </c>
      <c r="AO471" s="34">
        <f t="shared" si="70"/>
        <v>0</v>
      </c>
      <c r="AP471" s="34">
        <f t="shared" si="70"/>
        <v>0</v>
      </c>
      <c r="AQ471" s="34">
        <f t="shared" si="70"/>
        <v>0</v>
      </c>
    </row>
    <row r="472" spans="1:62" outlineLevel="1" x14ac:dyDescent="0.2">
      <c r="A472" s="13"/>
      <c r="C472" s="44">
        <f>C471+1</f>
        <v>2019</v>
      </c>
      <c r="D472" s="34"/>
      <c r="E472" s="34">
        <f>E$10/$E$468</f>
        <v>0</v>
      </c>
      <c r="F472" s="34">
        <f t="shared" si="70"/>
        <v>0</v>
      </c>
      <c r="G472" s="34">
        <f t="shared" si="70"/>
        <v>0</v>
      </c>
      <c r="H472" s="34">
        <f t="shared" si="70"/>
        <v>0</v>
      </c>
      <c r="I472" s="34">
        <f t="shared" si="70"/>
        <v>0</v>
      </c>
      <c r="J472" s="34">
        <f t="shared" si="70"/>
        <v>0</v>
      </c>
      <c r="K472" s="34">
        <f t="shared" si="70"/>
        <v>0</v>
      </c>
      <c r="L472" s="34">
        <f t="shared" si="70"/>
        <v>0</v>
      </c>
      <c r="M472" s="34">
        <f t="shared" si="70"/>
        <v>0</v>
      </c>
      <c r="N472" s="34">
        <f t="shared" si="70"/>
        <v>0</v>
      </c>
      <c r="O472" s="34">
        <f t="shared" si="70"/>
        <v>0</v>
      </c>
      <c r="P472" s="34">
        <f t="shared" si="70"/>
        <v>0</v>
      </c>
      <c r="Q472" s="34">
        <f t="shared" si="70"/>
        <v>0</v>
      </c>
      <c r="R472" s="34">
        <f t="shared" si="70"/>
        <v>0</v>
      </c>
      <c r="S472" s="34">
        <f t="shared" si="70"/>
        <v>0</v>
      </c>
      <c r="T472" s="34">
        <f t="shared" si="70"/>
        <v>0</v>
      </c>
      <c r="U472" s="34">
        <f t="shared" si="70"/>
        <v>0</v>
      </c>
      <c r="V472" s="34">
        <f t="shared" si="70"/>
        <v>0</v>
      </c>
      <c r="W472" s="34">
        <f t="shared" si="70"/>
        <v>0</v>
      </c>
      <c r="X472" s="34">
        <f t="shared" si="70"/>
        <v>0</v>
      </c>
      <c r="Y472" s="34">
        <f t="shared" si="70"/>
        <v>0</v>
      </c>
      <c r="Z472" s="34">
        <f t="shared" si="70"/>
        <v>0</v>
      </c>
      <c r="AA472" s="34">
        <f t="shared" si="70"/>
        <v>0</v>
      </c>
      <c r="AB472" s="34">
        <f t="shared" si="70"/>
        <v>0</v>
      </c>
      <c r="AC472" s="34">
        <f t="shared" si="70"/>
        <v>0</v>
      </c>
      <c r="AD472" s="34">
        <f t="shared" si="70"/>
        <v>0</v>
      </c>
      <c r="AE472" s="34">
        <f t="shared" si="70"/>
        <v>0</v>
      </c>
      <c r="AF472" s="34">
        <f t="shared" si="70"/>
        <v>0</v>
      </c>
      <c r="AG472" s="34">
        <f t="shared" si="70"/>
        <v>0</v>
      </c>
      <c r="AH472" s="34">
        <f t="shared" si="70"/>
        <v>0</v>
      </c>
      <c r="AI472" s="34">
        <f t="shared" si="70"/>
        <v>0</v>
      </c>
      <c r="AJ472" s="34">
        <f t="shared" si="70"/>
        <v>0</v>
      </c>
      <c r="AK472" s="34">
        <f t="shared" si="70"/>
        <v>0</v>
      </c>
      <c r="AL472" s="34">
        <f t="shared" si="70"/>
        <v>0</v>
      </c>
      <c r="AM472" s="34">
        <f t="shared" si="70"/>
        <v>0</v>
      </c>
      <c r="AN472" s="34">
        <f t="shared" si="70"/>
        <v>0</v>
      </c>
      <c r="AO472" s="34">
        <f t="shared" si="70"/>
        <v>0</v>
      </c>
      <c r="AP472" s="34">
        <f t="shared" si="70"/>
        <v>0</v>
      </c>
      <c r="AQ472" s="34">
        <f t="shared" si="70"/>
        <v>0</v>
      </c>
      <c r="AR472" s="34">
        <f t="shared" ref="AR472:AS477" si="71">(2*AQ518)/($E$469-(AR$470-$C472))</f>
        <v>0</v>
      </c>
    </row>
    <row r="473" spans="1:62" outlineLevel="1" x14ac:dyDescent="0.2">
      <c r="A473" s="13"/>
      <c r="C473" s="44">
        <f t="shared" ref="C473:C510" si="72">C472+1</f>
        <v>2020</v>
      </c>
      <c r="D473" s="34"/>
      <c r="E473" s="34"/>
      <c r="F473" s="34">
        <f>F$10/$E$468</f>
        <v>0</v>
      </c>
      <c r="G473" s="34">
        <f t="shared" si="70"/>
        <v>0</v>
      </c>
      <c r="H473" s="34">
        <f t="shared" si="70"/>
        <v>0</v>
      </c>
      <c r="I473" s="34">
        <f t="shared" si="70"/>
        <v>0</v>
      </c>
      <c r="J473" s="34">
        <f t="shared" si="70"/>
        <v>0</v>
      </c>
      <c r="K473" s="34">
        <f t="shared" si="70"/>
        <v>0</v>
      </c>
      <c r="L473" s="34">
        <f t="shared" si="70"/>
        <v>0</v>
      </c>
      <c r="M473" s="34">
        <f t="shared" si="70"/>
        <v>0</v>
      </c>
      <c r="N473" s="34">
        <f t="shared" si="70"/>
        <v>0</v>
      </c>
      <c r="O473" s="34">
        <f t="shared" si="70"/>
        <v>0</v>
      </c>
      <c r="P473" s="34">
        <f t="shared" si="70"/>
        <v>0</v>
      </c>
      <c r="Q473" s="34">
        <f t="shared" si="70"/>
        <v>0</v>
      </c>
      <c r="R473" s="34">
        <f t="shared" si="70"/>
        <v>0</v>
      </c>
      <c r="S473" s="34">
        <f t="shared" si="70"/>
        <v>0</v>
      </c>
      <c r="T473" s="34">
        <f t="shared" si="70"/>
        <v>0</v>
      </c>
      <c r="U473" s="34">
        <f t="shared" si="70"/>
        <v>0</v>
      </c>
      <c r="V473" s="34">
        <f t="shared" si="70"/>
        <v>0</v>
      </c>
      <c r="W473" s="34">
        <f t="shared" si="70"/>
        <v>0</v>
      </c>
      <c r="X473" s="34">
        <f t="shared" si="70"/>
        <v>0</v>
      </c>
      <c r="Y473" s="34">
        <f t="shared" si="70"/>
        <v>0</v>
      </c>
      <c r="Z473" s="34">
        <f t="shared" si="70"/>
        <v>0</v>
      </c>
      <c r="AA473" s="34">
        <f t="shared" si="70"/>
        <v>0</v>
      </c>
      <c r="AB473" s="34">
        <f t="shared" si="70"/>
        <v>0</v>
      </c>
      <c r="AC473" s="34">
        <f t="shared" si="70"/>
        <v>0</v>
      </c>
      <c r="AD473" s="34">
        <f t="shared" si="70"/>
        <v>0</v>
      </c>
      <c r="AE473" s="34">
        <f t="shared" si="70"/>
        <v>0</v>
      </c>
      <c r="AF473" s="34">
        <f t="shared" si="70"/>
        <v>0</v>
      </c>
      <c r="AG473" s="34">
        <f t="shared" si="70"/>
        <v>0</v>
      </c>
      <c r="AH473" s="34">
        <f t="shared" si="70"/>
        <v>0</v>
      </c>
      <c r="AI473" s="34">
        <f t="shared" si="70"/>
        <v>0</v>
      </c>
      <c r="AJ473" s="34">
        <f t="shared" si="70"/>
        <v>0</v>
      </c>
      <c r="AK473" s="34">
        <f t="shared" si="70"/>
        <v>0</v>
      </c>
      <c r="AL473" s="34">
        <f t="shared" si="70"/>
        <v>0</v>
      </c>
      <c r="AM473" s="34">
        <f t="shared" si="70"/>
        <v>0</v>
      </c>
      <c r="AN473" s="34">
        <f t="shared" si="70"/>
        <v>0</v>
      </c>
      <c r="AO473" s="34">
        <f t="shared" si="70"/>
        <v>0</v>
      </c>
      <c r="AP473" s="34">
        <f t="shared" si="70"/>
        <v>0</v>
      </c>
      <c r="AQ473" s="34">
        <f t="shared" si="70"/>
        <v>0</v>
      </c>
      <c r="AR473" s="34">
        <f t="shared" si="71"/>
        <v>0</v>
      </c>
      <c r="AS473" s="34">
        <f t="shared" si="71"/>
        <v>0</v>
      </c>
    </row>
    <row r="474" spans="1:62" outlineLevel="1" x14ac:dyDescent="0.2">
      <c r="A474" s="13"/>
      <c r="C474" s="44">
        <f t="shared" si="72"/>
        <v>2021</v>
      </c>
      <c r="D474" s="34"/>
      <c r="E474" s="34"/>
      <c r="F474" s="34"/>
      <c r="G474" s="34">
        <f>G$10/$E$468</f>
        <v>0</v>
      </c>
      <c r="H474" s="34">
        <f t="shared" si="70"/>
        <v>0</v>
      </c>
      <c r="I474" s="34">
        <f t="shared" si="70"/>
        <v>0</v>
      </c>
      <c r="J474" s="34">
        <f t="shared" si="70"/>
        <v>0</v>
      </c>
      <c r="K474" s="34">
        <f t="shared" si="70"/>
        <v>0</v>
      </c>
      <c r="L474" s="34">
        <f t="shared" si="70"/>
        <v>0</v>
      </c>
      <c r="M474" s="34">
        <f t="shared" si="70"/>
        <v>0</v>
      </c>
      <c r="N474" s="34">
        <f t="shared" si="70"/>
        <v>0</v>
      </c>
      <c r="O474" s="34">
        <f t="shared" si="70"/>
        <v>0</v>
      </c>
      <c r="P474" s="34">
        <f t="shared" si="70"/>
        <v>0</v>
      </c>
      <c r="Q474" s="34">
        <f t="shared" si="70"/>
        <v>0</v>
      </c>
      <c r="R474" s="34">
        <f t="shared" si="70"/>
        <v>0</v>
      </c>
      <c r="S474" s="34">
        <f t="shared" si="70"/>
        <v>0</v>
      </c>
      <c r="T474" s="34">
        <f t="shared" si="70"/>
        <v>0</v>
      </c>
      <c r="U474" s="34">
        <f t="shared" si="70"/>
        <v>0</v>
      </c>
      <c r="V474" s="34">
        <f t="shared" si="70"/>
        <v>0</v>
      </c>
      <c r="W474" s="34">
        <f t="shared" si="70"/>
        <v>0</v>
      </c>
      <c r="X474" s="34">
        <f t="shared" si="70"/>
        <v>0</v>
      </c>
      <c r="Y474" s="34">
        <f t="shared" si="70"/>
        <v>0</v>
      </c>
      <c r="Z474" s="34">
        <f t="shared" si="70"/>
        <v>0</v>
      </c>
      <c r="AA474" s="34">
        <f t="shared" si="70"/>
        <v>0</v>
      </c>
      <c r="AB474" s="34">
        <f t="shared" si="70"/>
        <v>0</v>
      </c>
      <c r="AC474" s="34">
        <f t="shared" si="70"/>
        <v>0</v>
      </c>
      <c r="AD474" s="34">
        <f t="shared" si="70"/>
        <v>0</v>
      </c>
      <c r="AE474" s="34">
        <f t="shared" si="70"/>
        <v>0</v>
      </c>
      <c r="AF474" s="34">
        <f t="shared" si="70"/>
        <v>0</v>
      </c>
      <c r="AG474" s="34">
        <f t="shared" si="70"/>
        <v>0</v>
      </c>
      <c r="AH474" s="34">
        <f t="shared" si="70"/>
        <v>0</v>
      </c>
      <c r="AI474" s="34">
        <f t="shared" si="70"/>
        <v>0</v>
      </c>
      <c r="AJ474" s="34">
        <f t="shared" si="70"/>
        <v>0</v>
      </c>
      <c r="AK474" s="34">
        <f t="shared" si="70"/>
        <v>0</v>
      </c>
      <c r="AL474" s="34">
        <f t="shared" si="70"/>
        <v>0</v>
      </c>
      <c r="AM474" s="34">
        <f t="shared" si="70"/>
        <v>0</v>
      </c>
      <c r="AN474" s="34">
        <f t="shared" si="70"/>
        <v>0</v>
      </c>
      <c r="AO474" s="34">
        <f t="shared" si="70"/>
        <v>0</v>
      </c>
      <c r="AP474" s="34">
        <f t="shared" si="70"/>
        <v>0</v>
      </c>
      <c r="AQ474" s="34">
        <f t="shared" si="70"/>
        <v>0</v>
      </c>
      <c r="AR474" s="34">
        <f t="shared" si="71"/>
        <v>0</v>
      </c>
      <c r="AS474" s="34">
        <f t="shared" si="71"/>
        <v>0</v>
      </c>
      <c r="AT474" s="34"/>
    </row>
    <row r="475" spans="1:62" outlineLevel="1" x14ac:dyDescent="0.2">
      <c r="A475" s="13"/>
      <c r="C475" s="44">
        <f t="shared" si="72"/>
        <v>2022</v>
      </c>
      <c r="D475" s="34"/>
      <c r="E475" s="34"/>
      <c r="F475" s="34"/>
      <c r="G475" s="34"/>
      <c r="H475" s="34">
        <f>H$10/$E$468</f>
        <v>0</v>
      </c>
      <c r="I475" s="34">
        <f t="shared" si="70"/>
        <v>0</v>
      </c>
      <c r="J475" s="34">
        <f t="shared" si="70"/>
        <v>0</v>
      </c>
      <c r="K475" s="34">
        <f t="shared" si="70"/>
        <v>0</v>
      </c>
      <c r="L475" s="34">
        <f t="shared" si="70"/>
        <v>0</v>
      </c>
      <c r="M475" s="34">
        <f t="shared" si="70"/>
        <v>0</v>
      </c>
      <c r="N475" s="34">
        <f t="shared" si="70"/>
        <v>0</v>
      </c>
      <c r="O475" s="34">
        <f t="shared" si="70"/>
        <v>0</v>
      </c>
      <c r="P475" s="34">
        <f t="shared" si="70"/>
        <v>0</v>
      </c>
      <c r="Q475" s="34">
        <f t="shared" si="70"/>
        <v>0</v>
      </c>
      <c r="R475" s="34">
        <f t="shared" si="70"/>
        <v>0</v>
      </c>
      <c r="S475" s="34">
        <f t="shared" si="70"/>
        <v>0</v>
      </c>
      <c r="T475" s="34">
        <f t="shared" si="70"/>
        <v>0</v>
      </c>
      <c r="U475" s="34">
        <f t="shared" si="70"/>
        <v>0</v>
      </c>
      <c r="V475" s="34">
        <f t="shared" si="70"/>
        <v>0</v>
      </c>
      <c r="W475" s="34">
        <f t="shared" si="70"/>
        <v>0</v>
      </c>
      <c r="X475" s="34">
        <f t="shared" si="70"/>
        <v>0</v>
      </c>
      <c r="Y475" s="34">
        <f t="shared" si="70"/>
        <v>0</v>
      </c>
      <c r="Z475" s="34">
        <f t="shared" si="70"/>
        <v>0</v>
      </c>
      <c r="AA475" s="34">
        <f t="shared" si="70"/>
        <v>0</v>
      </c>
      <c r="AB475" s="34">
        <f t="shared" si="70"/>
        <v>0</v>
      </c>
      <c r="AC475" s="34">
        <f t="shared" si="70"/>
        <v>0</v>
      </c>
      <c r="AD475" s="34">
        <f t="shared" si="70"/>
        <v>0</v>
      </c>
      <c r="AE475" s="34">
        <f t="shared" si="70"/>
        <v>0</v>
      </c>
      <c r="AF475" s="34">
        <f t="shared" si="70"/>
        <v>0</v>
      </c>
      <c r="AG475" s="34">
        <f t="shared" si="70"/>
        <v>0</v>
      </c>
      <c r="AH475" s="34">
        <f t="shared" si="70"/>
        <v>0</v>
      </c>
      <c r="AI475" s="34">
        <f t="shared" si="70"/>
        <v>0</v>
      </c>
      <c r="AJ475" s="34">
        <f t="shared" si="70"/>
        <v>0</v>
      </c>
      <c r="AK475" s="34">
        <f t="shared" si="70"/>
        <v>0</v>
      </c>
      <c r="AL475" s="34">
        <f t="shared" si="70"/>
        <v>0</v>
      </c>
      <c r="AM475" s="34">
        <f t="shared" si="70"/>
        <v>0</v>
      </c>
      <c r="AN475" s="34">
        <f t="shared" si="70"/>
        <v>0</v>
      </c>
      <c r="AO475" s="34">
        <f t="shared" si="70"/>
        <v>0</v>
      </c>
      <c r="AP475" s="34">
        <f t="shared" si="70"/>
        <v>0</v>
      </c>
      <c r="AQ475" s="34">
        <f t="shared" si="70"/>
        <v>0</v>
      </c>
      <c r="AR475" s="34">
        <f t="shared" si="71"/>
        <v>0</v>
      </c>
      <c r="AS475" s="34">
        <f t="shared" si="71"/>
        <v>0</v>
      </c>
      <c r="AT475" s="34"/>
      <c r="AU475" s="34"/>
    </row>
    <row r="476" spans="1:62" outlineLevel="1" x14ac:dyDescent="0.2">
      <c r="A476" s="13"/>
      <c r="C476" s="44">
        <f t="shared" si="72"/>
        <v>2023</v>
      </c>
      <c r="D476" s="34"/>
      <c r="E476" s="34"/>
      <c r="F476" s="34"/>
      <c r="G476" s="34"/>
      <c r="H476" s="34"/>
      <c r="I476" s="34">
        <f>I$10/$E$468</f>
        <v>0</v>
      </c>
      <c r="J476" s="34">
        <f t="shared" si="70"/>
        <v>0</v>
      </c>
      <c r="K476" s="34">
        <f t="shared" si="70"/>
        <v>0</v>
      </c>
      <c r="L476" s="34">
        <f t="shared" si="70"/>
        <v>0</v>
      </c>
      <c r="M476" s="34">
        <f t="shared" si="70"/>
        <v>0</v>
      </c>
      <c r="N476" s="34">
        <f t="shared" si="70"/>
        <v>0</v>
      </c>
      <c r="O476" s="34">
        <f t="shared" si="70"/>
        <v>0</v>
      </c>
      <c r="P476" s="34">
        <f t="shared" si="70"/>
        <v>0</v>
      </c>
      <c r="Q476" s="34">
        <f t="shared" si="70"/>
        <v>0</v>
      </c>
      <c r="R476" s="34">
        <f t="shared" si="70"/>
        <v>0</v>
      </c>
      <c r="S476" s="34">
        <f t="shared" si="70"/>
        <v>0</v>
      </c>
      <c r="T476" s="34">
        <f t="shared" si="70"/>
        <v>0</v>
      </c>
      <c r="U476" s="34">
        <f t="shared" si="70"/>
        <v>0</v>
      </c>
      <c r="V476" s="34">
        <f t="shared" si="70"/>
        <v>0</v>
      </c>
      <c r="W476" s="34">
        <f t="shared" si="70"/>
        <v>0</v>
      </c>
      <c r="X476" s="34">
        <f t="shared" si="70"/>
        <v>0</v>
      </c>
      <c r="Y476" s="34">
        <f t="shared" si="70"/>
        <v>0</v>
      </c>
      <c r="Z476" s="34">
        <f t="shared" si="70"/>
        <v>0</v>
      </c>
      <c r="AA476" s="34">
        <f t="shared" si="70"/>
        <v>0</v>
      </c>
      <c r="AB476" s="34">
        <f t="shared" si="70"/>
        <v>0</v>
      </c>
      <c r="AC476" s="34">
        <f t="shared" si="70"/>
        <v>0</v>
      </c>
      <c r="AD476" s="34">
        <f t="shared" si="70"/>
        <v>0</v>
      </c>
      <c r="AE476" s="34">
        <f t="shared" si="70"/>
        <v>0</v>
      </c>
      <c r="AF476" s="34">
        <f t="shared" si="70"/>
        <v>0</v>
      </c>
      <c r="AG476" s="34">
        <f t="shared" si="70"/>
        <v>0</v>
      </c>
      <c r="AH476" s="34">
        <f t="shared" si="70"/>
        <v>0</v>
      </c>
      <c r="AI476" s="34">
        <f t="shared" si="70"/>
        <v>0</v>
      </c>
      <c r="AJ476" s="34">
        <f t="shared" si="70"/>
        <v>0</v>
      </c>
      <c r="AK476" s="34">
        <f t="shared" si="70"/>
        <v>0</v>
      </c>
      <c r="AL476" s="34">
        <f t="shared" si="70"/>
        <v>0</v>
      </c>
      <c r="AM476" s="34">
        <f t="shared" si="70"/>
        <v>0</v>
      </c>
      <c r="AN476" s="34">
        <f t="shared" si="70"/>
        <v>0</v>
      </c>
      <c r="AO476" s="34">
        <f t="shared" si="70"/>
        <v>0</v>
      </c>
      <c r="AP476" s="34">
        <f t="shared" si="70"/>
        <v>0</v>
      </c>
      <c r="AQ476" s="34">
        <f t="shared" si="70"/>
        <v>0</v>
      </c>
      <c r="AR476" s="34">
        <f t="shared" si="71"/>
        <v>0</v>
      </c>
      <c r="AS476" s="34">
        <f t="shared" si="71"/>
        <v>0</v>
      </c>
      <c r="AT476" s="34"/>
      <c r="AU476" s="34"/>
      <c r="AV476" s="34"/>
    </row>
    <row r="477" spans="1:62" outlineLevel="1" x14ac:dyDescent="0.2">
      <c r="A477" s="13"/>
      <c r="C477" s="44">
        <f t="shared" si="72"/>
        <v>2024</v>
      </c>
      <c r="D477" s="34"/>
      <c r="E477" s="34"/>
      <c r="F477" s="34"/>
      <c r="G477" s="34"/>
      <c r="H477" s="34"/>
      <c r="I477" s="34"/>
      <c r="J477" s="34">
        <f>J$10/$E$468</f>
        <v>0</v>
      </c>
      <c r="K477" s="34">
        <f t="shared" si="70"/>
        <v>0</v>
      </c>
      <c r="L477" s="34">
        <f t="shared" si="70"/>
        <v>0</v>
      </c>
      <c r="M477" s="34">
        <f t="shared" si="70"/>
        <v>0</v>
      </c>
      <c r="N477" s="34">
        <f t="shared" si="70"/>
        <v>0</v>
      </c>
      <c r="O477" s="34">
        <f t="shared" si="70"/>
        <v>0</v>
      </c>
      <c r="P477" s="34">
        <f t="shared" si="70"/>
        <v>0</v>
      </c>
      <c r="Q477" s="34">
        <f t="shared" si="70"/>
        <v>0</v>
      </c>
      <c r="R477" s="34">
        <f t="shared" si="70"/>
        <v>0</v>
      </c>
      <c r="S477" s="34">
        <f t="shared" si="70"/>
        <v>0</v>
      </c>
      <c r="T477" s="34">
        <f t="shared" si="70"/>
        <v>0</v>
      </c>
      <c r="U477" s="34">
        <f t="shared" si="70"/>
        <v>0</v>
      </c>
      <c r="V477" s="34">
        <f t="shared" si="70"/>
        <v>0</v>
      </c>
      <c r="W477" s="34">
        <f t="shared" si="70"/>
        <v>0</v>
      </c>
      <c r="X477" s="34">
        <f t="shared" si="70"/>
        <v>0</v>
      </c>
      <c r="Y477" s="34">
        <f t="shared" si="70"/>
        <v>0</v>
      </c>
      <c r="Z477" s="34">
        <f t="shared" si="70"/>
        <v>0</v>
      </c>
      <c r="AA477" s="34">
        <f t="shared" si="70"/>
        <v>0</v>
      </c>
      <c r="AB477" s="34">
        <f t="shared" si="70"/>
        <v>0</v>
      </c>
      <c r="AC477" s="34">
        <f t="shared" si="70"/>
        <v>0</v>
      </c>
      <c r="AD477" s="34">
        <f t="shared" si="70"/>
        <v>0</v>
      </c>
      <c r="AE477" s="34">
        <f t="shared" si="70"/>
        <v>0</v>
      </c>
      <c r="AF477" s="34">
        <f t="shared" si="70"/>
        <v>0</v>
      </c>
      <c r="AG477" s="34">
        <f t="shared" si="70"/>
        <v>0</v>
      </c>
      <c r="AH477" s="34">
        <f t="shared" si="70"/>
        <v>0</v>
      </c>
      <c r="AI477" s="34">
        <f t="shared" si="70"/>
        <v>0</v>
      </c>
      <c r="AJ477" s="34">
        <f t="shared" si="70"/>
        <v>0</v>
      </c>
      <c r="AK477" s="34">
        <f t="shared" si="70"/>
        <v>0</v>
      </c>
      <c r="AL477" s="34">
        <f t="shared" si="70"/>
        <v>0</v>
      </c>
      <c r="AM477" s="34">
        <f t="shared" si="70"/>
        <v>0</v>
      </c>
      <c r="AN477" s="34">
        <f t="shared" si="70"/>
        <v>0</v>
      </c>
      <c r="AO477" s="34">
        <f t="shared" si="70"/>
        <v>0</v>
      </c>
      <c r="AP477" s="34">
        <f t="shared" si="70"/>
        <v>0</v>
      </c>
      <c r="AQ477" s="34">
        <f t="shared" si="70"/>
        <v>0</v>
      </c>
      <c r="AR477" s="34">
        <f t="shared" si="71"/>
        <v>0</v>
      </c>
      <c r="AS477" s="34">
        <f t="shared" si="71"/>
        <v>0</v>
      </c>
      <c r="AT477" s="34"/>
      <c r="AU477" s="34"/>
      <c r="AV477" s="34"/>
      <c r="AW477" s="34"/>
    </row>
    <row r="478" spans="1:62" outlineLevel="1" x14ac:dyDescent="0.2">
      <c r="A478" s="13"/>
      <c r="C478" s="44">
        <f t="shared" si="72"/>
        <v>2025</v>
      </c>
      <c r="D478" s="34"/>
      <c r="E478" s="34"/>
      <c r="F478" s="34"/>
      <c r="G478" s="34"/>
      <c r="H478" s="34"/>
      <c r="I478" s="34"/>
      <c r="J478" s="34"/>
      <c r="K478" s="34">
        <f>K$10/$E$468</f>
        <v>0</v>
      </c>
      <c r="L478" s="34">
        <f t="shared" si="70"/>
        <v>0</v>
      </c>
      <c r="M478" s="34">
        <f t="shared" si="70"/>
        <v>0</v>
      </c>
      <c r="N478" s="34">
        <f t="shared" si="70"/>
        <v>0</v>
      </c>
      <c r="O478" s="34">
        <f t="shared" ref="O478:AS478" si="73">(2*N524)/($E$469-(O$470-$C478))</f>
        <v>0</v>
      </c>
      <c r="P478" s="34">
        <f t="shared" si="73"/>
        <v>0</v>
      </c>
      <c r="Q478" s="34">
        <f t="shared" si="73"/>
        <v>0</v>
      </c>
      <c r="R478" s="34">
        <f t="shared" si="73"/>
        <v>0</v>
      </c>
      <c r="S478" s="34">
        <f t="shared" si="73"/>
        <v>0</v>
      </c>
      <c r="T478" s="34">
        <f t="shared" si="73"/>
        <v>0</v>
      </c>
      <c r="U478" s="34">
        <f t="shared" si="73"/>
        <v>0</v>
      </c>
      <c r="V478" s="34">
        <f t="shared" si="73"/>
        <v>0</v>
      </c>
      <c r="W478" s="34">
        <f t="shared" si="73"/>
        <v>0</v>
      </c>
      <c r="X478" s="34">
        <f t="shared" si="73"/>
        <v>0</v>
      </c>
      <c r="Y478" s="34">
        <f t="shared" si="73"/>
        <v>0</v>
      </c>
      <c r="Z478" s="34">
        <f t="shared" si="73"/>
        <v>0</v>
      </c>
      <c r="AA478" s="34">
        <f t="shared" si="73"/>
        <v>0</v>
      </c>
      <c r="AB478" s="34">
        <f t="shared" si="73"/>
        <v>0</v>
      </c>
      <c r="AC478" s="34">
        <f t="shared" si="73"/>
        <v>0</v>
      </c>
      <c r="AD478" s="34">
        <f t="shared" si="73"/>
        <v>0</v>
      </c>
      <c r="AE478" s="34">
        <f t="shared" si="73"/>
        <v>0</v>
      </c>
      <c r="AF478" s="34">
        <f t="shared" si="73"/>
        <v>0</v>
      </c>
      <c r="AG478" s="34">
        <f t="shared" si="73"/>
        <v>0</v>
      </c>
      <c r="AH478" s="34">
        <f t="shared" si="73"/>
        <v>0</v>
      </c>
      <c r="AI478" s="34">
        <f t="shared" si="73"/>
        <v>0</v>
      </c>
      <c r="AJ478" s="34">
        <f t="shared" si="73"/>
        <v>0</v>
      </c>
      <c r="AK478" s="34">
        <f t="shared" si="73"/>
        <v>0</v>
      </c>
      <c r="AL478" s="34">
        <f t="shared" si="73"/>
        <v>0</v>
      </c>
      <c r="AM478" s="34">
        <f t="shared" si="73"/>
        <v>0</v>
      </c>
      <c r="AN478" s="34">
        <f t="shared" si="73"/>
        <v>0</v>
      </c>
      <c r="AO478" s="34">
        <f t="shared" si="73"/>
        <v>0</v>
      </c>
      <c r="AP478" s="34">
        <f t="shared" si="73"/>
        <v>0</v>
      </c>
      <c r="AQ478" s="34">
        <f t="shared" si="73"/>
        <v>0</v>
      </c>
      <c r="AR478" s="34">
        <f t="shared" si="73"/>
        <v>0</v>
      </c>
      <c r="AS478" s="34">
        <f t="shared" si="73"/>
        <v>0</v>
      </c>
      <c r="AT478" s="34"/>
      <c r="AU478" s="34"/>
      <c r="AV478" s="34"/>
      <c r="AW478" s="34"/>
      <c r="AX478" s="34"/>
    </row>
    <row r="479" spans="1:62" outlineLevel="1" x14ac:dyDescent="0.2">
      <c r="A479" s="13"/>
      <c r="C479" s="44">
        <f t="shared" si="72"/>
        <v>2026</v>
      </c>
      <c r="D479" s="34"/>
      <c r="E479" s="34"/>
      <c r="F479" s="34"/>
      <c r="G479" s="34"/>
      <c r="H479" s="34"/>
      <c r="I479" s="34"/>
      <c r="J479" s="34"/>
      <c r="K479" s="34"/>
      <c r="L479" s="34">
        <f>L$10/$E$468</f>
        <v>0</v>
      </c>
      <c r="M479" s="34">
        <f t="shared" ref="M479:AS487" si="74">(2*L525)/($E$469-(M$470-$C479))</f>
        <v>0</v>
      </c>
      <c r="N479" s="34">
        <f t="shared" si="74"/>
        <v>0</v>
      </c>
      <c r="O479" s="34">
        <f t="shared" si="74"/>
        <v>0</v>
      </c>
      <c r="P479" s="34">
        <f t="shared" si="74"/>
        <v>0</v>
      </c>
      <c r="Q479" s="34">
        <f t="shared" si="74"/>
        <v>0</v>
      </c>
      <c r="R479" s="34">
        <f t="shared" si="74"/>
        <v>0</v>
      </c>
      <c r="S479" s="34">
        <f t="shared" si="74"/>
        <v>0</v>
      </c>
      <c r="T479" s="34">
        <f t="shared" si="74"/>
        <v>0</v>
      </c>
      <c r="U479" s="34">
        <f t="shared" si="74"/>
        <v>0</v>
      </c>
      <c r="V479" s="34">
        <f t="shared" si="74"/>
        <v>0</v>
      </c>
      <c r="W479" s="34">
        <f t="shared" si="74"/>
        <v>0</v>
      </c>
      <c r="X479" s="34">
        <f t="shared" si="74"/>
        <v>0</v>
      </c>
      <c r="Y479" s="34">
        <f t="shared" si="74"/>
        <v>0</v>
      </c>
      <c r="Z479" s="34">
        <f t="shared" si="74"/>
        <v>0</v>
      </c>
      <c r="AA479" s="34">
        <f t="shared" si="74"/>
        <v>0</v>
      </c>
      <c r="AB479" s="34">
        <f t="shared" si="74"/>
        <v>0</v>
      </c>
      <c r="AC479" s="34">
        <f t="shared" si="74"/>
        <v>0</v>
      </c>
      <c r="AD479" s="34">
        <f t="shared" si="74"/>
        <v>0</v>
      </c>
      <c r="AE479" s="34">
        <f t="shared" si="74"/>
        <v>0</v>
      </c>
      <c r="AF479" s="34">
        <f t="shared" si="74"/>
        <v>0</v>
      </c>
      <c r="AG479" s="34">
        <f t="shared" si="74"/>
        <v>0</v>
      </c>
      <c r="AH479" s="34">
        <f t="shared" si="74"/>
        <v>0</v>
      </c>
      <c r="AI479" s="34">
        <f t="shared" si="74"/>
        <v>0</v>
      </c>
      <c r="AJ479" s="34">
        <f t="shared" si="74"/>
        <v>0</v>
      </c>
      <c r="AK479" s="34">
        <f t="shared" si="74"/>
        <v>0</v>
      </c>
      <c r="AL479" s="34">
        <f t="shared" si="74"/>
        <v>0</v>
      </c>
      <c r="AM479" s="34">
        <f t="shared" si="74"/>
        <v>0</v>
      </c>
      <c r="AN479" s="34">
        <f t="shared" si="74"/>
        <v>0</v>
      </c>
      <c r="AO479" s="34">
        <f t="shared" si="74"/>
        <v>0</v>
      </c>
      <c r="AP479" s="34">
        <f t="shared" si="74"/>
        <v>0</v>
      </c>
      <c r="AQ479" s="34">
        <f t="shared" si="74"/>
        <v>0</v>
      </c>
      <c r="AR479" s="34">
        <f t="shared" si="74"/>
        <v>0</v>
      </c>
      <c r="AS479" s="34">
        <f t="shared" si="74"/>
        <v>0</v>
      </c>
      <c r="AT479" s="34"/>
      <c r="AU479" s="34"/>
      <c r="AV479" s="34"/>
      <c r="AW479" s="34"/>
      <c r="AX479" s="34"/>
      <c r="AY479" s="34"/>
    </row>
    <row r="480" spans="1:62" outlineLevel="1" x14ac:dyDescent="0.2">
      <c r="A480" s="13"/>
      <c r="C480" s="44">
        <f t="shared" si="72"/>
        <v>2027</v>
      </c>
      <c r="D480" s="34"/>
      <c r="E480" s="34"/>
      <c r="F480" s="34"/>
      <c r="G480" s="34"/>
      <c r="H480" s="34"/>
      <c r="I480" s="34"/>
      <c r="J480" s="34"/>
      <c r="K480" s="34"/>
      <c r="L480" s="34"/>
      <c r="M480" s="34">
        <f>M$10/$E$468</f>
        <v>0</v>
      </c>
      <c r="N480" s="34">
        <f t="shared" si="74"/>
        <v>0</v>
      </c>
      <c r="O480" s="34">
        <f t="shared" si="74"/>
        <v>0</v>
      </c>
      <c r="P480" s="34">
        <f t="shared" si="74"/>
        <v>0</v>
      </c>
      <c r="Q480" s="34">
        <f t="shared" si="74"/>
        <v>0</v>
      </c>
      <c r="R480" s="34">
        <f t="shared" si="74"/>
        <v>0</v>
      </c>
      <c r="S480" s="34">
        <f t="shared" si="74"/>
        <v>0</v>
      </c>
      <c r="T480" s="34">
        <f t="shared" si="74"/>
        <v>0</v>
      </c>
      <c r="U480" s="34">
        <f t="shared" si="74"/>
        <v>0</v>
      </c>
      <c r="V480" s="34">
        <f t="shared" si="74"/>
        <v>0</v>
      </c>
      <c r="W480" s="34">
        <f t="shared" si="74"/>
        <v>0</v>
      </c>
      <c r="X480" s="34">
        <f t="shared" si="74"/>
        <v>0</v>
      </c>
      <c r="Y480" s="34">
        <f t="shared" si="74"/>
        <v>0</v>
      </c>
      <c r="Z480" s="34">
        <f t="shared" si="74"/>
        <v>0</v>
      </c>
      <c r="AA480" s="34">
        <f t="shared" si="74"/>
        <v>0</v>
      </c>
      <c r="AB480" s="34">
        <f t="shared" si="74"/>
        <v>0</v>
      </c>
      <c r="AC480" s="34">
        <f t="shared" si="74"/>
        <v>0</v>
      </c>
      <c r="AD480" s="34">
        <f t="shared" si="74"/>
        <v>0</v>
      </c>
      <c r="AE480" s="34">
        <f t="shared" si="74"/>
        <v>0</v>
      </c>
      <c r="AF480" s="34">
        <f t="shared" si="74"/>
        <v>0</v>
      </c>
      <c r="AG480" s="34">
        <f t="shared" si="74"/>
        <v>0</v>
      </c>
      <c r="AH480" s="34">
        <f t="shared" si="74"/>
        <v>0</v>
      </c>
      <c r="AI480" s="34">
        <f t="shared" si="74"/>
        <v>0</v>
      </c>
      <c r="AJ480" s="34">
        <f t="shared" si="74"/>
        <v>0</v>
      </c>
      <c r="AK480" s="34">
        <f t="shared" si="74"/>
        <v>0</v>
      </c>
      <c r="AL480" s="34">
        <f t="shared" si="74"/>
        <v>0</v>
      </c>
      <c r="AM480" s="34">
        <f t="shared" si="74"/>
        <v>0</v>
      </c>
      <c r="AN480" s="34">
        <f t="shared" si="74"/>
        <v>0</v>
      </c>
      <c r="AO480" s="34">
        <f t="shared" si="74"/>
        <v>0</v>
      </c>
      <c r="AP480" s="34">
        <f t="shared" si="74"/>
        <v>0</v>
      </c>
      <c r="AQ480" s="34">
        <f t="shared" si="74"/>
        <v>0</v>
      </c>
      <c r="AR480" s="34">
        <f t="shared" si="74"/>
        <v>0</v>
      </c>
      <c r="AS480" s="34">
        <f t="shared" si="74"/>
        <v>0</v>
      </c>
      <c r="AT480" s="34"/>
      <c r="AU480" s="34"/>
      <c r="AV480" s="34"/>
      <c r="AW480" s="34"/>
      <c r="AX480" s="34"/>
      <c r="AY480" s="34"/>
      <c r="AZ480" s="34"/>
    </row>
    <row r="481" spans="1:68" outlineLevel="1" x14ac:dyDescent="0.2">
      <c r="A481" s="13"/>
      <c r="C481" s="44">
        <f t="shared" si="72"/>
        <v>2028</v>
      </c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>
        <f>N$10/$E$468</f>
        <v>0</v>
      </c>
      <c r="O481" s="34">
        <f t="shared" si="74"/>
        <v>0</v>
      </c>
      <c r="P481" s="34">
        <f t="shared" si="74"/>
        <v>0</v>
      </c>
      <c r="Q481" s="34">
        <f t="shared" si="74"/>
        <v>0</v>
      </c>
      <c r="R481" s="34">
        <f t="shared" si="74"/>
        <v>0</v>
      </c>
      <c r="S481" s="34">
        <f t="shared" si="74"/>
        <v>0</v>
      </c>
      <c r="T481" s="34">
        <f t="shared" si="74"/>
        <v>0</v>
      </c>
      <c r="U481" s="34">
        <f t="shared" si="74"/>
        <v>0</v>
      </c>
      <c r="V481" s="34">
        <f t="shared" si="74"/>
        <v>0</v>
      </c>
      <c r="W481" s="34">
        <f t="shared" si="74"/>
        <v>0</v>
      </c>
      <c r="X481" s="34">
        <f t="shared" si="74"/>
        <v>0</v>
      </c>
      <c r="Y481" s="34">
        <f t="shared" si="74"/>
        <v>0</v>
      </c>
      <c r="Z481" s="34">
        <f t="shared" si="74"/>
        <v>0</v>
      </c>
      <c r="AA481" s="34">
        <f t="shared" si="74"/>
        <v>0</v>
      </c>
      <c r="AB481" s="34">
        <f t="shared" si="74"/>
        <v>0</v>
      </c>
      <c r="AC481" s="34">
        <f t="shared" si="74"/>
        <v>0</v>
      </c>
      <c r="AD481" s="34">
        <f t="shared" si="74"/>
        <v>0</v>
      </c>
      <c r="AE481" s="34">
        <f t="shared" si="74"/>
        <v>0</v>
      </c>
      <c r="AF481" s="34">
        <f t="shared" si="74"/>
        <v>0</v>
      </c>
      <c r="AG481" s="34">
        <f t="shared" si="74"/>
        <v>0</v>
      </c>
      <c r="AH481" s="34">
        <f t="shared" si="74"/>
        <v>0</v>
      </c>
      <c r="AI481" s="34">
        <f t="shared" si="74"/>
        <v>0</v>
      </c>
      <c r="AJ481" s="34">
        <f t="shared" si="74"/>
        <v>0</v>
      </c>
      <c r="AK481" s="34">
        <f t="shared" si="74"/>
        <v>0</v>
      </c>
      <c r="AL481" s="34">
        <f t="shared" si="74"/>
        <v>0</v>
      </c>
      <c r="AM481" s="34">
        <f t="shared" si="74"/>
        <v>0</v>
      </c>
      <c r="AN481" s="34">
        <f t="shared" si="74"/>
        <v>0</v>
      </c>
      <c r="AO481" s="34">
        <f t="shared" si="74"/>
        <v>0</v>
      </c>
      <c r="AP481" s="34">
        <f t="shared" si="74"/>
        <v>0</v>
      </c>
      <c r="AQ481" s="34">
        <f t="shared" si="74"/>
        <v>0</v>
      </c>
      <c r="AR481" s="34">
        <f t="shared" si="74"/>
        <v>0</v>
      </c>
      <c r="AS481" s="34">
        <f t="shared" si="74"/>
        <v>0</v>
      </c>
      <c r="AT481" s="34"/>
      <c r="AU481" s="34"/>
      <c r="AV481" s="34"/>
      <c r="AW481" s="34"/>
      <c r="AX481" s="34"/>
      <c r="AY481" s="34"/>
      <c r="AZ481" s="34"/>
      <c r="BA481" s="34"/>
    </row>
    <row r="482" spans="1:68" outlineLevel="1" x14ac:dyDescent="0.2">
      <c r="A482" s="13"/>
      <c r="C482" s="44">
        <f t="shared" si="72"/>
        <v>2029</v>
      </c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>
        <f>O$10/$E$468</f>
        <v>0</v>
      </c>
      <c r="P482" s="34">
        <f t="shared" si="74"/>
        <v>0</v>
      </c>
      <c r="Q482" s="34">
        <f t="shared" si="74"/>
        <v>0</v>
      </c>
      <c r="R482" s="34">
        <f t="shared" si="74"/>
        <v>0</v>
      </c>
      <c r="S482" s="34">
        <f t="shared" si="74"/>
        <v>0</v>
      </c>
      <c r="T482" s="34">
        <f t="shared" si="74"/>
        <v>0</v>
      </c>
      <c r="U482" s="34">
        <f t="shared" si="74"/>
        <v>0</v>
      </c>
      <c r="V482" s="34">
        <f t="shared" si="74"/>
        <v>0</v>
      </c>
      <c r="W482" s="34">
        <f t="shared" si="74"/>
        <v>0</v>
      </c>
      <c r="X482" s="34">
        <f t="shared" si="74"/>
        <v>0</v>
      </c>
      <c r="Y482" s="34">
        <f t="shared" si="74"/>
        <v>0</v>
      </c>
      <c r="Z482" s="34">
        <f t="shared" si="74"/>
        <v>0</v>
      </c>
      <c r="AA482" s="34">
        <f t="shared" si="74"/>
        <v>0</v>
      </c>
      <c r="AB482" s="34">
        <f t="shared" si="74"/>
        <v>0</v>
      </c>
      <c r="AC482" s="34">
        <f t="shared" si="74"/>
        <v>0</v>
      </c>
      <c r="AD482" s="34">
        <f t="shared" si="74"/>
        <v>0</v>
      </c>
      <c r="AE482" s="34">
        <f t="shared" si="74"/>
        <v>0</v>
      </c>
      <c r="AF482" s="34">
        <f t="shared" si="74"/>
        <v>0</v>
      </c>
      <c r="AG482" s="34">
        <f t="shared" si="74"/>
        <v>0</v>
      </c>
      <c r="AH482" s="34">
        <f t="shared" si="74"/>
        <v>0</v>
      </c>
      <c r="AI482" s="34">
        <f t="shared" si="74"/>
        <v>0</v>
      </c>
      <c r="AJ482" s="34">
        <f t="shared" si="74"/>
        <v>0</v>
      </c>
      <c r="AK482" s="34">
        <f t="shared" si="74"/>
        <v>0</v>
      </c>
      <c r="AL482" s="34">
        <f t="shared" si="74"/>
        <v>0</v>
      </c>
      <c r="AM482" s="34">
        <f t="shared" si="74"/>
        <v>0</v>
      </c>
      <c r="AN482" s="34">
        <f t="shared" si="74"/>
        <v>0</v>
      </c>
      <c r="AO482" s="34">
        <f t="shared" si="74"/>
        <v>0</v>
      </c>
      <c r="AP482" s="34">
        <f t="shared" si="74"/>
        <v>0</v>
      </c>
      <c r="AQ482" s="34">
        <f t="shared" si="74"/>
        <v>0</v>
      </c>
      <c r="AR482" s="34">
        <f t="shared" si="74"/>
        <v>0</v>
      </c>
      <c r="AS482" s="34">
        <f t="shared" si="74"/>
        <v>0</v>
      </c>
      <c r="AT482" s="34"/>
      <c r="AU482" s="34"/>
      <c r="AV482" s="34"/>
      <c r="AW482" s="34"/>
      <c r="AX482" s="34"/>
      <c r="AY482" s="34"/>
      <c r="AZ482" s="34"/>
      <c r="BA482" s="34"/>
      <c r="BB482" s="34"/>
    </row>
    <row r="483" spans="1:68" outlineLevel="1" x14ac:dyDescent="0.2">
      <c r="A483" s="13"/>
      <c r="C483" s="44">
        <f t="shared" si="72"/>
        <v>2030</v>
      </c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>
        <f>P$10/$E$468</f>
        <v>0</v>
      </c>
      <c r="Q483" s="34">
        <f t="shared" si="74"/>
        <v>0</v>
      </c>
      <c r="R483" s="34">
        <f t="shared" si="74"/>
        <v>0</v>
      </c>
      <c r="S483" s="34">
        <f t="shared" si="74"/>
        <v>0</v>
      </c>
      <c r="T483" s="34">
        <f t="shared" si="74"/>
        <v>0</v>
      </c>
      <c r="U483" s="34">
        <f t="shared" si="74"/>
        <v>0</v>
      </c>
      <c r="V483" s="34">
        <f t="shared" si="74"/>
        <v>0</v>
      </c>
      <c r="W483" s="34">
        <f t="shared" si="74"/>
        <v>0</v>
      </c>
      <c r="X483" s="34">
        <f t="shared" si="74"/>
        <v>0</v>
      </c>
      <c r="Y483" s="34">
        <f t="shared" si="74"/>
        <v>0</v>
      </c>
      <c r="Z483" s="34">
        <f t="shared" si="74"/>
        <v>0</v>
      </c>
      <c r="AA483" s="34">
        <f t="shared" si="74"/>
        <v>0</v>
      </c>
      <c r="AB483" s="34">
        <f t="shared" si="74"/>
        <v>0</v>
      </c>
      <c r="AC483" s="34">
        <f t="shared" si="74"/>
        <v>0</v>
      </c>
      <c r="AD483" s="34">
        <f t="shared" si="74"/>
        <v>0</v>
      </c>
      <c r="AE483" s="34">
        <f t="shared" si="74"/>
        <v>0</v>
      </c>
      <c r="AF483" s="34">
        <f t="shared" si="74"/>
        <v>0</v>
      </c>
      <c r="AG483" s="34">
        <f t="shared" si="74"/>
        <v>0</v>
      </c>
      <c r="AH483" s="34">
        <f t="shared" si="74"/>
        <v>0</v>
      </c>
      <c r="AI483" s="34">
        <f t="shared" si="74"/>
        <v>0</v>
      </c>
      <c r="AJ483" s="34">
        <f t="shared" si="74"/>
        <v>0</v>
      </c>
      <c r="AK483" s="34">
        <f t="shared" si="74"/>
        <v>0</v>
      </c>
      <c r="AL483" s="34">
        <f t="shared" si="74"/>
        <v>0</v>
      </c>
      <c r="AM483" s="34">
        <f t="shared" si="74"/>
        <v>0</v>
      </c>
      <c r="AN483" s="34">
        <f t="shared" si="74"/>
        <v>0</v>
      </c>
      <c r="AO483" s="34">
        <f t="shared" si="74"/>
        <v>0</v>
      </c>
      <c r="AP483" s="34">
        <f t="shared" si="74"/>
        <v>0</v>
      </c>
      <c r="AQ483" s="34">
        <f t="shared" si="74"/>
        <v>0</v>
      </c>
      <c r="AR483" s="34">
        <f t="shared" si="74"/>
        <v>0</v>
      </c>
      <c r="AS483" s="34">
        <f t="shared" si="74"/>
        <v>0</v>
      </c>
      <c r="AT483" s="34"/>
      <c r="AU483" s="34"/>
      <c r="AV483" s="34"/>
      <c r="AW483" s="34"/>
      <c r="AX483" s="34"/>
      <c r="AY483" s="34"/>
      <c r="AZ483" s="34"/>
      <c r="BA483" s="34"/>
      <c r="BB483" s="34"/>
      <c r="BC483" s="34"/>
    </row>
    <row r="484" spans="1:68" outlineLevel="1" x14ac:dyDescent="0.2">
      <c r="A484" s="13"/>
      <c r="C484" s="44">
        <f t="shared" si="72"/>
        <v>2031</v>
      </c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>
        <f>Q$10/$E$468</f>
        <v>0</v>
      </c>
      <c r="R484" s="34">
        <f t="shared" si="74"/>
        <v>0</v>
      </c>
      <c r="S484" s="34">
        <f t="shared" si="74"/>
        <v>0</v>
      </c>
      <c r="T484" s="34">
        <f t="shared" si="74"/>
        <v>0</v>
      </c>
      <c r="U484" s="34">
        <f t="shared" si="74"/>
        <v>0</v>
      </c>
      <c r="V484" s="34">
        <f t="shared" si="74"/>
        <v>0</v>
      </c>
      <c r="W484" s="34">
        <f t="shared" si="74"/>
        <v>0</v>
      </c>
      <c r="X484" s="34">
        <f t="shared" si="74"/>
        <v>0</v>
      </c>
      <c r="Y484" s="34">
        <f t="shared" si="74"/>
        <v>0</v>
      </c>
      <c r="Z484" s="34">
        <f t="shared" si="74"/>
        <v>0</v>
      </c>
      <c r="AA484" s="34">
        <f t="shared" si="74"/>
        <v>0</v>
      </c>
      <c r="AB484" s="34">
        <f t="shared" si="74"/>
        <v>0</v>
      </c>
      <c r="AC484" s="34">
        <f t="shared" si="74"/>
        <v>0</v>
      </c>
      <c r="AD484" s="34">
        <f t="shared" si="74"/>
        <v>0</v>
      </c>
      <c r="AE484" s="34">
        <f t="shared" si="74"/>
        <v>0</v>
      </c>
      <c r="AF484" s="34">
        <f t="shared" si="74"/>
        <v>0</v>
      </c>
      <c r="AG484" s="34">
        <f t="shared" si="74"/>
        <v>0</v>
      </c>
      <c r="AH484" s="34">
        <f t="shared" si="74"/>
        <v>0</v>
      </c>
      <c r="AI484" s="34">
        <f t="shared" si="74"/>
        <v>0</v>
      </c>
      <c r="AJ484" s="34">
        <f t="shared" si="74"/>
        <v>0</v>
      </c>
      <c r="AK484" s="34">
        <f t="shared" si="74"/>
        <v>0</v>
      </c>
      <c r="AL484" s="34">
        <f t="shared" si="74"/>
        <v>0</v>
      </c>
      <c r="AM484" s="34">
        <f t="shared" si="74"/>
        <v>0</v>
      </c>
      <c r="AN484" s="34">
        <f t="shared" si="74"/>
        <v>0</v>
      </c>
      <c r="AO484" s="34">
        <f t="shared" si="74"/>
        <v>0</v>
      </c>
      <c r="AP484" s="34">
        <f t="shared" si="74"/>
        <v>0</v>
      </c>
      <c r="AQ484" s="34">
        <f t="shared" si="74"/>
        <v>0</v>
      </c>
      <c r="AR484" s="34">
        <f t="shared" si="74"/>
        <v>0</v>
      </c>
      <c r="AS484" s="34">
        <f t="shared" si="74"/>
        <v>0</v>
      </c>
      <c r="AT484" s="34"/>
      <c r="AU484" s="34"/>
      <c r="AV484" s="34"/>
      <c r="AW484" s="34"/>
      <c r="AX484" s="34"/>
      <c r="AY484" s="34"/>
      <c r="AZ484" s="34"/>
      <c r="BA484" s="34"/>
      <c r="BB484" s="34"/>
      <c r="BC484" s="34"/>
      <c r="BD484" s="34"/>
    </row>
    <row r="485" spans="1:68" outlineLevel="1" x14ac:dyDescent="0.2">
      <c r="A485" s="13"/>
      <c r="C485" s="44">
        <f t="shared" si="72"/>
        <v>2032</v>
      </c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R485" s="34">
        <f>R$10/$E$468</f>
        <v>0</v>
      </c>
      <c r="S485" s="34">
        <f t="shared" si="74"/>
        <v>0</v>
      </c>
      <c r="T485" s="34">
        <f t="shared" si="74"/>
        <v>0</v>
      </c>
      <c r="U485" s="34">
        <f t="shared" si="74"/>
        <v>0</v>
      </c>
      <c r="V485" s="34">
        <f t="shared" si="74"/>
        <v>0</v>
      </c>
      <c r="W485" s="34">
        <f t="shared" si="74"/>
        <v>0</v>
      </c>
      <c r="X485" s="34">
        <f t="shared" si="74"/>
        <v>0</v>
      </c>
      <c r="Y485" s="34">
        <f t="shared" si="74"/>
        <v>0</v>
      </c>
      <c r="Z485" s="34">
        <f t="shared" si="74"/>
        <v>0</v>
      </c>
      <c r="AA485" s="34">
        <f t="shared" si="74"/>
        <v>0</v>
      </c>
      <c r="AB485" s="34">
        <f t="shared" si="74"/>
        <v>0</v>
      </c>
      <c r="AC485" s="34">
        <f t="shared" si="74"/>
        <v>0</v>
      </c>
      <c r="AD485" s="34">
        <f t="shared" si="74"/>
        <v>0</v>
      </c>
      <c r="AE485" s="34">
        <f t="shared" si="74"/>
        <v>0</v>
      </c>
      <c r="AF485" s="34">
        <f t="shared" si="74"/>
        <v>0</v>
      </c>
      <c r="AG485" s="34">
        <f t="shared" si="74"/>
        <v>0</v>
      </c>
      <c r="AH485" s="34">
        <f t="shared" si="74"/>
        <v>0</v>
      </c>
      <c r="AI485" s="34">
        <f t="shared" si="74"/>
        <v>0</v>
      </c>
      <c r="AJ485" s="34">
        <f t="shared" si="74"/>
        <v>0</v>
      </c>
      <c r="AK485" s="34">
        <f t="shared" si="74"/>
        <v>0</v>
      </c>
      <c r="AL485" s="34">
        <f t="shared" si="74"/>
        <v>0</v>
      </c>
      <c r="AM485" s="34">
        <f t="shared" si="74"/>
        <v>0</v>
      </c>
      <c r="AN485" s="34">
        <f t="shared" si="74"/>
        <v>0</v>
      </c>
      <c r="AO485" s="34">
        <f t="shared" si="74"/>
        <v>0</v>
      </c>
      <c r="AP485" s="34">
        <f t="shared" si="74"/>
        <v>0</v>
      </c>
      <c r="AQ485" s="34">
        <f t="shared" si="74"/>
        <v>0</v>
      </c>
      <c r="AR485" s="34">
        <f t="shared" si="74"/>
        <v>0</v>
      </c>
      <c r="AS485" s="34">
        <f t="shared" si="74"/>
        <v>0</v>
      </c>
      <c r="AT485" s="34"/>
      <c r="AU485" s="34"/>
      <c r="AV485" s="34"/>
      <c r="AW485" s="34"/>
      <c r="AX485" s="34"/>
      <c r="AY485" s="34"/>
      <c r="AZ485" s="34"/>
      <c r="BA485" s="34"/>
      <c r="BB485" s="34"/>
      <c r="BC485" s="34"/>
      <c r="BD485" s="34"/>
      <c r="BE485" s="34"/>
    </row>
    <row r="486" spans="1:68" outlineLevel="1" x14ac:dyDescent="0.2">
      <c r="A486" s="13"/>
      <c r="C486" s="44">
        <f t="shared" si="72"/>
        <v>2033</v>
      </c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S486" s="34">
        <f>S$10/$E$468</f>
        <v>0</v>
      </c>
      <c r="T486" s="34">
        <f t="shared" si="74"/>
        <v>0</v>
      </c>
      <c r="U486" s="34">
        <f t="shared" si="74"/>
        <v>0</v>
      </c>
      <c r="V486" s="34">
        <f t="shared" si="74"/>
        <v>0</v>
      </c>
      <c r="W486" s="34">
        <f t="shared" si="74"/>
        <v>0</v>
      </c>
      <c r="X486" s="34">
        <f t="shared" si="74"/>
        <v>0</v>
      </c>
      <c r="Y486" s="34">
        <f t="shared" si="74"/>
        <v>0</v>
      </c>
      <c r="Z486" s="34">
        <f t="shared" si="74"/>
        <v>0</v>
      </c>
      <c r="AA486" s="34">
        <f t="shared" si="74"/>
        <v>0</v>
      </c>
      <c r="AB486" s="34">
        <f t="shared" si="74"/>
        <v>0</v>
      </c>
      <c r="AC486" s="34">
        <f t="shared" si="74"/>
        <v>0</v>
      </c>
      <c r="AD486" s="34">
        <f t="shared" si="74"/>
        <v>0</v>
      </c>
      <c r="AE486" s="34">
        <f t="shared" si="74"/>
        <v>0</v>
      </c>
      <c r="AF486" s="34">
        <f t="shared" si="74"/>
        <v>0</v>
      </c>
      <c r="AG486" s="34">
        <f t="shared" si="74"/>
        <v>0</v>
      </c>
      <c r="AH486" s="34">
        <f t="shared" si="74"/>
        <v>0</v>
      </c>
      <c r="AI486" s="34">
        <f t="shared" si="74"/>
        <v>0</v>
      </c>
      <c r="AJ486" s="34">
        <f t="shared" si="74"/>
        <v>0</v>
      </c>
      <c r="AK486" s="34">
        <f t="shared" si="74"/>
        <v>0</v>
      </c>
      <c r="AL486" s="34">
        <f t="shared" si="74"/>
        <v>0</v>
      </c>
      <c r="AM486" s="34">
        <f t="shared" si="74"/>
        <v>0</v>
      </c>
      <c r="AN486" s="34">
        <f t="shared" si="74"/>
        <v>0</v>
      </c>
      <c r="AO486" s="34">
        <f t="shared" si="74"/>
        <v>0</v>
      </c>
      <c r="AP486" s="34">
        <f t="shared" si="74"/>
        <v>0</v>
      </c>
      <c r="AQ486" s="34">
        <f t="shared" si="74"/>
        <v>0</v>
      </c>
      <c r="AR486" s="34">
        <f t="shared" si="74"/>
        <v>0</v>
      </c>
      <c r="AS486" s="34">
        <f t="shared" si="74"/>
        <v>0</v>
      </c>
      <c r="AT486" s="34"/>
      <c r="AU486" s="34"/>
      <c r="AV486" s="34"/>
      <c r="AW486" s="34"/>
      <c r="AX486" s="34"/>
      <c r="AY486" s="34"/>
      <c r="AZ486" s="34"/>
      <c r="BA486" s="34"/>
      <c r="BB486" s="34"/>
      <c r="BC486" s="34"/>
      <c r="BD486" s="34"/>
      <c r="BE486" s="34"/>
      <c r="BF486" s="34"/>
    </row>
    <row r="487" spans="1:68" outlineLevel="1" x14ac:dyDescent="0.2">
      <c r="A487" s="13"/>
      <c r="C487" s="44">
        <f t="shared" si="72"/>
        <v>2034</v>
      </c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T487" s="34">
        <f>T$10/$E$468</f>
        <v>0</v>
      </c>
      <c r="U487" s="34">
        <f t="shared" si="74"/>
        <v>0</v>
      </c>
      <c r="V487" s="34">
        <f t="shared" si="74"/>
        <v>0</v>
      </c>
      <c r="W487" s="34">
        <f t="shared" si="74"/>
        <v>0</v>
      </c>
      <c r="X487" s="34">
        <f t="shared" si="74"/>
        <v>0</v>
      </c>
      <c r="Y487" s="34">
        <f t="shared" si="74"/>
        <v>0</v>
      </c>
      <c r="Z487" s="34">
        <f t="shared" si="74"/>
        <v>0</v>
      </c>
      <c r="AA487" s="34">
        <f t="shared" si="74"/>
        <v>0</v>
      </c>
      <c r="AB487" s="34">
        <f t="shared" si="74"/>
        <v>0</v>
      </c>
      <c r="AC487" s="34">
        <f t="shared" si="74"/>
        <v>0</v>
      </c>
      <c r="AD487" s="34">
        <f t="shared" si="74"/>
        <v>0</v>
      </c>
      <c r="AE487" s="34">
        <f t="shared" si="74"/>
        <v>0</v>
      </c>
      <c r="AF487" s="34">
        <f t="shared" si="74"/>
        <v>0</v>
      </c>
      <c r="AG487" s="34">
        <f t="shared" si="74"/>
        <v>0</v>
      </c>
      <c r="AH487" s="34">
        <f t="shared" si="74"/>
        <v>0</v>
      </c>
      <c r="AI487" s="34">
        <f t="shared" si="74"/>
        <v>0</v>
      </c>
      <c r="AJ487" s="34">
        <f t="shared" si="74"/>
        <v>0</v>
      </c>
      <c r="AK487" s="34">
        <f t="shared" si="74"/>
        <v>0</v>
      </c>
      <c r="AL487" s="34">
        <f t="shared" si="74"/>
        <v>0</v>
      </c>
      <c r="AM487" s="34">
        <f t="shared" si="74"/>
        <v>0</v>
      </c>
      <c r="AN487" s="34">
        <f t="shared" ref="AN487:AS487" si="75">(2*AM533)/($E$469-(AN$470-$C487))</f>
        <v>0</v>
      </c>
      <c r="AO487" s="34">
        <f t="shared" si="75"/>
        <v>0</v>
      </c>
      <c r="AP487" s="34">
        <f t="shared" si="75"/>
        <v>0</v>
      </c>
      <c r="AQ487" s="34">
        <f t="shared" si="75"/>
        <v>0</v>
      </c>
      <c r="AR487" s="34">
        <f t="shared" si="75"/>
        <v>0</v>
      </c>
      <c r="AS487" s="34">
        <f t="shared" si="75"/>
        <v>0</v>
      </c>
      <c r="AT487" s="34"/>
      <c r="AU487" s="34"/>
      <c r="AV487" s="34"/>
      <c r="AW487" s="34"/>
      <c r="AX487" s="34"/>
      <c r="AY487" s="34"/>
      <c r="AZ487" s="34"/>
      <c r="BA487" s="34"/>
      <c r="BB487" s="34"/>
      <c r="BC487" s="34"/>
      <c r="BD487" s="34"/>
      <c r="BE487" s="34"/>
      <c r="BF487" s="34"/>
      <c r="BG487" s="34"/>
    </row>
    <row r="488" spans="1:68" outlineLevel="1" x14ac:dyDescent="0.2">
      <c r="A488" s="13"/>
      <c r="C488" s="44">
        <f t="shared" si="72"/>
        <v>2035</v>
      </c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U488" s="34">
        <f>U$10/$E$468</f>
        <v>0</v>
      </c>
      <c r="V488" s="34">
        <f t="shared" ref="V488:AS502" si="76">(2*U534)/($E$469-(V$470-$C488))</f>
        <v>0</v>
      </c>
      <c r="W488" s="34">
        <f t="shared" si="76"/>
        <v>0</v>
      </c>
      <c r="X488" s="34">
        <f t="shared" si="76"/>
        <v>0</v>
      </c>
      <c r="Y488" s="34">
        <f t="shared" si="76"/>
        <v>0</v>
      </c>
      <c r="Z488" s="34">
        <f t="shared" si="76"/>
        <v>0</v>
      </c>
      <c r="AA488" s="34">
        <f t="shared" si="76"/>
        <v>0</v>
      </c>
      <c r="AB488" s="34">
        <f t="shared" si="76"/>
        <v>0</v>
      </c>
      <c r="AC488" s="34">
        <f t="shared" si="76"/>
        <v>0</v>
      </c>
      <c r="AD488" s="34">
        <f t="shared" si="76"/>
        <v>0</v>
      </c>
      <c r="AE488" s="34">
        <f t="shared" si="76"/>
        <v>0</v>
      </c>
      <c r="AF488" s="34">
        <f t="shared" si="76"/>
        <v>0</v>
      </c>
      <c r="AG488" s="34">
        <f t="shared" si="76"/>
        <v>0</v>
      </c>
      <c r="AH488" s="34">
        <f t="shared" si="76"/>
        <v>0</v>
      </c>
      <c r="AI488" s="34">
        <f t="shared" si="76"/>
        <v>0</v>
      </c>
      <c r="AJ488" s="34">
        <f t="shared" si="76"/>
        <v>0</v>
      </c>
      <c r="AK488" s="34">
        <f t="shared" si="76"/>
        <v>0</v>
      </c>
      <c r="AL488" s="34">
        <f t="shared" si="76"/>
        <v>0</v>
      </c>
      <c r="AM488" s="34">
        <f t="shared" si="76"/>
        <v>0</v>
      </c>
      <c r="AN488" s="34">
        <f t="shared" si="76"/>
        <v>0</v>
      </c>
      <c r="AO488" s="34">
        <f t="shared" si="76"/>
        <v>0</v>
      </c>
      <c r="AP488" s="34">
        <f t="shared" si="76"/>
        <v>0</v>
      </c>
      <c r="AQ488" s="34">
        <f t="shared" si="76"/>
        <v>0</v>
      </c>
      <c r="AR488" s="34">
        <f t="shared" si="76"/>
        <v>0</v>
      </c>
      <c r="AS488" s="34">
        <f t="shared" si="76"/>
        <v>0</v>
      </c>
      <c r="AT488" s="34"/>
      <c r="AU488" s="34"/>
      <c r="AV488" s="34"/>
      <c r="AW488" s="34"/>
      <c r="AX488" s="34"/>
      <c r="AY488" s="34"/>
      <c r="AZ488" s="34"/>
      <c r="BA488" s="34"/>
      <c r="BB488" s="34"/>
      <c r="BC488" s="34"/>
      <c r="BD488" s="34"/>
      <c r="BE488" s="34"/>
      <c r="BF488" s="34"/>
      <c r="BG488" s="34"/>
      <c r="BH488" s="34"/>
    </row>
    <row r="489" spans="1:68" outlineLevel="1" x14ac:dyDescent="0.2">
      <c r="A489" s="13"/>
      <c r="C489" s="44">
        <f t="shared" si="72"/>
        <v>2036</v>
      </c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V489" s="34">
        <f>V$10/$E$468</f>
        <v>0</v>
      </c>
      <c r="W489" s="34">
        <f t="shared" si="76"/>
        <v>0</v>
      </c>
      <c r="X489" s="34">
        <f t="shared" si="76"/>
        <v>0</v>
      </c>
      <c r="Y489" s="34">
        <f t="shared" si="76"/>
        <v>0</v>
      </c>
      <c r="Z489" s="34">
        <f t="shared" si="76"/>
        <v>0</v>
      </c>
      <c r="AA489" s="34">
        <f t="shared" si="76"/>
        <v>0</v>
      </c>
      <c r="AB489" s="34">
        <f t="shared" si="76"/>
        <v>0</v>
      </c>
      <c r="AC489" s="34">
        <f t="shared" si="76"/>
        <v>0</v>
      </c>
      <c r="AD489" s="34">
        <f t="shared" si="76"/>
        <v>0</v>
      </c>
      <c r="AE489" s="34">
        <f t="shared" si="76"/>
        <v>0</v>
      </c>
      <c r="AF489" s="34">
        <f t="shared" si="76"/>
        <v>0</v>
      </c>
      <c r="AG489" s="34">
        <f t="shared" si="76"/>
        <v>0</v>
      </c>
      <c r="AH489" s="34">
        <f t="shared" si="76"/>
        <v>0</v>
      </c>
      <c r="AI489" s="34">
        <f t="shared" si="76"/>
        <v>0</v>
      </c>
      <c r="AJ489" s="34">
        <f t="shared" si="76"/>
        <v>0</v>
      </c>
      <c r="AK489" s="34">
        <f t="shared" si="76"/>
        <v>0</v>
      </c>
      <c r="AL489" s="34">
        <f t="shared" si="76"/>
        <v>0</v>
      </c>
      <c r="AM489" s="34">
        <f t="shared" si="76"/>
        <v>0</v>
      </c>
      <c r="AN489" s="34">
        <f t="shared" si="76"/>
        <v>0</v>
      </c>
      <c r="AO489" s="34">
        <f t="shared" si="76"/>
        <v>0</v>
      </c>
      <c r="AP489" s="34">
        <f t="shared" si="76"/>
        <v>0</v>
      </c>
      <c r="AQ489" s="34">
        <f t="shared" si="76"/>
        <v>0</v>
      </c>
      <c r="AR489" s="34">
        <f t="shared" si="76"/>
        <v>0</v>
      </c>
      <c r="AS489" s="34">
        <f t="shared" si="76"/>
        <v>0</v>
      </c>
      <c r="AT489" s="34"/>
      <c r="AU489" s="34"/>
      <c r="AV489" s="34"/>
      <c r="AW489" s="34"/>
      <c r="AX489" s="34"/>
      <c r="AY489" s="34"/>
      <c r="AZ489" s="34"/>
      <c r="BA489" s="34"/>
      <c r="BB489" s="34"/>
      <c r="BC489" s="34"/>
      <c r="BD489" s="34"/>
      <c r="BE489" s="34"/>
      <c r="BF489" s="34"/>
      <c r="BG489" s="34"/>
      <c r="BH489" s="34"/>
      <c r="BI489" s="34"/>
    </row>
    <row r="490" spans="1:68" outlineLevel="1" x14ac:dyDescent="0.2">
      <c r="A490" s="13"/>
      <c r="C490" s="44">
        <f t="shared" si="72"/>
        <v>2037</v>
      </c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W490" s="34">
        <f>W$10/$E$468</f>
        <v>0</v>
      </c>
      <c r="X490" s="34">
        <f t="shared" si="76"/>
        <v>0</v>
      </c>
      <c r="Y490" s="34">
        <f t="shared" si="76"/>
        <v>0</v>
      </c>
      <c r="Z490" s="34">
        <f t="shared" si="76"/>
        <v>0</v>
      </c>
      <c r="AA490" s="34">
        <f t="shared" si="76"/>
        <v>0</v>
      </c>
      <c r="AB490" s="34">
        <f t="shared" si="76"/>
        <v>0</v>
      </c>
      <c r="AC490" s="34">
        <f t="shared" si="76"/>
        <v>0</v>
      </c>
      <c r="AD490" s="34">
        <f t="shared" si="76"/>
        <v>0</v>
      </c>
      <c r="AE490" s="34">
        <f t="shared" si="76"/>
        <v>0</v>
      </c>
      <c r="AF490" s="34">
        <f t="shared" si="76"/>
        <v>0</v>
      </c>
      <c r="AG490" s="34">
        <f t="shared" si="76"/>
        <v>0</v>
      </c>
      <c r="AH490" s="34">
        <f t="shared" si="76"/>
        <v>0</v>
      </c>
      <c r="AI490" s="34">
        <f t="shared" si="76"/>
        <v>0</v>
      </c>
      <c r="AJ490" s="34">
        <f t="shared" si="76"/>
        <v>0</v>
      </c>
      <c r="AK490" s="34">
        <f t="shared" si="76"/>
        <v>0</v>
      </c>
      <c r="AL490" s="34">
        <f t="shared" si="76"/>
        <v>0</v>
      </c>
      <c r="AM490" s="34">
        <f t="shared" si="76"/>
        <v>0</v>
      </c>
      <c r="AN490" s="34">
        <f t="shared" si="76"/>
        <v>0</v>
      </c>
      <c r="AO490" s="34">
        <f t="shared" si="76"/>
        <v>0</v>
      </c>
      <c r="AP490" s="34">
        <f t="shared" si="76"/>
        <v>0</v>
      </c>
      <c r="AQ490" s="34">
        <f t="shared" si="76"/>
        <v>0</v>
      </c>
      <c r="AR490" s="34">
        <f t="shared" si="76"/>
        <v>0</v>
      </c>
      <c r="AS490" s="34">
        <f t="shared" si="76"/>
        <v>0</v>
      </c>
      <c r="AT490" s="34"/>
      <c r="AU490" s="34"/>
      <c r="AV490" s="34"/>
      <c r="AW490" s="34"/>
      <c r="AX490" s="34"/>
      <c r="AY490" s="34"/>
      <c r="AZ490" s="34"/>
      <c r="BA490" s="34"/>
      <c r="BB490" s="34"/>
      <c r="BC490" s="34"/>
      <c r="BD490" s="34"/>
      <c r="BE490" s="34"/>
      <c r="BF490" s="34"/>
      <c r="BG490" s="34"/>
      <c r="BH490" s="34"/>
      <c r="BI490" s="34"/>
      <c r="BJ490" s="34"/>
    </row>
    <row r="491" spans="1:68" outlineLevel="1" x14ac:dyDescent="0.2">
      <c r="A491" s="13"/>
      <c r="C491" s="44">
        <f t="shared" si="72"/>
        <v>2038</v>
      </c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X491" s="34">
        <f>X$10/$E$468</f>
        <v>0</v>
      </c>
      <c r="Y491" s="34">
        <f t="shared" si="76"/>
        <v>0</v>
      </c>
      <c r="Z491" s="34">
        <f t="shared" si="76"/>
        <v>0</v>
      </c>
      <c r="AA491" s="34">
        <f t="shared" si="76"/>
        <v>0</v>
      </c>
      <c r="AB491" s="34">
        <f t="shared" si="76"/>
        <v>0</v>
      </c>
      <c r="AC491" s="34">
        <f t="shared" si="76"/>
        <v>0</v>
      </c>
      <c r="AD491" s="34">
        <f t="shared" si="76"/>
        <v>0</v>
      </c>
      <c r="AE491" s="34">
        <f t="shared" si="76"/>
        <v>0</v>
      </c>
      <c r="AF491" s="34">
        <f t="shared" si="76"/>
        <v>0</v>
      </c>
      <c r="AG491" s="34">
        <f t="shared" si="76"/>
        <v>0</v>
      </c>
      <c r="AH491" s="34">
        <f t="shared" si="76"/>
        <v>0</v>
      </c>
      <c r="AI491" s="34">
        <f t="shared" si="76"/>
        <v>0</v>
      </c>
      <c r="AJ491" s="34">
        <f t="shared" si="76"/>
        <v>0</v>
      </c>
      <c r="AK491" s="34">
        <f t="shared" si="76"/>
        <v>0</v>
      </c>
      <c r="AL491" s="34">
        <f t="shared" si="76"/>
        <v>0</v>
      </c>
      <c r="AM491" s="34">
        <f t="shared" si="76"/>
        <v>0</v>
      </c>
      <c r="AN491" s="34">
        <f t="shared" si="76"/>
        <v>0</v>
      </c>
      <c r="AO491" s="34">
        <f t="shared" si="76"/>
        <v>0</v>
      </c>
      <c r="AP491" s="34">
        <f t="shared" si="76"/>
        <v>0</v>
      </c>
      <c r="AQ491" s="34">
        <f t="shared" si="76"/>
        <v>0</v>
      </c>
      <c r="AR491" s="34">
        <f t="shared" si="76"/>
        <v>0</v>
      </c>
      <c r="AS491" s="34">
        <f t="shared" si="76"/>
        <v>0</v>
      </c>
      <c r="AT491" s="34"/>
      <c r="AU491" s="34"/>
      <c r="AV491" s="34"/>
      <c r="AW491" s="34"/>
      <c r="AX491" s="34"/>
      <c r="AY491" s="34"/>
      <c r="AZ491" s="34"/>
      <c r="BA491" s="34"/>
      <c r="BB491" s="34"/>
      <c r="BC491" s="34"/>
      <c r="BD491" s="34"/>
      <c r="BE491" s="34"/>
      <c r="BF491" s="34"/>
      <c r="BG491" s="34"/>
      <c r="BH491" s="34"/>
      <c r="BI491" s="34"/>
      <c r="BJ491" s="34"/>
      <c r="BK491" s="34"/>
    </row>
    <row r="492" spans="1:68" outlineLevel="1" x14ac:dyDescent="0.2">
      <c r="A492" s="13"/>
      <c r="C492" s="44">
        <f t="shared" si="72"/>
        <v>2039</v>
      </c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Y492" s="34">
        <f>Y$10/$E$468</f>
        <v>0</v>
      </c>
      <c r="Z492" s="34">
        <f t="shared" si="76"/>
        <v>0</v>
      </c>
      <c r="AA492" s="34">
        <f t="shared" si="76"/>
        <v>0</v>
      </c>
      <c r="AB492" s="34">
        <f t="shared" si="76"/>
        <v>0</v>
      </c>
      <c r="AC492" s="34">
        <f t="shared" si="76"/>
        <v>0</v>
      </c>
      <c r="AD492" s="34">
        <f t="shared" si="76"/>
        <v>0</v>
      </c>
      <c r="AE492" s="34">
        <f t="shared" si="76"/>
        <v>0</v>
      </c>
      <c r="AF492" s="34">
        <f t="shared" si="76"/>
        <v>0</v>
      </c>
      <c r="AG492" s="34">
        <f t="shared" si="76"/>
        <v>0</v>
      </c>
      <c r="AH492" s="34">
        <f t="shared" si="76"/>
        <v>0</v>
      </c>
      <c r="AI492" s="34">
        <f t="shared" si="76"/>
        <v>0</v>
      </c>
      <c r="AJ492" s="34">
        <f t="shared" si="76"/>
        <v>0</v>
      </c>
      <c r="AK492" s="34">
        <f t="shared" si="76"/>
        <v>0</v>
      </c>
      <c r="AL492" s="34">
        <f t="shared" si="76"/>
        <v>0</v>
      </c>
      <c r="AM492" s="34">
        <f t="shared" si="76"/>
        <v>0</v>
      </c>
      <c r="AN492" s="34">
        <f t="shared" si="76"/>
        <v>0</v>
      </c>
      <c r="AO492" s="34">
        <f t="shared" si="76"/>
        <v>0</v>
      </c>
      <c r="AP492" s="34">
        <f t="shared" si="76"/>
        <v>0</v>
      </c>
      <c r="AQ492" s="34">
        <f t="shared" si="76"/>
        <v>0</v>
      </c>
      <c r="AR492" s="34">
        <f t="shared" si="76"/>
        <v>0</v>
      </c>
      <c r="AS492" s="34">
        <f t="shared" si="76"/>
        <v>0</v>
      </c>
      <c r="AT492" s="34"/>
      <c r="AU492" s="34"/>
      <c r="AV492" s="34"/>
      <c r="AW492" s="34"/>
      <c r="AX492" s="34"/>
      <c r="AY492" s="34"/>
      <c r="AZ492" s="34"/>
      <c r="BA492" s="34"/>
      <c r="BB492" s="34"/>
      <c r="BC492" s="34"/>
      <c r="BD492" s="34"/>
      <c r="BE492" s="34"/>
      <c r="BF492" s="34"/>
      <c r="BG492" s="34"/>
      <c r="BH492" s="34"/>
      <c r="BI492" s="34"/>
      <c r="BJ492" s="34"/>
      <c r="BK492" s="34"/>
      <c r="BL492" s="34"/>
    </row>
    <row r="493" spans="1:68" outlineLevel="1" x14ac:dyDescent="0.2">
      <c r="A493" s="13"/>
      <c r="C493" s="44">
        <f t="shared" si="72"/>
        <v>2040</v>
      </c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Z493" s="34">
        <f>Z$10/$E$468</f>
        <v>0</v>
      </c>
      <c r="AA493" s="34">
        <f t="shared" si="76"/>
        <v>0</v>
      </c>
      <c r="AB493" s="34">
        <f t="shared" si="76"/>
        <v>0</v>
      </c>
      <c r="AC493" s="34">
        <f t="shared" si="76"/>
        <v>0</v>
      </c>
      <c r="AD493" s="34">
        <f t="shared" si="76"/>
        <v>0</v>
      </c>
      <c r="AE493" s="34">
        <f t="shared" si="76"/>
        <v>0</v>
      </c>
      <c r="AF493" s="34">
        <f t="shared" si="76"/>
        <v>0</v>
      </c>
      <c r="AG493" s="34">
        <f t="shared" si="76"/>
        <v>0</v>
      </c>
      <c r="AH493" s="34">
        <f t="shared" si="76"/>
        <v>0</v>
      </c>
      <c r="AI493" s="34">
        <f t="shared" si="76"/>
        <v>0</v>
      </c>
      <c r="AJ493" s="34">
        <f t="shared" si="76"/>
        <v>0</v>
      </c>
      <c r="AK493" s="34">
        <f t="shared" si="76"/>
        <v>0</v>
      </c>
      <c r="AL493" s="34">
        <f t="shared" si="76"/>
        <v>0</v>
      </c>
      <c r="AM493" s="34">
        <f t="shared" si="76"/>
        <v>0</v>
      </c>
      <c r="AN493" s="34">
        <f t="shared" si="76"/>
        <v>0</v>
      </c>
      <c r="AO493" s="34">
        <f t="shared" si="76"/>
        <v>0</v>
      </c>
      <c r="AP493" s="34">
        <f t="shared" si="76"/>
        <v>0</v>
      </c>
      <c r="AQ493" s="34">
        <f t="shared" si="76"/>
        <v>0</v>
      </c>
      <c r="AR493" s="34">
        <f t="shared" si="76"/>
        <v>0</v>
      </c>
      <c r="AS493" s="34">
        <f t="shared" si="76"/>
        <v>0</v>
      </c>
      <c r="AT493" s="34"/>
      <c r="AU493" s="34"/>
      <c r="AV493" s="34"/>
      <c r="AW493" s="34"/>
      <c r="AX493" s="34"/>
      <c r="AY493" s="34"/>
      <c r="AZ493" s="34"/>
      <c r="BA493" s="34"/>
      <c r="BB493" s="34"/>
      <c r="BC493" s="34"/>
      <c r="BD493" s="34"/>
      <c r="BE493" s="34"/>
      <c r="BF493" s="34"/>
      <c r="BG493" s="34"/>
      <c r="BH493" s="34"/>
      <c r="BI493" s="34"/>
      <c r="BJ493" s="34"/>
      <c r="BK493" s="34"/>
      <c r="BL493" s="34"/>
      <c r="BM493" s="34"/>
    </row>
    <row r="494" spans="1:68" outlineLevel="1" x14ac:dyDescent="0.2">
      <c r="A494" s="13"/>
      <c r="C494" s="44">
        <f t="shared" si="72"/>
        <v>2041</v>
      </c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AA494" s="34">
        <f>AA$10/$E$468</f>
        <v>0</v>
      </c>
      <c r="AB494" s="34">
        <f t="shared" si="76"/>
        <v>0</v>
      </c>
      <c r="AC494" s="34">
        <f t="shared" si="76"/>
        <v>0</v>
      </c>
      <c r="AD494" s="34">
        <f t="shared" si="76"/>
        <v>0</v>
      </c>
      <c r="AE494" s="34">
        <f t="shared" si="76"/>
        <v>0</v>
      </c>
      <c r="AF494" s="34">
        <f t="shared" si="76"/>
        <v>0</v>
      </c>
      <c r="AG494" s="34">
        <f t="shared" si="76"/>
        <v>0</v>
      </c>
      <c r="AH494" s="34">
        <f t="shared" si="76"/>
        <v>0</v>
      </c>
      <c r="AI494" s="34">
        <f t="shared" si="76"/>
        <v>0</v>
      </c>
      <c r="AJ494" s="34">
        <f t="shared" si="76"/>
        <v>0</v>
      </c>
      <c r="AK494" s="34">
        <f t="shared" si="76"/>
        <v>0</v>
      </c>
      <c r="AL494" s="34">
        <f t="shared" si="76"/>
        <v>0</v>
      </c>
      <c r="AM494" s="34">
        <f t="shared" si="76"/>
        <v>0</v>
      </c>
      <c r="AN494" s="34">
        <f t="shared" si="76"/>
        <v>0</v>
      </c>
      <c r="AO494" s="34">
        <f t="shared" si="76"/>
        <v>0</v>
      </c>
      <c r="AP494" s="34">
        <f t="shared" si="76"/>
        <v>0</v>
      </c>
      <c r="AQ494" s="34">
        <f t="shared" si="76"/>
        <v>0</v>
      </c>
      <c r="AR494" s="34">
        <f t="shared" si="76"/>
        <v>0</v>
      </c>
      <c r="AS494" s="34">
        <f t="shared" si="76"/>
        <v>0</v>
      </c>
      <c r="AT494" s="34"/>
      <c r="AU494" s="34"/>
      <c r="AV494" s="34"/>
      <c r="AW494" s="34"/>
      <c r="AX494" s="34"/>
      <c r="AY494" s="34"/>
      <c r="AZ494" s="34"/>
      <c r="BA494" s="34"/>
      <c r="BB494" s="34"/>
      <c r="BC494" s="34"/>
      <c r="BD494" s="34"/>
      <c r="BE494" s="34"/>
      <c r="BF494" s="34"/>
      <c r="BG494" s="34"/>
      <c r="BH494" s="34"/>
      <c r="BI494" s="34"/>
      <c r="BJ494" s="34"/>
      <c r="BK494" s="34"/>
      <c r="BL494" s="34"/>
      <c r="BM494" s="34"/>
      <c r="BN494" s="34"/>
    </row>
    <row r="495" spans="1:68" outlineLevel="1" x14ac:dyDescent="0.2">
      <c r="A495" s="13"/>
      <c r="C495" s="44">
        <f t="shared" si="72"/>
        <v>2042</v>
      </c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AB495" s="34">
        <f>AB$10/$E$468</f>
        <v>0</v>
      </c>
      <c r="AC495" s="34">
        <f t="shared" si="76"/>
        <v>0</v>
      </c>
      <c r="AD495" s="34">
        <f t="shared" si="76"/>
        <v>0</v>
      </c>
      <c r="AE495" s="34">
        <f t="shared" si="76"/>
        <v>0</v>
      </c>
      <c r="AF495" s="34">
        <f t="shared" si="76"/>
        <v>0</v>
      </c>
      <c r="AG495" s="34">
        <f t="shared" si="76"/>
        <v>0</v>
      </c>
      <c r="AH495" s="34">
        <f t="shared" si="76"/>
        <v>0</v>
      </c>
      <c r="AI495" s="34">
        <f t="shared" si="76"/>
        <v>0</v>
      </c>
      <c r="AJ495" s="34">
        <f t="shared" si="76"/>
        <v>0</v>
      </c>
      <c r="AK495" s="34">
        <f t="shared" si="76"/>
        <v>0</v>
      </c>
      <c r="AL495" s="34">
        <f t="shared" si="76"/>
        <v>0</v>
      </c>
      <c r="AM495" s="34">
        <f t="shared" si="76"/>
        <v>0</v>
      </c>
      <c r="AN495" s="34">
        <f t="shared" si="76"/>
        <v>0</v>
      </c>
      <c r="AO495" s="34">
        <f t="shared" si="76"/>
        <v>0</v>
      </c>
      <c r="AP495" s="34">
        <f t="shared" si="76"/>
        <v>0</v>
      </c>
      <c r="AQ495" s="34">
        <f t="shared" si="76"/>
        <v>0</v>
      </c>
      <c r="AR495" s="34">
        <f t="shared" si="76"/>
        <v>0</v>
      </c>
      <c r="AS495" s="34">
        <f t="shared" si="76"/>
        <v>0</v>
      </c>
      <c r="AT495" s="34"/>
      <c r="AU495" s="34"/>
      <c r="AV495" s="34"/>
      <c r="AW495" s="34"/>
      <c r="AX495" s="34"/>
      <c r="AY495" s="34"/>
      <c r="AZ495" s="34"/>
      <c r="BA495" s="34"/>
      <c r="BB495" s="34"/>
      <c r="BC495" s="34"/>
      <c r="BD495" s="34"/>
      <c r="BE495" s="34"/>
      <c r="BF495" s="34"/>
      <c r="BG495" s="34"/>
      <c r="BH495" s="34"/>
      <c r="BI495" s="34"/>
      <c r="BJ495" s="34"/>
      <c r="BK495" s="34"/>
      <c r="BL495" s="34"/>
      <c r="BM495" s="34"/>
      <c r="BN495" s="34"/>
      <c r="BO495" s="34"/>
    </row>
    <row r="496" spans="1:68" outlineLevel="1" x14ac:dyDescent="0.2">
      <c r="A496" s="13"/>
      <c r="C496" s="44">
        <f t="shared" si="72"/>
        <v>2043</v>
      </c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AC496" s="34">
        <f>AC$10/$E$468</f>
        <v>0</v>
      </c>
      <c r="AD496" s="34">
        <f t="shared" si="76"/>
        <v>0</v>
      </c>
      <c r="AE496" s="34">
        <f t="shared" si="76"/>
        <v>0</v>
      </c>
      <c r="AF496" s="34">
        <f t="shared" si="76"/>
        <v>0</v>
      </c>
      <c r="AG496" s="34">
        <f t="shared" si="76"/>
        <v>0</v>
      </c>
      <c r="AH496" s="34">
        <f t="shared" si="76"/>
        <v>0</v>
      </c>
      <c r="AI496" s="34">
        <f t="shared" si="76"/>
        <v>0</v>
      </c>
      <c r="AJ496" s="34">
        <f t="shared" si="76"/>
        <v>0</v>
      </c>
      <c r="AK496" s="34">
        <f t="shared" si="76"/>
        <v>0</v>
      </c>
      <c r="AL496" s="34">
        <f t="shared" si="76"/>
        <v>0</v>
      </c>
      <c r="AM496" s="34">
        <f t="shared" si="76"/>
        <v>0</v>
      </c>
      <c r="AN496" s="34">
        <f t="shared" si="76"/>
        <v>0</v>
      </c>
      <c r="AO496" s="34">
        <f t="shared" si="76"/>
        <v>0</v>
      </c>
      <c r="AP496" s="34">
        <f t="shared" si="76"/>
        <v>0</v>
      </c>
      <c r="AQ496" s="34">
        <f t="shared" si="76"/>
        <v>0</v>
      </c>
      <c r="AR496" s="34">
        <f t="shared" si="76"/>
        <v>0</v>
      </c>
      <c r="AS496" s="34">
        <f t="shared" si="76"/>
        <v>0</v>
      </c>
      <c r="AT496" s="34"/>
      <c r="AU496" s="34"/>
      <c r="AV496" s="34"/>
      <c r="AW496" s="34"/>
      <c r="AX496" s="34"/>
      <c r="AY496" s="34"/>
      <c r="AZ496" s="34"/>
      <c r="BA496" s="34"/>
      <c r="BB496" s="34"/>
      <c r="BC496" s="34"/>
      <c r="BD496" s="34"/>
      <c r="BE496" s="34"/>
      <c r="BF496" s="34"/>
      <c r="BG496" s="34"/>
      <c r="BH496" s="34"/>
      <c r="BI496" s="34"/>
      <c r="BJ496" s="34"/>
      <c r="BK496" s="34"/>
      <c r="BL496" s="34"/>
      <c r="BM496" s="34"/>
      <c r="BN496" s="34"/>
      <c r="BO496" s="34"/>
      <c r="BP496" s="34"/>
    </row>
    <row r="497" spans="1:84" outlineLevel="1" x14ac:dyDescent="0.2">
      <c r="A497" s="13"/>
      <c r="C497" s="44">
        <f t="shared" si="72"/>
        <v>2044</v>
      </c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AD497" s="34">
        <f>AD$10/$E$468</f>
        <v>0</v>
      </c>
      <c r="AE497" s="34">
        <f t="shared" si="76"/>
        <v>0</v>
      </c>
      <c r="AF497" s="34">
        <f t="shared" si="76"/>
        <v>0</v>
      </c>
      <c r="AG497" s="34">
        <f t="shared" si="76"/>
        <v>0</v>
      </c>
      <c r="AH497" s="34">
        <f t="shared" si="76"/>
        <v>0</v>
      </c>
      <c r="AI497" s="34">
        <f t="shared" si="76"/>
        <v>0</v>
      </c>
      <c r="AJ497" s="34">
        <f t="shared" si="76"/>
        <v>0</v>
      </c>
      <c r="AK497" s="34">
        <f t="shared" si="76"/>
        <v>0</v>
      </c>
      <c r="AL497" s="34">
        <f t="shared" si="76"/>
        <v>0</v>
      </c>
      <c r="AM497" s="34">
        <f t="shared" si="76"/>
        <v>0</v>
      </c>
      <c r="AN497" s="34">
        <f t="shared" si="76"/>
        <v>0</v>
      </c>
      <c r="AO497" s="34">
        <f t="shared" si="76"/>
        <v>0</v>
      </c>
      <c r="AP497" s="34">
        <f t="shared" si="76"/>
        <v>0</v>
      </c>
      <c r="AQ497" s="34">
        <f t="shared" si="76"/>
        <v>0</v>
      </c>
      <c r="AR497" s="34">
        <f t="shared" si="76"/>
        <v>0</v>
      </c>
      <c r="AS497" s="34">
        <f t="shared" si="76"/>
        <v>0</v>
      </c>
      <c r="AT497" s="34"/>
      <c r="AU497" s="34"/>
      <c r="AV497" s="34"/>
      <c r="AW497" s="34"/>
      <c r="AX497" s="34"/>
      <c r="AY497" s="34"/>
      <c r="AZ497" s="34"/>
      <c r="BA497" s="34"/>
      <c r="BB497" s="34"/>
      <c r="BC497" s="34"/>
      <c r="BD497" s="34"/>
      <c r="BE497" s="34"/>
      <c r="BF497" s="34"/>
      <c r="BG497" s="34"/>
      <c r="BH497" s="34"/>
      <c r="BI497" s="34"/>
      <c r="BJ497" s="34"/>
      <c r="BK497" s="34"/>
      <c r="BL497" s="34"/>
      <c r="BM497" s="34"/>
      <c r="BN497" s="34"/>
      <c r="BO497" s="34"/>
      <c r="BP497" s="34"/>
      <c r="BQ497" s="34"/>
    </row>
    <row r="498" spans="1:84" outlineLevel="1" x14ac:dyDescent="0.2">
      <c r="A498" s="13"/>
      <c r="C498" s="44">
        <f t="shared" si="72"/>
        <v>2045</v>
      </c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AE498" s="34">
        <f>AE$10/$E$468</f>
        <v>0</v>
      </c>
      <c r="AF498" s="34">
        <f t="shared" si="76"/>
        <v>0</v>
      </c>
      <c r="AG498" s="34">
        <f t="shared" si="76"/>
        <v>0</v>
      </c>
      <c r="AH498" s="34">
        <f t="shared" si="76"/>
        <v>0</v>
      </c>
      <c r="AI498" s="34">
        <f t="shared" si="76"/>
        <v>0</v>
      </c>
      <c r="AJ498" s="34">
        <f t="shared" si="76"/>
        <v>0</v>
      </c>
      <c r="AK498" s="34">
        <f t="shared" si="76"/>
        <v>0</v>
      </c>
      <c r="AL498" s="34">
        <f t="shared" si="76"/>
        <v>0</v>
      </c>
      <c r="AM498" s="34">
        <f t="shared" si="76"/>
        <v>0</v>
      </c>
      <c r="AN498" s="34">
        <f t="shared" si="76"/>
        <v>0</v>
      </c>
      <c r="AO498" s="34">
        <f t="shared" si="76"/>
        <v>0</v>
      </c>
      <c r="AP498" s="34">
        <f t="shared" si="76"/>
        <v>0</v>
      </c>
      <c r="AQ498" s="34">
        <f t="shared" si="76"/>
        <v>0</v>
      </c>
      <c r="AR498" s="34">
        <f t="shared" si="76"/>
        <v>0</v>
      </c>
      <c r="AS498" s="34">
        <f t="shared" si="76"/>
        <v>0</v>
      </c>
      <c r="AT498" s="34"/>
      <c r="AU498" s="34"/>
      <c r="AV498" s="34"/>
      <c r="AW498" s="34"/>
      <c r="AX498" s="34"/>
      <c r="AY498" s="34"/>
      <c r="AZ498" s="34"/>
      <c r="BA498" s="34"/>
      <c r="BB498" s="34"/>
      <c r="BC498" s="34"/>
      <c r="BD498" s="34"/>
      <c r="BE498" s="34"/>
      <c r="BF498" s="34"/>
      <c r="BG498" s="34"/>
      <c r="BH498" s="34"/>
      <c r="BI498" s="34"/>
      <c r="BJ498" s="34"/>
      <c r="BK498" s="34"/>
      <c r="BL498" s="34"/>
      <c r="BM498" s="34"/>
      <c r="BN498" s="34"/>
      <c r="BO498" s="34"/>
      <c r="BP498" s="34"/>
      <c r="BQ498" s="34"/>
      <c r="BR498" s="34"/>
    </row>
    <row r="499" spans="1:84" outlineLevel="1" x14ac:dyDescent="0.2">
      <c r="A499" s="13"/>
      <c r="C499" s="44">
        <f t="shared" si="72"/>
        <v>2046</v>
      </c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AF499" s="34">
        <f>AF$10/$E$468</f>
        <v>0</v>
      </c>
      <c r="AG499" s="34">
        <f t="shared" si="76"/>
        <v>0</v>
      </c>
      <c r="AH499" s="34">
        <f t="shared" si="76"/>
        <v>0</v>
      </c>
      <c r="AI499" s="34">
        <f t="shared" si="76"/>
        <v>0</v>
      </c>
      <c r="AJ499" s="34">
        <f t="shared" si="76"/>
        <v>0</v>
      </c>
      <c r="AK499" s="34">
        <f t="shared" si="76"/>
        <v>0</v>
      </c>
      <c r="AL499" s="34">
        <f t="shared" si="76"/>
        <v>0</v>
      </c>
      <c r="AM499" s="34">
        <f t="shared" si="76"/>
        <v>0</v>
      </c>
      <c r="AN499" s="34">
        <f t="shared" si="76"/>
        <v>0</v>
      </c>
      <c r="AO499" s="34">
        <f t="shared" si="76"/>
        <v>0</v>
      </c>
      <c r="AP499" s="34">
        <f t="shared" si="76"/>
        <v>0</v>
      </c>
      <c r="AQ499" s="34">
        <f t="shared" si="76"/>
        <v>0</v>
      </c>
      <c r="AR499" s="34">
        <f t="shared" si="76"/>
        <v>0</v>
      </c>
      <c r="AS499" s="34">
        <f t="shared" si="76"/>
        <v>0</v>
      </c>
      <c r="AT499" s="34"/>
      <c r="AU499" s="34"/>
      <c r="AV499" s="34"/>
      <c r="AW499" s="34"/>
      <c r="AX499" s="34"/>
      <c r="AY499" s="34"/>
      <c r="AZ499" s="34"/>
      <c r="BA499" s="34"/>
      <c r="BB499" s="34"/>
      <c r="BC499" s="34"/>
      <c r="BD499" s="34"/>
      <c r="BE499" s="34"/>
      <c r="BF499" s="34"/>
      <c r="BG499" s="34"/>
      <c r="BH499" s="34"/>
      <c r="BI499" s="34"/>
      <c r="BJ499" s="34"/>
      <c r="BK499" s="34"/>
      <c r="BL499" s="34"/>
      <c r="BM499" s="34"/>
      <c r="BN499" s="34"/>
      <c r="BO499" s="34"/>
      <c r="BP499" s="34"/>
      <c r="BQ499" s="34"/>
      <c r="BR499" s="34"/>
      <c r="BS499" s="34"/>
    </row>
    <row r="500" spans="1:84" outlineLevel="1" x14ac:dyDescent="0.2">
      <c r="A500" s="13"/>
      <c r="C500" s="44">
        <f t="shared" si="72"/>
        <v>2047</v>
      </c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AG500" s="34">
        <f>AG$10/$E$468</f>
        <v>0</v>
      </c>
      <c r="AH500" s="34">
        <f t="shared" si="76"/>
        <v>0</v>
      </c>
      <c r="AI500" s="34">
        <f t="shared" si="76"/>
        <v>0</v>
      </c>
      <c r="AJ500" s="34">
        <f t="shared" si="76"/>
        <v>0</v>
      </c>
      <c r="AK500" s="34">
        <f t="shared" si="76"/>
        <v>0</v>
      </c>
      <c r="AL500" s="34">
        <f t="shared" si="76"/>
        <v>0</v>
      </c>
      <c r="AM500" s="34">
        <f t="shared" si="76"/>
        <v>0</v>
      </c>
      <c r="AN500" s="34">
        <f t="shared" si="76"/>
        <v>0</v>
      </c>
      <c r="AO500" s="34">
        <f t="shared" si="76"/>
        <v>0</v>
      </c>
      <c r="AP500" s="34">
        <f t="shared" si="76"/>
        <v>0</v>
      </c>
      <c r="AQ500" s="34">
        <f t="shared" si="76"/>
        <v>0</v>
      </c>
      <c r="AR500" s="34">
        <f t="shared" si="76"/>
        <v>0</v>
      </c>
      <c r="AS500" s="34">
        <f t="shared" si="76"/>
        <v>0</v>
      </c>
      <c r="AT500" s="34"/>
      <c r="AU500" s="34"/>
      <c r="AV500" s="34"/>
      <c r="AW500" s="34"/>
      <c r="AX500" s="34"/>
      <c r="AY500" s="34"/>
      <c r="AZ500" s="34"/>
      <c r="BA500" s="34"/>
      <c r="BB500" s="34"/>
      <c r="BC500" s="34"/>
      <c r="BD500" s="34"/>
      <c r="BE500" s="34"/>
      <c r="BF500" s="34"/>
      <c r="BG500" s="34"/>
      <c r="BH500" s="34"/>
      <c r="BI500" s="34"/>
      <c r="BJ500" s="34"/>
      <c r="BK500" s="34"/>
      <c r="BL500" s="34"/>
      <c r="BM500" s="34"/>
      <c r="BN500" s="34"/>
      <c r="BO500" s="34"/>
      <c r="BP500" s="34"/>
      <c r="BQ500" s="34"/>
      <c r="BR500" s="34"/>
      <c r="BS500" s="34"/>
      <c r="BT500" s="34"/>
    </row>
    <row r="501" spans="1:84" outlineLevel="1" x14ac:dyDescent="0.2">
      <c r="A501" s="13"/>
      <c r="C501" s="44">
        <f t="shared" si="72"/>
        <v>2048</v>
      </c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AH501" s="34">
        <f>AH$10/$E$468</f>
        <v>0</v>
      </c>
      <c r="AI501" s="34">
        <f t="shared" si="76"/>
        <v>0</v>
      </c>
      <c r="AJ501" s="34">
        <f t="shared" si="76"/>
        <v>0</v>
      </c>
      <c r="AK501" s="34">
        <f t="shared" si="76"/>
        <v>0</v>
      </c>
      <c r="AL501" s="34">
        <f t="shared" si="76"/>
        <v>0</v>
      </c>
      <c r="AM501" s="34">
        <f t="shared" si="76"/>
        <v>0</v>
      </c>
      <c r="AN501" s="34">
        <f t="shared" si="76"/>
        <v>0</v>
      </c>
      <c r="AO501" s="34">
        <f t="shared" si="76"/>
        <v>0</v>
      </c>
      <c r="AP501" s="34">
        <f t="shared" si="76"/>
        <v>0</v>
      </c>
      <c r="AQ501" s="34">
        <f t="shared" si="76"/>
        <v>0</v>
      </c>
      <c r="AR501" s="34">
        <f t="shared" si="76"/>
        <v>0</v>
      </c>
      <c r="AS501" s="34">
        <f t="shared" si="76"/>
        <v>0</v>
      </c>
      <c r="AT501" s="34"/>
      <c r="AU501" s="34"/>
      <c r="AV501" s="34"/>
      <c r="AW501" s="34"/>
      <c r="AX501" s="34"/>
      <c r="AY501" s="34"/>
      <c r="AZ501" s="34"/>
      <c r="BA501" s="34"/>
      <c r="BB501" s="34"/>
      <c r="BC501" s="34"/>
      <c r="BD501" s="34"/>
      <c r="BE501" s="34"/>
      <c r="BF501" s="34"/>
      <c r="BG501" s="34"/>
      <c r="BH501" s="34"/>
      <c r="BI501" s="34"/>
      <c r="BJ501" s="34"/>
      <c r="BK501" s="34"/>
      <c r="BL501" s="34"/>
      <c r="BM501" s="34"/>
      <c r="BN501" s="34"/>
      <c r="BO501" s="34"/>
      <c r="BP501" s="34"/>
      <c r="BQ501" s="34"/>
      <c r="BR501" s="34"/>
      <c r="BS501" s="34"/>
      <c r="BT501" s="34"/>
      <c r="BU501" s="34"/>
    </row>
    <row r="502" spans="1:84" outlineLevel="1" x14ac:dyDescent="0.2">
      <c r="A502" s="13"/>
      <c r="C502" s="44">
        <f t="shared" si="72"/>
        <v>2049</v>
      </c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AI502" s="34">
        <f>AI$10/$E$468</f>
        <v>0</v>
      </c>
      <c r="AJ502" s="34">
        <f t="shared" si="76"/>
        <v>0</v>
      </c>
      <c r="AK502" s="34">
        <f t="shared" si="76"/>
        <v>0</v>
      </c>
      <c r="AL502" s="34">
        <f t="shared" si="76"/>
        <v>0</v>
      </c>
      <c r="AM502" s="34">
        <f t="shared" si="76"/>
        <v>0</v>
      </c>
      <c r="AN502" s="34">
        <f t="shared" si="76"/>
        <v>0</v>
      </c>
      <c r="AO502" s="34">
        <f t="shared" si="76"/>
        <v>0</v>
      </c>
      <c r="AP502" s="34">
        <f t="shared" si="76"/>
        <v>0</v>
      </c>
      <c r="AQ502" s="34">
        <f t="shared" si="76"/>
        <v>0</v>
      </c>
      <c r="AR502" s="34">
        <f t="shared" si="76"/>
        <v>0</v>
      </c>
      <c r="AS502" s="34">
        <f t="shared" si="76"/>
        <v>0</v>
      </c>
      <c r="AT502" s="34"/>
      <c r="AU502" s="34"/>
      <c r="AV502" s="34"/>
      <c r="AW502" s="34"/>
      <c r="AX502" s="34"/>
      <c r="AY502" s="34"/>
      <c r="AZ502" s="34"/>
      <c r="BA502" s="34"/>
      <c r="BB502" s="34"/>
      <c r="BC502" s="34"/>
      <c r="BD502" s="34"/>
      <c r="BE502" s="34"/>
      <c r="BF502" s="34"/>
      <c r="BG502" s="34"/>
      <c r="BH502" s="34"/>
      <c r="BI502" s="34"/>
      <c r="BJ502" s="34"/>
      <c r="BK502" s="34"/>
      <c r="BL502" s="34"/>
      <c r="BM502" s="34"/>
      <c r="BN502" s="34"/>
      <c r="BO502" s="34"/>
      <c r="BP502" s="34"/>
      <c r="BQ502" s="34"/>
      <c r="BR502" s="34"/>
      <c r="BS502" s="34"/>
      <c r="BT502" s="34"/>
      <c r="BU502" s="34"/>
      <c r="BV502" s="34"/>
    </row>
    <row r="503" spans="1:84" outlineLevel="1" x14ac:dyDescent="0.2">
      <c r="A503" s="13"/>
      <c r="C503" s="44">
        <f t="shared" si="72"/>
        <v>2050</v>
      </c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AJ503" s="34">
        <f>AJ$10/$E$468</f>
        <v>0</v>
      </c>
      <c r="AK503" s="34">
        <f t="shared" ref="AK503:AS506" si="77">(2*AJ549)/($E$469-(AK$470-$C503))</f>
        <v>0</v>
      </c>
      <c r="AL503" s="34">
        <f t="shared" si="77"/>
        <v>0</v>
      </c>
      <c r="AM503" s="34">
        <f t="shared" si="77"/>
        <v>0</v>
      </c>
      <c r="AN503" s="34">
        <f t="shared" si="77"/>
        <v>0</v>
      </c>
      <c r="AO503" s="34">
        <f t="shared" si="77"/>
        <v>0</v>
      </c>
      <c r="AP503" s="34">
        <f t="shared" si="77"/>
        <v>0</v>
      </c>
      <c r="AQ503" s="34">
        <f t="shared" si="77"/>
        <v>0</v>
      </c>
      <c r="AR503" s="34">
        <f t="shared" si="77"/>
        <v>0</v>
      </c>
      <c r="AS503" s="34">
        <f t="shared" si="77"/>
        <v>0</v>
      </c>
      <c r="AT503" s="34"/>
      <c r="AU503" s="34"/>
      <c r="AV503" s="34"/>
      <c r="AW503" s="34"/>
      <c r="AX503" s="34"/>
      <c r="AY503" s="34"/>
      <c r="AZ503" s="34"/>
      <c r="BA503" s="34"/>
      <c r="BB503" s="34"/>
      <c r="BC503" s="34"/>
      <c r="BD503" s="34"/>
      <c r="BE503" s="34"/>
      <c r="BF503" s="34"/>
      <c r="BG503" s="34"/>
      <c r="BH503" s="34"/>
      <c r="BI503" s="34"/>
      <c r="BJ503" s="34"/>
      <c r="BK503" s="34"/>
      <c r="BL503" s="34"/>
      <c r="BM503" s="34"/>
      <c r="BN503" s="34"/>
      <c r="BO503" s="34"/>
      <c r="BP503" s="34"/>
      <c r="BQ503" s="34"/>
      <c r="BR503" s="34"/>
      <c r="BS503" s="34"/>
      <c r="BT503" s="34"/>
      <c r="BU503" s="34"/>
      <c r="BV503" s="34"/>
      <c r="BW503" s="34"/>
    </row>
    <row r="504" spans="1:84" outlineLevel="1" x14ac:dyDescent="0.2">
      <c r="A504" s="13"/>
      <c r="C504" s="44">
        <f t="shared" si="72"/>
        <v>2051</v>
      </c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AK504" s="34">
        <f>AK$10/$E$468</f>
        <v>0</v>
      </c>
      <c r="AL504" s="34">
        <f t="shared" si="77"/>
        <v>0</v>
      </c>
      <c r="AM504" s="34">
        <f t="shared" si="77"/>
        <v>0</v>
      </c>
      <c r="AN504" s="34">
        <f t="shared" si="77"/>
        <v>0</v>
      </c>
      <c r="AO504" s="34">
        <f t="shared" si="77"/>
        <v>0</v>
      </c>
      <c r="AP504" s="34">
        <f t="shared" si="77"/>
        <v>0</v>
      </c>
      <c r="AQ504" s="34">
        <f t="shared" si="77"/>
        <v>0</v>
      </c>
      <c r="AR504" s="34">
        <f t="shared" si="77"/>
        <v>0</v>
      </c>
      <c r="AS504" s="34">
        <f t="shared" si="77"/>
        <v>0</v>
      </c>
      <c r="AT504" s="34"/>
      <c r="AU504" s="34"/>
      <c r="AV504" s="34"/>
      <c r="AW504" s="34"/>
      <c r="AX504" s="34"/>
      <c r="AY504" s="34"/>
      <c r="AZ504" s="34"/>
      <c r="BA504" s="34"/>
      <c r="BB504" s="34"/>
      <c r="BC504" s="34"/>
      <c r="BD504" s="34"/>
      <c r="BE504" s="34"/>
      <c r="BF504" s="34"/>
      <c r="BG504" s="34"/>
      <c r="BH504" s="34"/>
      <c r="BI504" s="34"/>
      <c r="BJ504" s="34"/>
      <c r="BK504" s="34"/>
      <c r="BL504" s="34"/>
      <c r="BM504" s="34"/>
      <c r="BN504" s="34"/>
      <c r="BO504" s="34"/>
      <c r="BP504" s="34"/>
      <c r="BQ504" s="34"/>
      <c r="BR504" s="34"/>
      <c r="BS504" s="34"/>
      <c r="BT504" s="34"/>
      <c r="BU504" s="34"/>
      <c r="BV504" s="34"/>
      <c r="BW504" s="34"/>
      <c r="BX504" s="34"/>
    </row>
    <row r="505" spans="1:84" outlineLevel="1" x14ac:dyDescent="0.2">
      <c r="A505" s="13"/>
      <c r="C505" s="44">
        <f t="shared" si="72"/>
        <v>2052</v>
      </c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AK505" s="34"/>
      <c r="AL505" s="34">
        <f>AL$10/$E$468</f>
        <v>0</v>
      </c>
      <c r="AM505" s="34">
        <f t="shared" si="77"/>
        <v>0</v>
      </c>
      <c r="AN505" s="34">
        <f t="shared" si="77"/>
        <v>0</v>
      </c>
      <c r="AO505" s="34">
        <f t="shared" si="77"/>
        <v>0</v>
      </c>
      <c r="AP505" s="34">
        <f t="shared" si="77"/>
        <v>0</v>
      </c>
      <c r="AQ505" s="34">
        <f t="shared" si="77"/>
        <v>0</v>
      </c>
      <c r="AR505" s="34">
        <f t="shared" si="77"/>
        <v>0</v>
      </c>
      <c r="AS505" s="34">
        <f t="shared" si="77"/>
        <v>0</v>
      </c>
      <c r="AT505" s="34"/>
      <c r="AU505" s="34"/>
      <c r="AV505" s="34"/>
      <c r="AW505" s="34"/>
      <c r="AX505" s="34"/>
      <c r="AY505" s="34"/>
      <c r="AZ505" s="34"/>
      <c r="BA505" s="34"/>
      <c r="BB505" s="34"/>
      <c r="BC505" s="34"/>
      <c r="BD505" s="34"/>
      <c r="BE505" s="34"/>
      <c r="BF505" s="34"/>
      <c r="BG505" s="34"/>
      <c r="BH505" s="34"/>
      <c r="BI505" s="34"/>
      <c r="BJ505" s="34"/>
      <c r="BK505" s="34"/>
      <c r="BL505" s="34"/>
      <c r="BM505" s="34"/>
      <c r="BN505" s="34"/>
      <c r="BO505" s="34"/>
      <c r="BP505" s="34"/>
      <c r="BQ505" s="34"/>
      <c r="BR505" s="34"/>
      <c r="BS505" s="34"/>
      <c r="BT505" s="34"/>
      <c r="BU505" s="34"/>
      <c r="BV505" s="34"/>
      <c r="BW505" s="34"/>
      <c r="BX505" s="34"/>
      <c r="BY505" s="34"/>
    </row>
    <row r="506" spans="1:84" outlineLevel="1" x14ac:dyDescent="0.2">
      <c r="A506" s="13"/>
      <c r="C506" s="44">
        <f t="shared" si="72"/>
        <v>2053</v>
      </c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AK506" s="34"/>
      <c r="AM506" s="34">
        <f>AM$10/$E$468</f>
        <v>0</v>
      </c>
      <c r="AN506" s="34">
        <f t="shared" si="77"/>
        <v>0</v>
      </c>
      <c r="AO506" s="34">
        <f t="shared" si="77"/>
        <v>0</v>
      </c>
      <c r="AP506" s="34">
        <f t="shared" si="77"/>
        <v>0</v>
      </c>
      <c r="AQ506" s="34">
        <f t="shared" si="77"/>
        <v>0</v>
      </c>
      <c r="AR506" s="34">
        <f t="shared" si="77"/>
        <v>0</v>
      </c>
      <c r="AS506" s="34">
        <f t="shared" si="77"/>
        <v>0</v>
      </c>
      <c r="AT506" s="34"/>
      <c r="AU506" s="34"/>
      <c r="AV506" s="34"/>
      <c r="AW506" s="34"/>
      <c r="AX506" s="34"/>
      <c r="AY506" s="34"/>
      <c r="AZ506" s="34"/>
      <c r="BA506" s="34"/>
      <c r="BB506" s="34"/>
      <c r="BC506" s="34"/>
      <c r="BD506" s="34"/>
      <c r="BE506" s="34"/>
      <c r="BF506" s="34"/>
      <c r="BG506" s="34"/>
      <c r="BH506" s="34"/>
      <c r="BI506" s="34"/>
      <c r="BJ506" s="34"/>
      <c r="BK506" s="34"/>
      <c r="BL506" s="34"/>
      <c r="BM506" s="34"/>
      <c r="BN506" s="34"/>
      <c r="BO506" s="34"/>
      <c r="BP506" s="34"/>
      <c r="BQ506" s="34"/>
      <c r="BR506" s="34"/>
      <c r="BS506" s="34"/>
      <c r="BT506" s="34"/>
      <c r="BU506" s="34"/>
      <c r="BV506" s="34"/>
      <c r="BW506" s="34"/>
      <c r="BX506" s="34"/>
      <c r="BY506" s="34"/>
      <c r="BZ506" s="34"/>
    </row>
    <row r="507" spans="1:84" outlineLevel="1" x14ac:dyDescent="0.2">
      <c r="A507" s="13"/>
      <c r="C507" s="44">
        <f t="shared" si="72"/>
        <v>2054</v>
      </c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AK507" s="34"/>
      <c r="AN507" s="34">
        <f>AN$10/$E$468</f>
        <v>0</v>
      </c>
      <c r="AO507" s="34">
        <f>(2*AN553)/($E$469-(AO$470-$C507))</f>
        <v>0</v>
      </c>
      <c r="AP507" s="34">
        <f>(2*AO553)/($E$469-(AP$470-$C507))</f>
        <v>0</v>
      </c>
      <c r="AQ507" s="34">
        <f>(2*AP553)/($E$469-(AQ$470-$C507))</f>
        <v>0</v>
      </c>
      <c r="AR507" s="34">
        <f>(2*AQ553)/($E$469-(AR$470-$C507))</f>
        <v>0</v>
      </c>
      <c r="AS507" s="34">
        <f>(2*AR553)/($E$469-(AS$470-$C507))</f>
        <v>0</v>
      </c>
      <c r="AT507" s="34"/>
      <c r="AU507" s="34"/>
      <c r="AV507" s="34"/>
      <c r="AW507" s="34"/>
      <c r="AX507" s="34"/>
      <c r="AY507" s="34"/>
      <c r="AZ507" s="34"/>
      <c r="BA507" s="34"/>
      <c r="BB507" s="34"/>
      <c r="BC507" s="34"/>
      <c r="BD507" s="34"/>
      <c r="BE507" s="34"/>
      <c r="BF507" s="34"/>
      <c r="BG507" s="34"/>
      <c r="BH507" s="34"/>
      <c r="BI507" s="34"/>
      <c r="BJ507" s="34"/>
      <c r="BK507" s="34"/>
      <c r="BL507" s="34"/>
      <c r="BM507" s="34"/>
      <c r="BN507" s="34"/>
      <c r="BO507" s="34"/>
      <c r="BP507" s="34"/>
      <c r="BQ507" s="34"/>
      <c r="BR507" s="34"/>
      <c r="BS507" s="34"/>
      <c r="BT507" s="34"/>
      <c r="BU507" s="34"/>
      <c r="BV507" s="34"/>
      <c r="BW507" s="34"/>
      <c r="BX507" s="34"/>
      <c r="BY507" s="34"/>
      <c r="BZ507" s="34"/>
      <c r="CA507" s="34"/>
    </row>
    <row r="508" spans="1:84" outlineLevel="1" x14ac:dyDescent="0.2">
      <c r="A508" s="13"/>
      <c r="C508" s="44">
        <f t="shared" si="72"/>
        <v>2055</v>
      </c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AK508" s="34"/>
      <c r="AO508" s="34">
        <f>AO$10/$E$468</f>
        <v>0</v>
      </c>
      <c r="AP508" s="34">
        <f>(2*AO554)/($E$469-(AP$470-$C508))</f>
        <v>0</v>
      </c>
      <c r="AQ508" s="34">
        <f>(2*AP554)/($E$469-(AQ$470-$C508))</f>
        <v>0</v>
      </c>
      <c r="AR508" s="34">
        <f>(2*AQ554)/($E$469-(AR$470-$C508))</f>
        <v>0</v>
      </c>
      <c r="AS508" s="34">
        <f>(2*AR554)/($E$469-(AS$470-$C508))</f>
        <v>0</v>
      </c>
      <c r="AT508" s="34"/>
      <c r="AU508" s="34"/>
      <c r="AV508" s="34"/>
      <c r="AW508" s="34"/>
      <c r="AX508" s="34"/>
      <c r="AY508" s="34"/>
      <c r="AZ508" s="34"/>
      <c r="BA508" s="34"/>
      <c r="BB508" s="34"/>
      <c r="BC508" s="34"/>
      <c r="BD508" s="34"/>
      <c r="BE508" s="34"/>
      <c r="BF508" s="34"/>
      <c r="BG508" s="34"/>
      <c r="BH508" s="34"/>
      <c r="BI508" s="34"/>
      <c r="BJ508" s="34"/>
      <c r="BK508" s="34"/>
      <c r="BL508" s="34"/>
      <c r="BM508" s="34"/>
      <c r="BN508" s="34"/>
      <c r="BO508" s="34"/>
      <c r="BP508" s="34"/>
      <c r="BQ508" s="34"/>
      <c r="BR508" s="34"/>
      <c r="BS508" s="34"/>
      <c r="BT508" s="34"/>
      <c r="BU508" s="34"/>
      <c r="BV508" s="34"/>
      <c r="BW508" s="34"/>
      <c r="BX508" s="34"/>
      <c r="BY508" s="34"/>
      <c r="BZ508" s="34"/>
      <c r="CA508" s="34"/>
      <c r="CB508" s="34"/>
    </row>
    <row r="509" spans="1:84" outlineLevel="1" x14ac:dyDescent="0.2">
      <c r="A509" s="13"/>
      <c r="C509" s="44">
        <f t="shared" si="72"/>
        <v>2056</v>
      </c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AK509" s="34"/>
      <c r="AP509" s="34">
        <f>AP$10/$E$468</f>
        <v>0</v>
      </c>
      <c r="AQ509" s="34">
        <f>(2*AP555)/($E$469-(AQ$470-$C509))</f>
        <v>0</v>
      </c>
      <c r="AR509" s="34">
        <f>(2*AQ555)/($E$469-(AR$470-$C509))</f>
        <v>0</v>
      </c>
      <c r="AS509" s="34">
        <f>(2*AR555)/($E$469-(AS$470-$C509))</f>
        <v>0</v>
      </c>
      <c r="AT509" s="34"/>
      <c r="AU509" s="34"/>
      <c r="AV509" s="34"/>
      <c r="AW509" s="34"/>
      <c r="AX509" s="34"/>
      <c r="AY509" s="34"/>
      <c r="AZ509" s="34"/>
      <c r="BA509" s="34"/>
      <c r="BB509" s="34"/>
      <c r="BC509" s="34"/>
      <c r="BD509" s="34"/>
      <c r="BE509" s="34"/>
      <c r="BF509" s="34"/>
      <c r="BG509" s="34"/>
      <c r="BH509" s="34"/>
      <c r="BI509" s="34"/>
      <c r="BJ509" s="34"/>
      <c r="BK509" s="34"/>
      <c r="BL509" s="34"/>
      <c r="BM509" s="34"/>
      <c r="BN509" s="34"/>
      <c r="BO509" s="34"/>
      <c r="BP509" s="34"/>
      <c r="BQ509" s="34"/>
      <c r="BR509" s="34"/>
      <c r="BS509" s="34"/>
      <c r="BT509" s="34"/>
      <c r="BU509" s="34"/>
      <c r="BV509" s="34"/>
      <c r="BW509" s="34"/>
      <c r="BX509" s="34"/>
      <c r="BY509" s="34"/>
      <c r="BZ509" s="34"/>
      <c r="CA509" s="34"/>
      <c r="CB509" s="34"/>
      <c r="CC509" s="34"/>
    </row>
    <row r="510" spans="1:84" outlineLevel="1" x14ac:dyDescent="0.2">
      <c r="A510" s="13"/>
      <c r="C510" s="44">
        <f t="shared" si="72"/>
        <v>2057</v>
      </c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AQ510" s="34">
        <f>AQ$10/$E$468</f>
        <v>0</v>
      </c>
      <c r="AR510" s="34">
        <f>(2*AQ556)/($E$469-(AR$470-$C510))</f>
        <v>0</v>
      </c>
      <c r="AS510" s="34">
        <f>(2*AR556)/($E$469-(AS$470-$C510))</f>
        <v>0</v>
      </c>
      <c r="AT510" s="34"/>
      <c r="AU510" s="34"/>
      <c r="AV510" s="34"/>
      <c r="AW510" s="34"/>
      <c r="AX510" s="34"/>
      <c r="AY510" s="34"/>
      <c r="AZ510" s="34"/>
      <c r="BA510" s="34"/>
      <c r="BB510" s="34"/>
      <c r="BC510" s="34"/>
      <c r="BD510" s="34"/>
      <c r="BE510" s="34"/>
      <c r="BF510" s="34"/>
      <c r="BG510" s="34"/>
      <c r="BH510" s="34"/>
      <c r="BI510" s="34"/>
      <c r="BJ510" s="34"/>
      <c r="BK510" s="34"/>
      <c r="BL510" s="34"/>
      <c r="BM510" s="34"/>
      <c r="BN510" s="34"/>
      <c r="BO510" s="34"/>
      <c r="BP510" s="34"/>
      <c r="BQ510" s="34"/>
      <c r="BR510" s="34"/>
      <c r="BS510" s="34"/>
      <c r="BT510" s="34"/>
      <c r="BU510" s="34"/>
      <c r="BV510" s="34"/>
      <c r="BW510" s="34"/>
      <c r="BX510" s="34"/>
      <c r="BY510" s="34"/>
      <c r="BZ510" s="34"/>
      <c r="CA510" s="34"/>
      <c r="CB510" s="34"/>
      <c r="CC510" s="34"/>
      <c r="CD510" s="34"/>
    </row>
    <row r="511" spans="1:84" outlineLevel="1" x14ac:dyDescent="0.2">
      <c r="A511" s="13"/>
      <c r="C511" s="4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AQ511" s="34"/>
      <c r="AR511" s="34">
        <f>AR$10/$E$468</f>
        <v>0</v>
      </c>
      <c r="AS511" s="34">
        <f>(2*AR557)/($E$469-(AS$470-$C511))</f>
        <v>0</v>
      </c>
      <c r="AT511" s="34"/>
      <c r="AU511" s="34"/>
      <c r="AV511" s="34"/>
      <c r="AW511" s="34"/>
      <c r="AX511" s="34"/>
      <c r="AY511" s="34"/>
      <c r="AZ511" s="34"/>
      <c r="BA511" s="34"/>
      <c r="BB511" s="34"/>
      <c r="BC511" s="34"/>
      <c r="BD511" s="34"/>
      <c r="BE511" s="34"/>
      <c r="BF511" s="34"/>
      <c r="BG511" s="34"/>
      <c r="BH511" s="34"/>
      <c r="BI511" s="34"/>
      <c r="BJ511" s="34"/>
      <c r="BK511" s="34"/>
      <c r="BL511" s="34"/>
      <c r="BM511" s="34"/>
      <c r="BN511" s="34"/>
      <c r="BO511" s="34"/>
      <c r="BP511" s="34"/>
      <c r="BQ511" s="34"/>
      <c r="BR511" s="34"/>
      <c r="BS511" s="34"/>
      <c r="BT511" s="34"/>
      <c r="BU511" s="34"/>
      <c r="BV511" s="34"/>
      <c r="BW511" s="34"/>
      <c r="BX511" s="34"/>
      <c r="BY511" s="34"/>
      <c r="BZ511" s="34"/>
      <c r="CA511" s="34"/>
      <c r="CB511" s="34"/>
      <c r="CC511" s="34"/>
      <c r="CD511" s="34"/>
      <c r="CE511" s="34"/>
    </row>
    <row r="512" spans="1:84" outlineLevel="1" x14ac:dyDescent="0.2">
      <c r="A512" s="13"/>
      <c r="C512" s="4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AQ512" s="34"/>
      <c r="AR512" s="34"/>
      <c r="AS512" s="34">
        <f>AS$10/$E$468</f>
        <v>0</v>
      </c>
      <c r="AT512" s="34"/>
      <c r="AU512" s="34"/>
      <c r="AV512" s="34"/>
      <c r="AW512" s="34"/>
      <c r="AX512" s="34"/>
      <c r="AY512" s="34"/>
      <c r="AZ512" s="34"/>
      <c r="BA512" s="34"/>
      <c r="BB512" s="34"/>
      <c r="BC512" s="34"/>
      <c r="BD512" s="34"/>
      <c r="BE512" s="34"/>
      <c r="BF512" s="34"/>
      <c r="BG512" s="34"/>
      <c r="BH512" s="34"/>
      <c r="BI512" s="34"/>
      <c r="BJ512" s="34"/>
      <c r="BK512" s="34"/>
      <c r="BL512" s="34"/>
      <c r="BM512" s="34"/>
      <c r="BN512" s="34"/>
      <c r="BO512" s="34"/>
      <c r="BP512" s="34"/>
      <c r="BQ512" s="34"/>
      <c r="BR512" s="34"/>
      <c r="BS512" s="34"/>
      <c r="BT512" s="34"/>
      <c r="BU512" s="34"/>
      <c r="BV512" s="34"/>
      <c r="BW512" s="34"/>
      <c r="BX512" s="34"/>
      <c r="BY512" s="34"/>
      <c r="BZ512" s="34"/>
      <c r="CA512" s="34"/>
      <c r="CB512" s="34"/>
      <c r="CC512" s="34"/>
      <c r="CD512" s="34"/>
      <c r="CE512" s="34"/>
      <c r="CF512" s="34"/>
    </row>
    <row r="513" spans="1:54" outlineLevel="1" x14ac:dyDescent="0.2">
      <c r="A513" s="13"/>
      <c r="C513" s="27" t="s">
        <v>23</v>
      </c>
      <c r="D513" s="45">
        <f t="shared" ref="D513:AS513" si="78">SUM(D471:D510)</f>
        <v>0</v>
      </c>
      <c r="E513" s="45">
        <f t="shared" si="78"/>
        <v>0</v>
      </c>
      <c r="F513" s="45">
        <f t="shared" si="78"/>
        <v>0</v>
      </c>
      <c r="G513" s="45">
        <f t="shared" si="78"/>
        <v>0</v>
      </c>
      <c r="H513" s="45">
        <f t="shared" si="78"/>
        <v>0</v>
      </c>
      <c r="I513" s="45">
        <f t="shared" si="78"/>
        <v>0</v>
      </c>
      <c r="J513" s="45">
        <f t="shared" si="78"/>
        <v>0</v>
      </c>
      <c r="K513" s="45">
        <f t="shared" si="78"/>
        <v>0</v>
      </c>
      <c r="L513" s="45">
        <f t="shared" si="78"/>
        <v>0</v>
      </c>
      <c r="M513" s="45">
        <f t="shared" si="78"/>
        <v>0</v>
      </c>
      <c r="N513" s="45">
        <f t="shared" si="78"/>
        <v>0</v>
      </c>
      <c r="O513" s="45">
        <f t="shared" si="78"/>
        <v>0</v>
      </c>
      <c r="P513" s="45">
        <f t="shared" si="78"/>
        <v>0</v>
      </c>
      <c r="Q513" s="45">
        <f t="shared" si="78"/>
        <v>0</v>
      </c>
      <c r="R513" s="45">
        <f t="shared" si="78"/>
        <v>0</v>
      </c>
      <c r="S513" s="45">
        <f t="shared" si="78"/>
        <v>0</v>
      </c>
      <c r="T513" s="45">
        <f t="shared" si="78"/>
        <v>0</v>
      </c>
      <c r="U513" s="45">
        <f t="shared" si="78"/>
        <v>0</v>
      </c>
      <c r="V513" s="45">
        <f t="shared" si="78"/>
        <v>0</v>
      </c>
      <c r="W513" s="45">
        <f t="shared" si="78"/>
        <v>0</v>
      </c>
      <c r="X513" s="45">
        <f t="shared" si="78"/>
        <v>0</v>
      </c>
      <c r="Y513" s="45">
        <f t="shared" si="78"/>
        <v>0</v>
      </c>
      <c r="Z513" s="45">
        <f t="shared" si="78"/>
        <v>0</v>
      </c>
      <c r="AA513" s="45">
        <f t="shared" si="78"/>
        <v>0</v>
      </c>
      <c r="AB513" s="45">
        <f t="shared" si="78"/>
        <v>0</v>
      </c>
      <c r="AC513" s="45">
        <f t="shared" si="78"/>
        <v>0</v>
      </c>
      <c r="AD513" s="45">
        <f t="shared" si="78"/>
        <v>0</v>
      </c>
      <c r="AE513" s="45">
        <f t="shared" si="78"/>
        <v>0</v>
      </c>
      <c r="AF513" s="45">
        <f t="shared" si="78"/>
        <v>0</v>
      </c>
      <c r="AG513" s="45">
        <f t="shared" si="78"/>
        <v>0</v>
      </c>
      <c r="AH513" s="45">
        <f t="shared" si="78"/>
        <v>0</v>
      </c>
      <c r="AI513" s="45">
        <f t="shared" si="78"/>
        <v>0</v>
      </c>
      <c r="AJ513" s="45">
        <f t="shared" si="78"/>
        <v>0</v>
      </c>
      <c r="AK513" s="45">
        <f t="shared" si="78"/>
        <v>0</v>
      </c>
      <c r="AL513" s="45">
        <f t="shared" si="78"/>
        <v>0</v>
      </c>
      <c r="AM513" s="45">
        <f t="shared" si="78"/>
        <v>0</v>
      </c>
      <c r="AN513" s="45">
        <f t="shared" si="78"/>
        <v>0</v>
      </c>
      <c r="AO513" s="45">
        <f t="shared" si="78"/>
        <v>0</v>
      </c>
      <c r="AP513" s="45">
        <f t="shared" si="78"/>
        <v>0</v>
      </c>
      <c r="AQ513" s="45">
        <f t="shared" si="78"/>
        <v>0</v>
      </c>
      <c r="AR513" s="45">
        <f t="shared" si="78"/>
        <v>0</v>
      </c>
      <c r="AS513" s="45">
        <f t="shared" si="78"/>
        <v>0</v>
      </c>
    </row>
    <row r="514" spans="1:54" outlineLevel="1" x14ac:dyDescent="0.2">
      <c r="A514" s="13"/>
      <c r="C514" s="46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</row>
    <row r="515" spans="1:54" outlineLevel="1" x14ac:dyDescent="0.2">
      <c r="A515" s="13"/>
      <c r="C515" s="48" t="s">
        <v>18</v>
      </c>
      <c r="D515" s="34"/>
      <c r="E515" s="34"/>
      <c r="F515" s="34"/>
      <c r="G515" s="34"/>
      <c r="I515" s="34"/>
      <c r="J515" s="34"/>
      <c r="K515" s="34"/>
      <c r="L515" s="34"/>
      <c r="M515" s="34"/>
      <c r="N515" s="34"/>
      <c r="O515" s="34"/>
    </row>
    <row r="516" spans="1:54" outlineLevel="1" x14ac:dyDescent="0.2">
      <c r="A516" s="13"/>
      <c r="C516" s="28"/>
      <c r="D516" s="30">
        <f>'Odpisy - daňové'!D2</f>
        <v>2018</v>
      </c>
      <c r="E516" s="30">
        <f t="shared" ref="E516:AS516" si="79">D516+1</f>
        <v>2019</v>
      </c>
      <c r="F516" s="30">
        <f t="shared" si="79"/>
        <v>2020</v>
      </c>
      <c r="G516" s="30">
        <f t="shared" si="79"/>
        <v>2021</v>
      </c>
      <c r="H516" s="30">
        <f t="shared" si="79"/>
        <v>2022</v>
      </c>
      <c r="I516" s="30">
        <f t="shared" si="79"/>
        <v>2023</v>
      </c>
      <c r="J516" s="30">
        <f t="shared" si="79"/>
        <v>2024</v>
      </c>
      <c r="K516" s="30">
        <f t="shared" si="79"/>
        <v>2025</v>
      </c>
      <c r="L516" s="30">
        <f t="shared" si="79"/>
        <v>2026</v>
      </c>
      <c r="M516" s="30">
        <f t="shared" si="79"/>
        <v>2027</v>
      </c>
      <c r="N516" s="30">
        <f t="shared" si="79"/>
        <v>2028</v>
      </c>
      <c r="O516" s="30">
        <f t="shared" si="79"/>
        <v>2029</v>
      </c>
      <c r="P516" s="30">
        <f t="shared" si="79"/>
        <v>2030</v>
      </c>
      <c r="Q516" s="30">
        <f t="shared" si="79"/>
        <v>2031</v>
      </c>
      <c r="R516" s="30">
        <f t="shared" si="79"/>
        <v>2032</v>
      </c>
      <c r="S516" s="30">
        <f t="shared" si="79"/>
        <v>2033</v>
      </c>
      <c r="T516" s="30">
        <f t="shared" si="79"/>
        <v>2034</v>
      </c>
      <c r="U516" s="30">
        <f t="shared" si="79"/>
        <v>2035</v>
      </c>
      <c r="V516" s="30">
        <f t="shared" si="79"/>
        <v>2036</v>
      </c>
      <c r="W516" s="30">
        <f t="shared" si="79"/>
        <v>2037</v>
      </c>
      <c r="X516" s="30">
        <f t="shared" si="79"/>
        <v>2038</v>
      </c>
      <c r="Y516" s="30">
        <f t="shared" si="79"/>
        <v>2039</v>
      </c>
      <c r="Z516" s="30">
        <f t="shared" si="79"/>
        <v>2040</v>
      </c>
      <c r="AA516" s="30">
        <f t="shared" si="79"/>
        <v>2041</v>
      </c>
      <c r="AB516" s="30">
        <f t="shared" si="79"/>
        <v>2042</v>
      </c>
      <c r="AC516" s="30">
        <f t="shared" si="79"/>
        <v>2043</v>
      </c>
      <c r="AD516" s="30">
        <f t="shared" si="79"/>
        <v>2044</v>
      </c>
      <c r="AE516" s="30">
        <f t="shared" si="79"/>
        <v>2045</v>
      </c>
      <c r="AF516" s="30">
        <f t="shared" si="79"/>
        <v>2046</v>
      </c>
      <c r="AG516" s="30">
        <f t="shared" si="79"/>
        <v>2047</v>
      </c>
      <c r="AH516" s="30">
        <f t="shared" si="79"/>
        <v>2048</v>
      </c>
      <c r="AI516" s="30">
        <f t="shared" si="79"/>
        <v>2049</v>
      </c>
      <c r="AJ516" s="30">
        <f t="shared" si="79"/>
        <v>2050</v>
      </c>
      <c r="AK516" s="30">
        <f t="shared" si="79"/>
        <v>2051</v>
      </c>
      <c r="AL516" s="30">
        <f t="shared" si="79"/>
        <v>2052</v>
      </c>
      <c r="AM516" s="30">
        <f t="shared" si="79"/>
        <v>2053</v>
      </c>
      <c r="AN516" s="30">
        <f t="shared" si="79"/>
        <v>2054</v>
      </c>
      <c r="AO516" s="30">
        <f t="shared" si="79"/>
        <v>2055</v>
      </c>
      <c r="AP516" s="30">
        <f t="shared" si="79"/>
        <v>2056</v>
      </c>
      <c r="AQ516" s="30">
        <f t="shared" si="79"/>
        <v>2057</v>
      </c>
      <c r="AR516" s="30">
        <f t="shared" si="79"/>
        <v>2058</v>
      </c>
      <c r="AS516" s="30">
        <f t="shared" si="79"/>
        <v>2059</v>
      </c>
    </row>
    <row r="517" spans="1:54" outlineLevel="1" x14ac:dyDescent="0.2">
      <c r="A517" s="13"/>
      <c r="C517" s="44">
        <f>D516</f>
        <v>2018</v>
      </c>
      <c r="D517" s="34">
        <f>D$10-D471</f>
        <v>0</v>
      </c>
      <c r="E517" s="34">
        <f t="shared" ref="E517:AQ524" si="80">D517-E471</f>
        <v>0</v>
      </c>
      <c r="F517" s="34">
        <f t="shared" si="80"/>
        <v>0</v>
      </c>
      <c r="G517" s="34">
        <f t="shared" si="80"/>
        <v>0</v>
      </c>
      <c r="H517" s="34">
        <f t="shared" si="80"/>
        <v>0</v>
      </c>
      <c r="I517" s="34">
        <f t="shared" si="80"/>
        <v>0</v>
      </c>
      <c r="J517" s="34">
        <f t="shared" si="80"/>
        <v>0</v>
      </c>
      <c r="K517" s="34">
        <f t="shared" si="80"/>
        <v>0</v>
      </c>
      <c r="L517" s="34">
        <f t="shared" si="80"/>
        <v>0</v>
      </c>
      <c r="M517" s="34">
        <f t="shared" si="80"/>
        <v>0</v>
      </c>
      <c r="N517" s="34">
        <f t="shared" si="80"/>
        <v>0</v>
      </c>
      <c r="O517" s="34">
        <f t="shared" si="80"/>
        <v>0</v>
      </c>
      <c r="P517" s="34">
        <f t="shared" si="80"/>
        <v>0</v>
      </c>
      <c r="Q517" s="34">
        <f t="shared" si="80"/>
        <v>0</v>
      </c>
      <c r="R517" s="34">
        <f t="shared" si="80"/>
        <v>0</v>
      </c>
      <c r="S517" s="34">
        <f t="shared" si="80"/>
        <v>0</v>
      </c>
      <c r="T517" s="34">
        <f t="shared" si="80"/>
        <v>0</v>
      </c>
      <c r="U517" s="34">
        <f t="shared" si="80"/>
        <v>0</v>
      </c>
      <c r="V517" s="34">
        <f t="shared" si="80"/>
        <v>0</v>
      </c>
      <c r="W517" s="34">
        <f t="shared" si="80"/>
        <v>0</v>
      </c>
      <c r="X517" s="34">
        <f t="shared" si="80"/>
        <v>0</v>
      </c>
      <c r="Y517" s="34">
        <f t="shared" si="80"/>
        <v>0</v>
      </c>
      <c r="Z517" s="34">
        <f t="shared" si="80"/>
        <v>0</v>
      </c>
      <c r="AA517" s="34">
        <f t="shared" si="80"/>
        <v>0</v>
      </c>
      <c r="AB517" s="34">
        <f t="shared" si="80"/>
        <v>0</v>
      </c>
      <c r="AC517" s="34">
        <f t="shared" si="80"/>
        <v>0</v>
      </c>
      <c r="AD517" s="34">
        <f t="shared" si="80"/>
        <v>0</v>
      </c>
      <c r="AE517" s="34">
        <f t="shared" si="80"/>
        <v>0</v>
      </c>
      <c r="AF517" s="34">
        <f t="shared" si="80"/>
        <v>0</v>
      </c>
      <c r="AG517" s="34">
        <f t="shared" si="80"/>
        <v>0</v>
      </c>
      <c r="AH517" s="34">
        <f t="shared" si="80"/>
        <v>0</v>
      </c>
      <c r="AI517" s="34">
        <f t="shared" si="80"/>
        <v>0</v>
      </c>
      <c r="AJ517" s="34">
        <f t="shared" si="80"/>
        <v>0</v>
      </c>
      <c r="AK517" s="34">
        <f t="shared" si="80"/>
        <v>0</v>
      </c>
      <c r="AL517" s="34">
        <f t="shared" si="80"/>
        <v>0</v>
      </c>
      <c r="AM517" s="34">
        <f t="shared" si="80"/>
        <v>0</v>
      </c>
      <c r="AN517" s="34">
        <f t="shared" si="80"/>
        <v>0</v>
      </c>
      <c r="AO517" s="34">
        <f t="shared" si="80"/>
        <v>0</v>
      </c>
      <c r="AP517" s="34">
        <f t="shared" si="80"/>
        <v>0</v>
      </c>
      <c r="AQ517" s="34">
        <f t="shared" si="80"/>
        <v>0</v>
      </c>
    </row>
    <row r="518" spans="1:54" outlineLevel="1" x14ac:dyDescent="0.2">
      <c r="A518" s="13"/>
      <c r="C518" s="44">
        <f>C517+1</f>
        <v>2019</v>
      </c>
      <c r="D518" s="34"/>
      <c r="E518" s="34">
        <f>E$10-E472</f>
        <v>0</v>
      </c>
      <c r="F518" s="34">
        <f t="shared" si="80"/>
        <v>0</v>
      </c>
      <c r="G518" s="34">
        <f t="shared" si="80"/>
        <v>0</v>
      </c>
      <c r="H518" s="34">
        <f t="shared" si="80"/>
        <v>0</v>
      </c>
      <c r="I518" s="34">
        <f t="shared" si="80"/>
        <v>0</v>
      </c>
      <c r="J518" s="34">
        <f t="shared" si="80"/>
        <v>0</v>
      </c>
      <c r="K518" s="34">
        <f t="shared" si="80"/>
        <v>0</v>
      </c>
      <c r="L518" s="34">
        <f t="shared" si="80"/>
        <v>0</v>
      </c>
      <c r="M518" s="34">
        <f t="shared" si="80"/>
        <v>0</v>
      </c>
      <c r="N518" s="34">
        <f t="shared" si="80"/>
        <v>0</v>
      </c>
      <c r="O518" s="34">
        <f t="shared" si="80"/>
        <v>0</v>
      </c>
      <c r="P518" s="34">
        <f t="shared" si="80"/>
        <v>0</v>
      </c>
      <c r="Q518" s="34">
        <f t="shared" si="80"/>
        <v>0</v>
      </c>
      <c r="R518" s="34">
        <f t="shared" si="80"/>
        <v>0</v>
      </c>
      <c r="S518" s="34">
        <f t="shared" si="80"/>
        <v>0</v>
      </c>
      <c r="T518" s="34">
        <f t="shared" si="80"/>
        <v>0</v>
      </c>
      <c r="U518" s="34">
        <f t="shared" si="80"/>
        <v>0</v>
      </c>
      <c r="V518" s="34">
        <f t="shared" si="80"/>
        <v>0</v>
      </c>
      <c r="W518" s="34">
        <f t="shared" si="80"/>
        <v>0</v>
      </c>
      <c r="X518" s="34">
        <f t="shared" si="80"/>
        <v>0</v>
      </c>
      <c r="Y518" s="34">
        <f t="shared" si="80"/>
        <v>0</v>
      </c>
      <c r="Z518" s="34">
        <f t="shared" si="80"/>
        <v>0</v>
      </c>
      <c r="AA518" s="34">
        <f t="shared" si="80"/>
        <v>0</v>
      </c>
      <c r="AB518" s="34">
        <f t="shared" si="80"/>
        <v>0</v>
      </c>
      <c r="AC518" s="34">
        <f t="shared" si="80"/>
        <v>0</v>
      </c>
      <c r="AD518" s="34">
        <f t="shared" si="80"/>
        <v>0</v>
      </c>
      <c r="AE518" s="34">
        <f t="shared" si="80"/>
        <v>0</v>
      </c>
      <c r="AF518" s="34">
        <f t="shared" si="80"/>
        <v>0</v>
      </c>
      <c r="AG518" s="34">
        <f t="shared" si="80"/>
        <v>0</v>
      </c>
      <c r="AH518" s="34">
        <f t="shared" si="80"/>
        <v>0</v>
      </c>
      <c r="AI518" s="34">
        <f t="shared" si="80"/>
        <v>0</v>
      </c>
      <c r="AJ518" s="34">
        <f t="shared" si="80"/>
        <v>0</v>
      </c>
      <c r="AK518" s="34">
        <f t="shared" si="80"/>
        <v>0</v>
      </c>
      <c r="AL518" s="34">
        <f t="shared" si="80"/>
        <v>0</v>
      </c>
      <c r="AM518" s="34">
        <f t="shared" si="80"/>
        <v>0</v>
      </c>
      <c r="AN518" s="34">
        <f t="shared" si="80"/>
        <v>0</v>
      </c>
      <c r="AO518" s="34">
        <f t="shared" si="80"/>
        <v>0</v>
      </c>
      <c r="AP518" s="34">
        <f t="shared" si="80"/>
        <v>0</v>
      </c>
      <c r="AQ518" s="34">
        <f t="shared" si="80"/>
        <v>0</v>
      </c>
      <c r="AR518" s="34">
        <f t="shared" ref="AR518:AS523" si="81">AQ518-AR472</f>
        <v>0</v>
      </c>
    </row>
    <row r="519" spans="1:54" outlineLevel="1" x14ac:dyDescent="0.2">
      <c r="A519" s="13"/>
      <c r="C519" s="44">
        <f t="shared" ref="C519:C558" si="82">C518+1</f>
        <v>2020</v>
      </c>
      <c r="D519" s="34"/>
      <c r="E519" s="34"/>
      <c r="F519" s="34">
        <f>F$10-F473</f>
        <v>0</v>
      </c>
      <c r="G519" s="34">
        <f t="shared" si="80"/>
        <v>0</v>
      </c>
      <c r="H519" s="34">
        <f t="shared" si="80"/>
        <v>0</v>
      </c>
      <c r="I519" s="34">
        <f t="shared" si="80"/>
        <v>0</v>
      </c>
      <c r="J519" s="34">
        <f t="shared" si="80"/>
        <v>0</v>
      </c>
      <c r="K519" s="34">
        <f t="shared" si="80"/>
        <v>0</v>
      </c>
      <c r="L519" s="34">
        <f t="shared" si="80"/>
        <v>0</v>
      </c>
      <c r="M519" s="34">
        <f t="shared" si="80"/>
        <v>0</v>
      </c>
      <c r="N519" s="34">
        <f t="shared" si="80"/>
        <v>0</v>
      </c>
      <c r="O519" s="34">
        <f t="shared" si="80"/>
        <v>0</v>
      </c>
      <c r="P519" s="34">
        <f t="shared" si="80"/>
        <v>0</v>
      </c>
      <c r="Q519" s="34">
        <f t="shared" si="80"/>
        <v>0</v>
      </c>
      <c r="R519" s="34">
        <f t="shared" si="80"/>
        <v>0</v>
      </c>
      <c r="S519" s="34">
        <f t="shared" si="80"/>
        <v>0</v>
      </c>
      <c r="T519" s="34">
        <f t="shared" si="80"/>
        <v>0</v>
      </c>
      <c r="U519" s="34">
        <f t="shared" si="80"/>
        <v>0</v>
      </c>
      <c r="V519" s="34">
        <f t="shared" si="80"/>
        <v>0</v>
      </c>
      <c r="W519" s="34">
        <f t="shared" si="80"/>
        <v>0</v>
      </c>
      <c r="X519" s="34">
        <f t="shared" si="80"/>
        <v>0</v>
      </c>
      <c r="Y519" s="34">
        <f t="shared" si="80"/>
        <v>0</v>
      </c>
      <c r="Z519" s="34">
        <f t="shared" si="80"/>
        <v>0</v>
      </c>
      <c r="AA519" s="34">
        <f t="shared" si="80"/>
        <v>0</v>
      </c>
      <c r="AB519" s="34">
        <f t="shared" si="80"/>
        <v>0</v>
      </c>
      <c r="AC519" s="34">
        <f t="shared" si="80"/>
        <v>0</v>
      </c>
      <c r="AD519" s="34">
        <f t="shared" si="80"/>
        <v>0</v>
      </c>
      <c r="AE519" s="34">
        <f t="shared" si="80"/>
        <v>0</v>
      </c>
      <c r="AF519" s="34">
        <f t="shared" si="80"/>
        <v>0</v>
      </c>
      <c r="AG519" s="34">
        <f t="shared" si="80"/>
        <v>0</v>
      </c>
      <c r="AH519" s="34">
        <f t="shared" si="80"/>
        <v>0</v>
      </c>
      <c r="AI519" s="34">
        <f t="shared" si="80"/>
        <v>0</v>
      </c>
      <c r="AJ519" s="34">
        <f t="shared" si="80"/>
        <v>0</v>
      </c>
      <c r="AK519" s="34">
        <f t="shared" si="80"/>
        <v>0</v>
      </c>
      <c r="AL519" s="34">
        <f t="shared" si="80"/>
        <v>0</v>
      </c>
      <c r="AM519" s="34">
        <f t="shared" si="80"/>
        <v>0</v>
      </c>
      <c r="AN519" s="34">
        <f t="shared" si="80"/>
        <v>0</v>
      </c>
      <c r="AO519" s="34">
        <f t="shared" si="80"/>
        <v>0</v>
      </c>
      <c r="AP519" s="34">
        <f t="shared" si="80"/>
        <v>0</v>
      </c>
      <c r="AQ519" s="34">
        <f t="shared" si="80"/>
        <v>0</v>
      </c>
      <c r="AR519" s="34">
        <f t="shared" si="81"/>
        <v>0</v>
      </c>
      <c r="AS519" s="34">
        <f t="shared" si="81"/>
        <v>0</v>
      </c>
    </row>
    <row r="520" spans="1:54" outlineLevel="1" x14ac:dyDescent="0.2">
      <c r="A520" s="13"/>
      <c r="C520" s="44">
        <f t="shared" si="82"/>
        <v>2021</v>
      </c>
      <c r="D520" s="34"/>
      <c r="E520" s="34"/>
      <c r="F520" s="34"/>
      <c r="G520" s="34">
        <f>G$10-G474</f>
        <v>0</v>
      </c>
      <c r="H520" s="34">
        <f t="shared" si="80"/>
        <v>0</v>
      </c>
      <c r="I520" s="34">
        <f t="shared" si="80"/>
        <v>0</v>
      </c>
      <c r="J520" s="34">
        <f t="shared" si="80"/>
        <v>0</v>
      </c>
      <c r="K520" s="34">
        <f t="shared" si="80"/>
        <v>0</v>
      </c>
      <c r="L520" s="34">
        <f t="shared" si="80"/>
        <v>0</v>
      </c>
      <c r="M520" s="34">
        <f t="shared" si="80"/>
        <v>0</v>
      </c>
      <c r="N520" s="34">
        <f t="shared" si="80"/>
        <v>0</v>
      </c>
      <c r="O520" s="34">
        <f t="shared" si="80"/>
        <v>0</v>
      </c>
      <c r="P520" s="34">
        <f t="shared" si="80"/>
        <v>0</v>
      </c>
      <c r="Q520" s="34">
        <f t="shared" si="80"/>
        <v>0</v>
      </c>
      <c r="R520" s="34">
        <f t="shared" si="80"/>
        <v>0</v>
      </c>
      <c r="S520" s="34">
        <f t="shared" si="80"/>
        <v>0</v>
      </c>
      <c r="T520" s="34">
        <f t="shared" si="80"/>
        <v>0</v>
      </c>
      <c r="U520" s="34">
        <f t="shared" si="80"/>
        <v>0</v>
      </c>
      <c r="V520" s="34">
        <f t="shared" si="80"/>
        <v>0</v>
      </c>
      <c r="W520" s="34">
        <f t="shared" si="80"/>
        <v>0</v>
      </c>
      <c r="X520" s="34">
        <f t="shared" si="80"/>
        <v>0</v>
      </c>
      <c r="Y520" s="34">
        <f t="shared" si="80"/>
        <v>0</v>
      </c>
      <c r="Z520" s="34">
        <f t="shared" si="80"/>
        <v>0</v>
      </c>
      <c r="AA520" s="34">
        <f t="shared" si="80"/>
        <v>0</v>
      </c>
      <c r="AB520" s="34">
        <f t="shared" si="80"/>
        <v>0</v>
      </c>
      <c r="AC520" s="34">
        <f t="shared" si="80"/>
        <v>0</v>
      </c>
      <c r="AD520" s="34">
        <f t="shared" si="80"/>
        <v>0</v>
      </c>
      <c r="AE520" s="34">
        <f t="shared" si="80"/>
        <v>0</v>
      </c>
      <c r="AF520" s="34">
        <f t="shared" si="80"/>
        <v>0</v>
      </c>
      <c r="AG520" s="34">
        <f t="shared" si="80"/>
        <v>0</v>
      </c>
      <c r="AH520" s="34">
        <f t="shared" si="80"/>
        <v>0</v>
      </c>
      <c r="AI520" s="34">
        <f t="shared" si="80"/>
        <v>0</v>
      </c>
      <c r="AJ520" s="34">
        <f t="shared" si="80"/>
        <v>0</v>
      </c>
      <c r="AK520" s="34">
        <f t="shared" si="80"/>
        <v>0</v>
      </c>
      <c r="AL520" s="34">
        <f t="shared" si="80"/>
        <v>0</v>
      </c>
      <c r="AM520" s="34">
        <f t="shared" si="80"/>
        <v>0</v>
      </c>
      <c r="AN520" s="34">
        <f t="shared" si="80"/>
        <v>0</v>
      </c>
      <c r="AO520" s="34">
        <f t="shared" si="80"/>
        <v>0</v>
      </c>
      <c r="AP520" s="34">
        <f t="shared" si="80"/>
        <v>0</v>
      </c>
      <c r="AQ520" s="34">
        <f t="shared" si="80"/>
        <v>0</v>
      </c>
      <c r="AR520" s="34">
        <f t="shared" si="81"/>
        <v>0</v>
      </c>
      <c r="AS520" s="34">
        <f t="shared" si="81"/>
        <v>0</v>
      </c>
      <c r="AT520" s="34"/>
    </row>
    <row r="521" spans="1:54" outlineLevel="1" x14ac:dyDescent="0.2">
      <c r="A521" s="13"/>
      <c r="C521" s="44">
        <f t="shared" si="82"/>
        <v>2022</v>
      </c>
      <c r="D521" s="34"/>
      <c r="E521" s="34"/>
      <c r="F521" s="34"/>
      <c r="G521" s="34"/>
      <c r="H521" s="34">
        <f>H$10-H475</f>
        <v>0</v>
      </c>
      <c r="I521" s="34">
        <f t="shared" si="80"/>
        <v>0</v>
      </c>
      <c r="J521" s="34">
        <f t="shared" si="80"/>
        <v>0</v>
      </c>
      <c r="K521" s="34">
        <f t="shared" si="80"/>
        <v>0</v>
      </c>
      <c r="L521" s="34">
        <f t="shared" si="80"/>
        <v>0</v>
      </c>
      <c r="M521" s="34">
        <f t="shared" si="80"/>
        <v>0</v>
      </c>
      <c r="N521" s="34">
        <f t="shared" si="80"/>
        <v>0</v>
      </c>
      <c r="O521" s="34">
        <f t="shared" si="80"/>
        <v>0</v>
      </c>
      <c r="P521" s="34">
        <f t="shared" si="80"/>
        <v>0</v>
      </c>
      <c r="Q521" s="34">
        <f t="shared" si="80"/>
        <v>0</v>
      </c>
      <c r="R521" s="34">
        <f t="shared" si="80"/>
        <v>0</v>
      </c>
      <c r="S521" s="34">
        <f t="shared" si="80"/>
        <v>0</v>
      </c>
      <c r="T521" s="34">
        <f t="shared" si="80"/>
        <v>0</v>
      </c>
      <c r="U521" s="34">
        <f t="shared" si="80"/>
        <v>0</v>
      </c>
      <c r="V521" s="34">
        <f t="shared" si="80"/>
        <v>0</v>
      </c>
      <c r="W521" s="34">
        <f t="shared" si="80"/>
        <v>0</v>
      </c>
      <c r="X521" s="34">
        <f t="shared" si="80"/>
        <v>0</v>
      </c>
      <c r="Y521" s="34">
        <f t="shared" si="80"/>
        <v>0</v>
      </c>
      <c r="Z521" s="34">
        <f t="shared" si="80"/>
        <v>0</v>
      </c>
      <c r="AA521" s="34">
        <f t="shared" si="80"/>
        <v>0</v>
      </c>
      <c r="AB521" s="34">
        <f t="shared" si="80"/>
        <v>0</v>
      </c>
      <c r="AC521" s="34">
        <f t="shared" si="80"/>
        <v>0</v>
      </c>
      <c r="AD521" s="34">
        <f t="shared" si="80"/>
        <v>0</v>
      </c>
      <c r="AE521" s="34">
        <f t="shared" si="80"/>
        <v>0</v>
      </c>
      <c r="AF521" s="34">
        <f t="shared" si="80"/>
        <v>0</v>
      </c>
      <c r="AG521" s="34">
        <f t="shared" si="80"/>
        <v>0</v>
      </c>
      <c r="AH521" s="34">
        <f t="shared" si="80"/>
        <v>0</v>
      </c>
      <c r="AI521" s="34">
        <f t="shared" si="80"/>
        <v>0</v>
      </c>
      <c r="AJ521" s="34">
        <f t="shared" si="80"/>
        <v>0</v>
      </c>
      <c r="AK521" s="34">
        <f t="shared" si="80"/>
        <v>0</v>
      </c>
      <c r="AL521" s="34">
        <f t="shared" si="80"/>
        <v>0</v>
      </c>
      <c r="AM521" s="34">
        <f t="shared" si="80"/>
        <v>0</v>
      </c>
      <c r="AN521" s="34">
        <f t="shared" si="80"/>
        <v>0</v>
      </c>
      <c r="AO521" s="34">
        <f t="shared" si="80"/>
        <v>0</v>
      </c>
      <c r="AP521" s="34">
        <f t="shared" si="80"/>
        <v>0</v>
      </c>
      <c r="AQ521" s="34">
        <f t="shared" si="80"/>
        <v>0</v>
      </c>
      <c r="AR521" s="34">
        <f t="shared" si="81"/>
        <v>0</v>
      </c>
      <c r="AS521" s="34">
        <f t="shared" si="81"/>
        <v>0</v>
      </c>
      <c r="AT521" s="34"/>
      <c r="AU521" s="34"/>
    </row>
    <row r="522" spans="1:54" outlineLevel="1" x14ac:dyDescent="0.2">
      <c r="A522" s="13"/>
      <c r="C522" s="44">
        <f t="shared" si="82"/>
        <v>2023</v>
      </c>
      <c r="I522" s="34">
        <f>I$10-I476</f>
        <v>0</v>
      </c>
      <c r="J522" s="34">
        <f t="shared" si="80"/>
        <v>0</v>
      </c>
      <c r="K522" s="34">
        <f t="shared" si="80"/>
        <v>0</v>
      </c>
      <c r="L522" s="34">
        <f t="shared" si="80"/>
        <v>0</v>
      </c>
      <c r="M522" s="34">
        <f t="shared" si="80"/>
        <v>0</v>
      </c>
      <c r="N522" s="34">
        <f t="shared" si="80"/>
        <v>0</v>
      </c>
      <c r="O522" s="34">
        <f t="shared" si="80"/>
        <v>0</v>
      </c>
      <c r="P522" s="34">
        <f t="shared" si="80"/>
        <v>0</v>
      </c>
      <c r="Q522" s="34">
        <f t="shared" si="80"/>
        <v>0</v>
      </c>
      <c r="R522" s="34">
        <f t="shared" si="80"/>
        <v>0</v>
      </c>
      <c r="S522" s="34">
        <f t="shared" si="80"/>
        <v>0</v>
      </c>
      <c r="T522" s="34">
        <f t="shared" si="80"/>
        <v>0</v>
      </c>
      <c r="U522" s="34">
        <f t="shared" si="80"/>
        <v>0</v>
      </c>
      <c r="V522" s="34">
        <f t="shared" si="80"/>
        <v>0</v>
      </c>
      <c r="W522" s="34">
        <f t="shared" si="80"/>
        <v>0</v>
      </c>
      <c r="X522" s="34">
        <f t="shared" si="80"/>
        <v>0</v>
      </c>
      <c r="Y522" s="34">
        <f t="shared" si="80"/>
        <v>0</v>
      </c>
      <c r="Z522" s="34">
        <f t="shared" si="80"/>
        <v>0</v>
      </c>
      <c r="AA522" s="34">
        <f t="shared" si="80"/>
        <v>0</v>
      </c>
      <c r="AB522" s="34">
        <f t="shared" si="80"/>
        <v>0</v>
      </c>
      <c r="AC522" s="34">
        <f t="shared" si="80"/>
        <v>0</v>
      </c>
      <c r="AD522" s="34">
        <f t="shared" si="80"/>
        <v>0</v>
      </c>
      <c r="AE522" s="34">
        <f t="shared" si="80"/>
        <v>0</v>
      </c>
      <c r="AF522" s="34">
        <f t="shared" si="80"/>
        <v>0</v>
      </c>
      <c r="AG522" s="34">
        <f t="shared" si="80"/>
        <v>0</v>
      </c>
      <c r="AH522" s="34">
        <f t="shared" si="80"/>
        <v>0</v>
      </c>
      <c r="AI522" s="34">
        <f t="shared" si="80"/>
        <v>0</v>
      </c>
      <c r="AJ522" s="34">
        <f t="shared" si="80"/>
        <v>0</v>
      </c>
      <c r="AK522" s="34">
        <f t="shared" si="80"/>
        <v>0</v>
      </c>
      <c r="AL522" s="34">
        <f t="shared" si="80"/>
        <v>0</v>
      </c>
      <c r="AM522" s="34">
        <f t="shared" si="80"/>
        <v>0</v>
      </c>
      <c r="AN522" s="34">
        <f t="shared" si="80"/>
        <v>0</v>
      </c>
      <c r="AO522" s="34">
        <f t="shared" si="80"/>
        <v>0</v>
      </c>
      <c r="AP522" s="34">
        <f t="shared" si="80"/>
        <v>0</v>
      </c>
      <c r="AQ522" s="34">
        <f t="shared" si="80"/>
        <v>0</v>
      </c>
      <c r="AR522" s="34">
        <f t="shared" si="81"/>
        <v>0</v>
      </c>
      <c r="AS522" s="34">
        <f t="shared" si="81"/>
        <v>0</v>
      </c>
      <c r="AT522" s="34"/>
      <c r="AU522" s="34"/>
      <c r="AV522" s="34"/>
    </row>
    <row r="523" spans="1:54" outlineLevel="1" x14ac:dyDescent="0.2">
      <c r="A523" s="13"/>
      <c r="C523" s="44">
        <f t="shared" si="82"/>
        <v>2024</v>
      </c>
      <c r="J523" s="34">
        <f>J$10-J477</f>
        <v>0</v>
      </c>
      <c r="K523" s="34">
        <f t="shared" si="80"/>
        <v>0</v>
      </c>
      <c r="L523" s="34">
        <f t="shared" si="80"/>
        <v>0</v>
      </c>
      <c r="M523" s="34">
        <f t="shared" si="80"/>
        <v>0</v>
      </c>
      <c r="N523" s="34">
        <f t="shared" si="80"/>
        <v>0</v>
      </c>
      <c r="O523" s="34">
        <f t="shared" si="80"/>
        <v>0</v>
      </c>
      <c r="P523" s="34">
        <f t="shared" si="80"/>
        <v>0</v>
      </c>
      <c r="Q523" s="34">
        <f t="shared" si="80"/>
        <v>0</v>
      </c>
      <c r="R523" s="34">
        <f t="shared" si="80"/>
        <v>0</v>
      </c>
      <c r="S523" s="34">
        <f t="shared" si="80"/>
        <v>0</v>
      </c>
      <c r="T523" s="34">
        <f t="shared" si="80"/>
        <v>0</v>
      </c>
      <c r="U523" s="34">
        <f t="shared" si="80"/>
        <v>0</v>
      </c>
      <c r="V523" s="34">
        <f t="shared" si="80"/>
        <v>0</v>
      </c>
      <c r="W523" s="34">
        <f t="shared" si="80"/>
        <v>0</v>
      </c>
      <c r="X523" s="34">
        <f t="shared" si="80"/>
        <v>0</v>
      </c>
      <c r="Y523" s="34">
        <f t="shared" si="80"/>
        <v>0</v>
      </c>
      <c r="Z523" s="34">
        <f t="shared" si="80"/>
        <v>0</v>
      </c>
      <c r="AA523" s="34">
        <f t="shared" si="80"/>
        <v>0</v>
      </c>
      <c r="AB523" s="34">
        <f t="shared" si="80"/>
        <v>0</v>
      </c>
      <c r="AC523" s="34">
        <f t="shared" si="80"/>
        <v>0</v>
      </c>
      <c r="AD523" s="34">
        <f t="shared" si="80"/>
        <v>0</v>
      </c>
      <c r="AE523" s="34">
        <f t="shared" si="80"/>
        <v>0</v>
      </c>
      <c r="AF523" s="34">
        <f t="shared" si="80"/>
        <v>0</v>
      </c>
      <c r="AG523" s="34">
        <f t="shared" si="80"/>
        <v>0</v>
      </c>
      <c r="AH523" s="34">
        <f t="shared" si="80"/>
        <v>0</v>
      </c>
      <c r="AI523" s="34">
        <f t="shared" si="80"/>
        <v>0</v>
      </c>
      <c r="AJ523" s="34">
        <f t="shared" si="80"/>
        <v>0</v>
      </c>
      <c r="AK523" s="34">
        <f t="shared" si="80"/>
        <v>0</v>
      </c>
      <c r="AL523" s="34">
        <f t="shared" si="80"/>
        <v>0</v>
      </c>
      <c r="AM523" s="34">
        <f t="shared" si="80"/>
        <v>0</v>
      </c>
      <c r="AN523" s="34">
        <f t="shared" si="80"/>
        <v>0</v>
      </c>
      <c r="AO523" s="34">
        <f t="shared" si="80"/>
        <v>0</v>
      </c>
      <c r="AP523" s="34">
        <f t="shared" si="80"/>
        <v>0</v>
      </c>
      <c r="AQ523" s="34">
        <f t="shared" si="80"/>
        <v>0</v>
      </c>
      <c r="AR523" s="34">
        <f t="shared" si="81"/>
        <v>0</v>
      </c>
      <c r="AS523" s="34">
        <f t="shared" si="81"/>
        <v>0</v>
      </c>
      <c r="AT523" s="34"/>
      <c r="AU523" s="34"/>
      <c r="AV523" s="34"/>
      <c r="AW523" s="34"/>
    </row>
    <row r="524" spans="1:54" outlineLevel="1" x14ac:dyDescent="0.2">
      <c r="A524" s="13"/>
      <c r="C524" s="44">
        <f t="shared" si="82"/>
        <v>2025</v>
      </c>
      <c r="K524" s="34">
        <f>K$10-K478</f>
        <v>0</v>
      </c>
      <c r="L524" s="34">
        <f t="shared" si="80"/>
        <v>0</v>
      </c>
      <c r="M524" s="34">
        <f t="shared" si="80"/>
        <v>0</v>
      </c>
      <c r="N524" s="34">
        <f t="shared" si="80"/>
        <v>0</v>
      </c>
      <c r="O524" s="34">
        <f t="shared" ref="O524:AS524" si="83">N524-O478</f>
        <v>0</v>
      </c>
      <c r="P524" s="34">
        <f t="shared" si="83"/>
        <v>0</v>
      </c>
      <c r="Q524" s="34">
        <f t="shared" si="83"/>
        <v>0</v>
      </c>
      <c r="R524" s="34">
        <f t="shared" si="83"/>
        <v>0</v>
      </c>
      <c r="S524" s="34">
        <f t="shared" si="83"/>
        <v>0</v>
      </c>
      <c r="T524" s="34">
        <f t="shared" si="83"/>
        <v>0</v>
      </c>
      <c r="U524" s="34">
        <f t="shared" si="83"/>
        <v>0</v>
      </c>
      <c r="V524" s="34">
        <f t="shared" si="83"/>
        <v>0</v>
      </c>
      <c r="W524" s="34">
        <f t="shared" si="83"/>
        <v>0</v>
      </c>
      <c r="X524" s="34">
        <f t="shared" si="83"/>
        <v>0</v>
      </c>
      <c r="Y524" s="34">
        <f t="shared" si="83"/>
        <v>0</v>
      </c>
      <c r="Z524" s="34">
        <f t="shared" si="83"/>
        <v>0</v>
      </c>
      <c r="AA524" s="34">
        <f t="shared" si="83"/>
        <v>0</v>
      </c>
      <c r="AB524" s="34">
        <f t="shared" si="83"/>
        <v>0</v>
      </c>
      <c r="AC524" s="34">
        <f t="shared" si="83"/>
        <v>0</v>
      </c>
      <c r="AD524" s="34">
        <f t="shared" si="83"/>
        <v>0</v>
      </c>
      <c r="AE524" s="34">
        <f t="shared" si="83"/>
        <v>0</v>
      </c>
      <c r="AF524" s="34">
        <f t="shared" si="83"/>
        <v>0</v>
      </c>
      <c r="AG524" s="34">
        <f t="shared" si="83"/>
        <v>0</v>
      </c>
      <c r="AH524" s="34">
        <f t="shared" si="83"/>
        <v>0</v>
      </c>
      <c r="AI524" s="34">
        <f t="shared" si="83"/>
        <v>0</v>
      </c>
      <c r="AJ524" s="34">
        <f t="shared" si="83"/>
        <v>0</v>
      </c>
      <c r="AK524" s="34">
        <f t="shared" si="83"/>
        <v>0</v>
      </c>
      <c r="AL524" s="34">
        <f t="shared" si="83"/>
        <v>0</v>
      </c>
      <c r="AM524" s="34">
        <f t="shared" si="83"/>
        <v>0</v>
      </c>
      <c r="AN524" s="34">
        <f t="shared" si="83"/>
        <v>0</v>
      </c>
      <c r="AO524" s="34">
        <f t="shared" si="83"/>
        <v>0</v>
      </c>
      <c r="AP524" s="34">
        <f t="shared" si="83"/>
        <v>0</v>
      </c>
      <c r="AQ524" s="34">
        <f t="shared" si="83"/>
        <v>0</v>
      </c>
      <c r="AR524" s="34">
        <f t="shared" si="83"/>
        <v>0</v>
      </c>
      <c r="AS524" s="34">
        <f t="shared" si="83"/>
        <v>0</v>
      </c>
      <c r="AT524" s="34"/>
      <c r="AU524" s="34"/>
      <c r="AV524" s="34"/>
      <c r="AW524" s="34"/>
      <c r="AX524" s="34"/>
    </row>
    <row r="525" spans="1:54" outlineLevel="1" x14ac:dyDescent="0.2">
      <c r="A525" s="13"/>
      <c r="C525" s="44">
        <f t="shared" si="82"/>
        <v>2026</v>
      </c>
      <c r="L525" s="34">
        <f>L$10-L479</f>
        <v>0</v>
      </c>
      <c r="M525" s="34">
        <f t="shared" ref="M525:AS533" si="84">L525-M479</f>
        <v>0</v>
      </c>
      <c r="N525" s="34">
        <f t="shared" si="84"/>
        <v>0</v>
      </c>
      <c r="O525" s="34">
        <f t="shared" si="84"/>
        <v>0</v>
      </c>
      <c r="P525" s="34">
        <f t="shared" si="84"/>
        <v>0</v>
      </c>
      <c r="Q525" s="34">
        <f t="shared" si="84"/>
        <v>0</v>
      </c>
      <c r="R525" s="34">
        <f t="shared" si="84"/>
        <v>0</v>
      </c>
      <c r="S525" s="34">
        <f t="shared" si="84"/>
        <v>0</v>
      </c>
      <c r="T525" s="34">
        <f t="shared" si="84"/>
        <v>0</v>
      </c>
      <c r="U525" s="34">
        <f t="shared" si="84"/>
        <v>0</v>
      </c>
      <c r="V525" s="34">
        <f t="shared" si="84"/>
        <v>0</v>
      </c>
      <c r="W525" s="34">
        <f t="shared" si="84"/>
        <v>0</v>
      </c>
      <c r="X525" s="34">
        <f t="shared" si="84"/>
        <v>0</v>
      </c>
      <c r="Y525" s="34">
        <f t="shared" si="84"/>
        <v>0</v>
      </c>
      <c r="Z525" s="34">
        <f t="shared" si="84"/>
        <v>0</v>
      </c>
      <c r="AA525" s="34">
        <f t="shared" si="84"/>
        <v>0</v>
      </c>
      <c r="AB525" s="34">
        <f t="shared" si="84"/>
        <v>0</v>
      </c>
      <c r="AC525" s="34">
        <f t="shared" si="84"/>
        <v>0</v>
      </c>
      <c r="AD525" s="34">
        <f t="shared" si="84"/>
        <v>0</v>
      </c>
      <c r="AE525" s="34">
        <f t="shared" si="84"/>
        <v>0</v>
      </c>
      <c r="AF525" s="34">
        <f t="shared" si="84"/>
        <v>0</v>
      </c>
      <c r="AG525" s="34">
        <f t="shared" si="84"/>
        <v>0</v>
      </c>
      <c r="AH525" s="34">
        <f t="shared" si="84"/>
        <v>0</v>
      </c>
      <c r="AI525" s="34">
        <f t="shared" si="84"/>
        <v>0</v>
      </c>
      <c r="AJ525" s="34">
        <f t="shared" si="84"/>
        <v>0</v>
      </c>
      <c r="AK525" s="34">
        <f t="shared" si="84"/>
        <v>0</v>
      </c>
      <c r="AL525" s="34">
        <f t="shared" si="84"/>
        <v>0</v>
      </c>
      <c r="AM525" s="34">
        <f t="shared" si="84"/>
        <v>0</v>
      </c>
      <c r="AN525" s="34">
        <f t="shared" si="84"/>
        <v>0</v>
      </c>
      <c r="AO525" s="34">
        <f t="shared" si="84"/>
        <v>0</v>
      </c>
      <c r="AP525" s="34">
        <f t="shared" si="84"/>
        <v>0</v>
      </c>
      <c r="AQ525" s="34">
        <f t="shared" si="84"/>
        <v>0</v>
      </c>
      <c r="AR525" s="34">
        <f t="shared" si="84"/>
        <v>0</v>
      </c>
      <c r="AS525" s="34">
        <f t="shared" si="84"/>
        <v>0</v>
      </c>
      <c r="AT525" s="34"/>
      <c r="AU525" s="34"/>
      <c r="AV525" s="34"/>
      <c r="AW525" s="34"/>
      <c r="AX525" s="34"/>
      <c r="AY525" s="34"/>
    </row>
    <row r="526" spans="1:54" outlineLevel="1" x14ac:dyDescent="0.2">
      <c r="A526" s="13"/>
      <c r="C526" s="44">
        <f t="shared" si="82"/>
        <v>2027</v>
      </c>
      <c r="M526" s="34">
        <f>M$10-M480</f>
        <v>0</v>
      </c>
      <c r="N526" s="34">
        <f t="shared" si="84"/>
        <v>0</v>
      </c>
      <c r="O526" s="34">
        <f t="shared" si="84"/>
        <v>0</v>
      </c>
      <c r="P526" s="34">
        <f t="shared" si="84"/>
        <v>0</v>
      </c>
      <c r="Q526" s="34">
        <f t="shared" si="84"/>
        <v>0</v>
      </c>
      <c r="R526" s="34">
        <f t="shared" si="84"/>
        <v>0</v>
      </c>
      <c r="S526" s="34">
        <f t="shared" si="84"/>
        <v>0</v>
      </c>
      <c r="T526" s="34">
        <f t="shared" si="84"/>
        <v>0</v>
      </c>
      <c r="U526" s="34">
        <f t="shared" si="84"/>
        <v>0</v>
      </c>
      <c r="V526" s="34">
        <f t="shared" si="84"/>
        <v>0</v>
      </c>
      <c r="W526" s="34">
        <f t="shared" si="84"/>
        <v>0</v>
      </c>
      <c r="X526" s="34">
        <f t="shared" si="84"/>
        <v>0</v>
      </c>
      <c r="Y526" s="34">
        <f t="shared" si="84"/>
        <v>0</v>
      </c>
      <c r="Z526" s="34">
        <f t="shared" si="84"/>
        <v>0</v>
      </c>
      <c r="AA526" s="34">
        <f t="shared" si="84"/>
        <v>0</v>
      </c>
      <c r="AB526" s="34">
        <f t="shared" si="84"/>
        <v>0</v>
      </c>
      <c r="AC526" s="34">
        <f t="shared" si="84"/>
        <v>0</v>
      </c>
      <c r="AD526" s="34">
        <f t="shared" si="84"/>
        <v>0</v>
      </c>
      <c r="AE526" s="34">
        <f t="shared" si="84"/>
        <v>0</v>
      </c>
      <c r="AF526" s="34">
        <f t="shared" si="84"/>
        <v>0</v>
      </c>
      <c r="AG526" s="34">
        <f t="shared" si="84"/>
        <v>0</v>
      </c>
      <c r="AH526" s="34">
        <f t="shared" si="84"/>
        <v>0</v>
      </c>
      <c r="AI526" s="34">
        <f t="shared" si="84"/>
        <v>0</v>
      </c>
      <c r="AJ526" s="34">
        <f t="shared" si="84"/>
        <v>0</v>
      </c>
      <c r="AK526" s="34">
        <f t="shared" si="84"/>
        <v>0</v>
      </c>
      <c r="AL526" s="34">
        <f t="shared" si="84"/>
        <v>0</v>
      </c>
      <c r="AM526" s="34">
        <f t="shared" si="84"/>
        <v>0</v>
      </c>
      <c r="AN526" s="34">
        <f t="shared" si="84"/>
        <v>0</v>
      </c>
      <c r="AO526" s="34">
        <f t="shared" si="84"/>
        <v>0</v>
      </c>
      <c r="AP526" s="34">
        <f t="shared" si="84"/>
        <v>0</v>
      </c>
      <c r="AQ526" s="34">
        <f t="shared" si="84"/>
        <v>0</v>
      </c>
      <c r="AR526" s="34">
        <f t="shared" si="84"/>
        <v>0</v>
      </c>
      <c r="AS526" s="34">
        <f t="shared" si="84"/>
        <v>0</v>
      </c>
      <c r="AT526" s="34"/>
      <c r="AU526" s="34"/>
      <c r="AV526" s="34"/>
      <c r="AW526" s="34"/>
      <c r="AX526" s="34"/>
      <c r="AY526" s="34"/>
      <c r="AZ526" s="34"/>
    </row>
    <row r="527" spans="1:54" outlineLevel="1" x14ac:dyDescent="0.2">
      <c r="A527" s="13"/>
      <c r="C527" s="44">
        <f t="shared" si="82"/>
        <v>2028</v>
      </c>
      <c r="N527" s="34">
        <f>N$10-N481</f>
        <v>0</v>
      </c>
      <c r="O527" s="34">
        <f t="shared" si="84"/>
        <v>0</v>
      </c>
      <c r="P527" s="34">
        <f t="shared" si="84"/>
        <v>0</v>
      </c>
      <c r="Q527" s="34">
        <f t="shared" si="84"/>
        <v>0</v>
      </c>
      <c r="R527" s="34">
        <f t="shared" si="84"/>
        <v>0</v>
      </c>
      <c r="S527" s="34">
        <f t="shared" si="84"/>
        <v>0</v>
      </c>
      <c r="T527" s="34">
        <f t="shared" si="84"/>
        <v>0</v>
      </c>
      <c r="U527" s="34">
        <f t="shared" si="84"/>
        <v>0</v>
      </c>
      <c r="V527" s="34">
        <f t="shared" si="84"/>
        <v>0</v>
      </c>
      <c r="W527" s="34">
        <f t="shared" si="84"/>
        <v>0</v>
      </c>
      <c r="X527" s="34">
        <f t="shared" si="84"/>
        <v>0</v>
      </c>
      <c r="Y527" s="34">
        <f t="shared" si="84"/>
        <v>0</v>
      </c>
      <c r="Z527" s="34">
        <f t="shared" si="84"/>
        <v>0</v>
      </c>
      <c r="AA527" s="34">
        <f t="shared" si="84"/>
        <v>0</v>
      </c>
      <c r="AB527" s="34">
        <f t="shared" si="84"/>
        <v>0</v>
      </c>
      <c r="AC527" s="34">
        <f t="shared" si="84"/>
        <v>0</v>
      </c>
      <c r="AD527" s="34">
        <f t="shared" si="84"/>
        <v>0</v>
      </c>
      <c r="AE527" s="34">
        <f t="shared" si="84"/>
        <v>0</v>
      </c>
      <c r="AF527" s="34">
        <f t="shared" si="84"/>
        <v>0</v>
      </c>
      <c r="AG527" s="34">
        <f t="shared" si="84"/>
        <v>0</v>
      </c>
      <c r="AH527" s="34">
        <f t="shared" si="84"/>
        <v>0</v>
      </c>
      <c r="AI527" s="34">
        <f t="shared" si="84"/>
        <v>0</v>
      </c>
      <c r="AJ527" s="34">
        <f t="shared" si="84"/>
        <v>0</v>
      </c>
      <c r="AK527" s="34">
        <f t="shared" si="84"/>
        <v>0</v>
      </c>
      <c r="AL527" s="34">
        <f t="shared" si="84"/>
        <v>0</v>
      </c>
      <c r="AM527" s="34">
        <f t="shared" si="84"/>
        <v>0</v>
      </c>
      <c r="AN527" s="34">
        <f t="shared" si="84"/>
        <v>0</v>
      </c>
      <c r="AO527" s="34">
        <f t="shared" si="84"/>
        <v>0</v>
      </c>
      <c r="AP527" s="34">
        <f t="shared" si="84"/>
        <v>0</v>
      </c>
      <c r="AQ527" s="34">
        <f t="shared" si="84"/>
        <v>0</v>
      </c>
      <c r="AR527" s="34">
        <f t="shared" si="84"/>
        <v>0</v>
      </c>
      <c r="AS527" s="34">
        <f t="shared" si="84"/>
        <v>0</v>
      </c>
      <c r="AT527" s="34"/>
      <c r="AU527" s="34"/>
      <c r="AV527" s="34"/>
      <c r="AW527" s="34"/>
      <c r="AX527" s="34"/>
      <c r="AY527" s="34"/>
      <c r="AZ527" s="34"/>
      <c r="BA527" s="34"/>
    </row>
    <row r="528" spans="1:54" outlineLevel="1" x14ac:dyDescent="0.2">
      <c r="A528" s="13"/>
      <c r="C528" s="44">
        <f t="shared" si="82"/>
        <v>2029</v>
      </c>
      <c r="O528" s="34">
        <f>O$10-O482</f>
        <v>0</v>
      </c>
      <c r="P528" s="34">
        <f t="shared" si="84"/>
        <v>0</v>
      </c>
      <c r="Q528" s="34">
        <f t="shared" si="84"/>
        <v>0</v>
      </c>
      <c r="R528" s="34">
        <f t="shared" si="84"/>
        <v>0</v>
      </c>
      <c r="S528" s="34">
        <f t="shared" si="84"/>
        <v>0</v>
      </c>
      <c r="T528" s="34">
        <f t="shared" si="84"/>
        <v>0</v>
      </c>
      <c r="U528" s="34">
        <f t="shared" si="84"/>
        <v>0</v>
      </c>
      <c r="V528" s="34">
        <f t="shared" si="84"/>
        <v>0</v>
      </c>
      <c r="W528" s="34">
        <f t="shared" si="84"/>
        <v>0</v>
      </c>
      <c r="X528" s="34">
        <f t="shared" si="84"/>
        <v>0</v>
      </c>
      <c r="Y528" s="34">
        <f t="shared" si="84"/>
        <v>0</v>
      </c>
      <c r="Z528" s="34">
        <f t="shared" si="84"/>
        <v>0</v>
      </c>
      <c r="AA528" s="34">
        <f t="shared" si="84"/>
        <v>0</v>
      </c>
      <c r="AB528" s="34">
        <f t="shared" si="84"/>
        <v>0</v>
      </c>
      <c r="AC528" s="34">
        <f t="shared" si="84"/>
        <v>0</v>
      </c>
      <c r="AD528" s="34">
        <f t="shared" si="84"/>
        <v>0</v>
      </c>
      <c r="AE528" s="34">
        <f t="shared" si="84"/>
        <v>0</v>
      </c>
      <c r="AF528" s="34">
        <f t="shared" si="84"/>
        <v>0</v>
      </c>
      <c r="AG528" s="34">
        <f t="shared" si="84"/>
        <v>0</v>
      </c>
      <c r="AH528" s="34">
        <f t="shared" si="84"/>
        <v>0</v>
      </c>
      <c r="AI528" s="34">
        <f t="shared" si="84"/>
        <v>0</v>
      </c>
      <c r="AJ528" s="34">
        <f t="shared" si="84"/>
        <v>0</v>
      </c>
      <c r="AK528" s="34">
        <f t="shared" si="84"/>
        <v>0</v>
      </c>
      <c r="AL528" s="34">
        <f t="shared" si="84"/>
        <v>0</v>
      </c>
      <c r="AM528" s="34">
        <f t="shared" si="84"/>
        <v>0</v>
      </c>
      <c r="AN528" s="34">
        <f t="shared" si="84"/>
        <v>0</v>
      </c>
      <c r="AO528" s="34">
        <f t="shared" si="84"/>
        <v>0</v>
      </c>
      <c r="AP528" s="34">
        <f t="shared" si="84"/>
        <v>0</v>
      </c>
      <c r="AQ528" s="34">
        <f t="shared" si="84"/>
        <v>0</v>
      </c>
      <c r="AR528" s="34">
        <f t="shared" si="84"/>
        <v>0</v>
      </c>
      <c r="AS528" s="34">
        <f t="shared" si="84"/>
        <v>0</v>
      </c>
      <c r="AT528" s="34"/>
      <c r="AU528" s="34"/>
      <c r="AV528" s="34"/>
      <c r="AW528" s="34"/>
      <c r="AX528" s="34"/>
      <c r="AY528" s="34"/>
      <c r="AZ528" s="34"/>
      <c r="BA528" s="34"/>
      <c r="BB528" s="34"/>
    </row>
    <row r="529" spans="1:70" outlineLevel="1" x14ac:dyDescent="0.2">
      <c r="A529" s="13"/>
      <c r="C529" s="44">
        <f t="shared" si="82"/>
        <v>2030</v>
      </c>
      <c r="P529" s="34">
        <f>P$10-P483</f>
        <v>0</v>
      </c>
      <c r="Q529" s="34">
        <f t="shared" si="84"/>
        <v>0</v>
      </c>
      <c r="R529" s="34">
        <f t="shared" si="84"/>
        <v>0</v>
      </c>
      <c r="S529" s="34">
        <f t="shared" si="84"/>
        <v>0</v>
      </c>
      <c r="T529" s="34">
        <f t="shared" si="84"/>
        <v>0</v>
      </c>
      <c r="U529" s="34">
        <f t="shared" si="84"/>
        <v>0</v>
      </c>
      <c r="V529" s="34">
        <f t="shared" si="84"/>
        <v>0</v>
      </c>
      <c r="W529" s="34">
        <f t="shared" si="84"/>
        <v>0</v>
      </c>
      <c r="X529" s="34">
        <f t="shared" si="84"/>
        <v>0</v>
      </c>
      <c r="Y529" s="34">
        <f t="shared" si="84"/>
        <v>0</v>
      </c>
      <c r="Z529" s="34">
        <f t="shared" si="84"/>
        <v>0</v>
      </c>
      <c r="AA529" s="34">
        <f t="shared" si="84"/>
        <v>0</v>
      </c>
      <c r="AB529" s="34">
        <f t="shared" si="84"/>
        <v>0</v>
      </c>
      <c r="AC529" s="34">
        <f t="shared" si="84"/>
        <v>0</v>
      </c>
      <c r="AD529" s="34">
        <f t="shared" si="84"/>
        <v>0</v>
      </c>
      <c r="AE529" s="34">
        <f t="shared" si="84"/>
        <v>0</v>
      </c>
      <c r="AF529" s="34">
        <f t="shared" si="84"/>
        <v>0</v>
      </c>
      <c r="AG529" s="34">
        <f t="shared" si="84"/>
        <v>0</v>
      </c>
      <c r="AH529" s="34">
        <f t="shared" si="84"/>
        <v>0</v>
      </c>
      <c r="AI529" s="34">
        <f t="shared" si="84"/>
        <v>0</v>
      </c>
      <c r="AJ529" s="34">
        <f t="shared" si="84"/>
        <v>0</v>
      </c>
      <c r="AK529" s="34">
        <f t="shared" si="84"/>
        <v>0</v>
      </c>
      <c r="AL529" s="34">
        <f t="shared" si="84"/>
        <v>0</v>
      </c>
      <c r="AM529" s="34">
        <f t="shared" si="84"/>
        <v>0</v>
      </c>
      <c r="AN529" s="34">
        <f t="shared" si="84"/>
        <v>0</v>
      </c>
      <c r="AO529" s="34">
        <f t="shared" si="84"/>
        <v>0</v>
      </c>
      <c r="AP529" s="34">
        <f t="shared" si="84"/>
        <v>0</v>
      </c>
      <c r="AQ529" s="34">
        <f t="shared" si="84"/>
        <v>0</v>
      </c>
      <c r="AR529" s="34">
        <f t="shared" si="84"/>
        <v>0</v>
      </c>
      <c r="AS529" s="34">
        <f t="shared" si="84"/>
        <v>0</v>
      </c>
      <c r="AT529" s="34"/>
      <c r="AU529" s="34"/>
      <c r="AV529" s="34"/>
      <c r="AW529" s="34"/>
      <c r="AX529" s="34"/>
      <c r="AY529" s="34"/>
      <c r="AZ529" s="34"/>
      <c r="BA529" s="34"/>
      <c r="BB529" s="34"/>
      <c r="BC529" s="34"/>
    </row>
    <row r="530" spans="1:70" outlineLevel="1" x14ac:dyDescent="0.2">
      <c r="A530" s="13"/>
      <c r="C530" s="44">
        <f t="shared" si="82"/>
        <v>2031</v>
      </c>
      <c r="Q530" s="34">
        <f>Q$10-Q484</f>
        <v>0</v>
      </c>
      <c r="R530" s="34">
        <f t="shared" si="84"/>
        <v>0</v>
      </c>
      <c r="S530" s="34">
        <f t="shared" si="84"/>
        <v>0</v>
      </c>
      <c r="T530" s="34">
        <f t="shared" si="84"/>
        <v>0</v>
      </c>
      <c r="U530" s="34">
        <f t="shared" si="84"/>
        <v>0</v>
      </c>
      <c r="V530" s="34">
        <f t="shared" si="84"/>
        <v>0</v>
      </c>
      <c r="W530" s="34">
        <f t="shared" si="84"/>
        <v>0</v>
      </c>
      <c r="X530" s="34">
        <f t="shared" si="84"/>
        <v>0</v>
      </c>
      <c r="Y530" s="34">
        <f t="shared" si="84"/>
        <v>0</v>
      </c>
      <c r="Z530" s="34">
        <f t="shared" si="84"/>
        <v>0</v>
      </c>
      <c r="AA530" s="34">
        <f t="shared" si="84"/>
        <v>0</v>
      </c>
      <c r="AB530" s="34">
        <f t="shared" si="84"/>
        <v>0</v>
      </c>
      <c r="AC530" s="34">
        <f t="shared" si="84"/>
        <v>0</v>
      </c>
      <c r="AD530" s="34">
        <f t="shared" si="84"/>
        <v>0</v>
      </c>
      <c r="AE530" s="34">
        <f t="shared" si="84"/>
        <v>0</v>
      </c>
      <c r="AF530" s="34">
        <f t="shared" si="84"/>
        <v>0</v>
      </c>
      <c r="AG530" s="34">
        <f t="shared" si="84"/>
        <v>0</v>
      </c>
      <c r="AH530" s="34">
        <f t="shared" si="84"/>
        <v>0</v>
      </c>
      <c r="AI530" s="34">
        <f t="shared" si="84"/>
        <v>0</v>
      </c>
      <c r="AJ530" s="34">
        <f t="shared" si="84"/>
        <v>0</v>
      </c>
      <c r="AK530" s="34">
        <f t="shared" si="84"/>
        <v>0</v>
      </c>
      <c r="AL530" s="34">
        <f t="shared" si="84"/>
        <v>0</v>
      </c>
      <c r="AM530" s="34">
        <f t="shared" si="84"/>
        <v>0</v>
      </c>
      <c r="AN530" s="34">
        <f t="shared" si="84"/>
        <v>0</v>
      </c>
      <c r="AO530" s="34">
        <f t="shared" si="84"/>
        <v>0</v>
      </c>
      <c r="AP530" s="34">
        <f t="shared" si="84"/>
        <v>0</v>
      </c>
      <c r="AQ530" s="34">
        <f t="shared" si="84"/>
        <v>0</v>
      </c>
      <c r="AR530" s="34">
        <f t="shared" si="84"/>
        <v>0</v>
      </c>
      <c r="AS530" s="34">
        <f t="shared" si="84"/>
        <v>0</v>
      </c>
      <c r="AT530" s="34"/>
      <c r="AU530" s="34"/>
      <c r="AV530" s="34"/>
      <c r="AW530" s="34"/>
      <c r="AX530" s="34"/>
      <c r="AY530" s="34"/>
      <c r="AZ530" s="34"/>
      <c r="BA530" s="34"/>
      <c r="BB530" s="34"/>
      <c r="BC530" s="34"/>
      <c r="BD530" s="34"/>
    </row>
    <row r="531" spans="1:70" outlineLevel="1" x14ac:dyDescent="0.2">
      <c r="A531" s="13"/>
      <c r="C531" s="44">
        <f t="shared" si="82"/>
        <v>2032</v>
      </c>
      <c r="R531" s="34">
        <f>R$10-R485</f>
        <v>0</v>
      </c>
      <c r="S531" s="34">
        <f t="shared" si="84"/>
        <v>0</v>
      </c>
      <c r="T531" s="34">
        <f t="shared" si="84"/>
        <v>0</v>
      </c>
      <c r="U531" s="34">
        <f t="shared" si="84"/>
        <v>0</v>
      </c>
      <c r="V531" s="34">
        <f t="shared" si="84"/>
        <v>0</v>
      </c>
      <c r="W531" s="34">
        <f t="shared" si="84"/>
        <v>0</v>
      </c>
      <c r="X531" s="34">
        <f t="shared" si="84"/>
        <v>0</v>
      </c>
      <c r="Y531" s="34">
        <f t="shared" si="84"/>
        <v>0</v>
      </c>
      <c r="Z531" s="34">
        <f t="shared" si="84"/>
        <v>0</v>
      </c>
      <c r="AA531" s="34">
        <f t="shared" si="84"/>
        <v>0</v>
      </c>
      <c r="AB531" s="34">
        <f t="shared" si="84"/>
        <v>0</v>
      </c>
      <c r="AC531" s="34">
        <f t="shared" si="84"/>
        <v>0</v>
      </c>
      <c r="AD531" s="34">
        <f t="shared" si="84"/>
        <v>0</v>
      </c>
      <c r="AE531" s="34">
        <f t="shared" si="84"/>
        <v>0</v>
      </c>
      <c r="AF531" s="34">
        <f t="shared" si="84"/>
        <v>0</v>
      </c>
      <c r="AG531" s="34">
        <f t="shared" si="84"/>
        <v>0</v>
      </c>
      <c r="AH531" s="34">
        <f t="shared" si="84"/>
        <v>0</v>
      </c>
      <c r="AI531" s="34">
        <f t="shared" si="84"/>
        <v>0</v>
      </c>
      <c r="AJ531" s="34">
        <f t="shared" si="84"/>
        <v>0</v>
      </c>
      <c r="AK531" s="34">
        <f t="shared" si="84"/>
        <v>0</v>
      </c>
      <c r="AL531" s="34">
        <f t="shared" si="84"/>
        <v>0</v>
      </c>
      <c r="AM531" s="34">
        <f t="shared" si="84"/>
        <v>0</v>
      </c>
      <c r="AN531" s="34">
        <f t="shared" si="84"/>
        <v>0</v>
      </c>
      <c r="AO531" s="34">
        <f t="shared" si="84"/>
        <v>0</v>
      </c>
      <c r="AP531" s="34">
        <f t="shared" si="84"/>
        <v>0</v>
      </c>
      <c r="AQ531" s="34">
        <f t="shared" si="84"/>
        <v>0</v>
      </c>
      <c r="AR531" s="34">
        <f t="shared" si="84"/>
        <v>0</v>
      </c>
      <c r="AS531" s="34">
        <f t="shared" si="84"/>
        <v>0</v>
      </c>
      <c r="AT531" s="34"/>
      <c r="AU531" s="34"/>
      <c r="AV531" s="34"/>
      <c r="AW531" s="34"/>
      <c r="AX531" s="34"/>
      <c r="AY531" s="34"/>
      <c r="AZ531" s="34"/>
      <c r="BA531" s="34"/>
      <c r="BB531" s="34"/>
      <c r="BC531" s="34"/>
      <c r="BD531" s="34"/>
      <c r="BE531" s="34"/>
    </row>
    <row r="532" spans="1:70" outlineLevel="1" x14ac:dyDescent="0.2">
      <c r="A532" s="13"/>
      <c r="C532" s="44">
        <f t="shared" si="82"/>
        <v>2033</v>
      </c>
      <c r="S532" s="34">
        <f>S$10-S486</f>
        <v>0</v>
      </c>
      <c r="T532" s="34">
        <f t="shared" si="84"/>
        <v>0</v>
      </c>
      <c r="U532" s="34">
        <f t="shared" si="84"/>
        <v>0</v>
      </c>
      <c r="V532" s="34">
        <f t="shared" si="84"/>
        <v>0</v>
      </c>
      <c r="W532" s="34">
        <f t="shared" si="84"/>
        <v>0</v>
      </c>
      <c r="X532" s="34">
        <f t="shared" si="84"/>
        <v>0</v>
      </c>
      <c r="Y532" s="34">
        <f t="shared" si="84"/>
        <v>0</v>
      </c>
      <c r="Z532" s="34">
        <f t="shared" si="84"/>
        <v>0</v>
      </c>
      <c r="AA532" s="34">
        <f t="shared" si="84"/>
        <v>0</v>
      </c>
      <c r="AB532" s="34">
        <f t="shared" si="84"/>
        <v>0</v>
      </c>
      <c r="AC532" s="34">
        <f t="shared" si="84"/>
        <v>0</v>
      </c>
      <c r="AD532" s="34">
        <f t="shared" si="84"/>
        <v>0</v>
      </c>
      <c r="AE532" s="34">
        <f t="shared" si="84"/>
        <v>0</v>
      </c>
      <c r="AF532" s="34">
        <f t="shared" si="84"/>
        <v>0</v>
      </c>
      <c r="AG532" s="34">
        <f t="shared" si="84"/>
        <v>0</v>
      </c>
      <c r="AH532" s="34">
        <f t="shared" si="84"/>
        <v>0</v>
      </c>
      <c r="AI532" s="34">
        <f t="shared" si="84"/>
        <v>0</v>
      </c>
      <c r="AJ532" s="34">
        <f t="shared" si="84"/>
        <v>0</v>
      </c>
      <c r="AK532" s="34">
        <f t="shared" si="84"/>
        <v>0</v>
      </c>
      <c r="AL532" s="34">
        <f t="shared" si="84"/>
        <v>0</v>
      </c>
      <c r="AM532" s="34">
        <f t="shared" si="84"/>
        <v>0</v>
      </c>
      <c r="AN532" s="34">
        <f t="shared" si="84"/>
        <v>0</v>
      </c>
      <c r="AO532" s="34">
        <f t="shared" si="84"/>
        <v>0</v>
      </c>
      <c r="AP532" s="34">
        <f t="shared" si="84"/>
        <v>0</v>
      </c>
      <c r="AQ532" s="34">
        <f t="shared" si="84"/>
        <v>0</v>
      </c>
      <c r="AR532" s="34">
        <f t="shared" si="84"/>
        <v>0</v>
      </c>
      <c r="AS532" s="34">
        <f t="shared" si="84"/>
        <v>0</v>
      </c>
      <c r="AT532" s="34"/>
      <c r="AU532" s="34"/>
      <c r="AV532" s="34"/>
      <c r="AW532" s="34"/>
      <c r="AX532" s="34"/>
      <c r="AY532" s="34"/>
      <c r="AZ532" s="34"/>
      <c r="BA532" s="34"/>
      <c r="BB532" s="34"/>
      <c r="BC532" s="34"/>
      <c r="BD532" s="34"/>
      <c r="BE532" s="34"/>
      <c r="BF532" s="34"/>
    </row>
    <row r="533" spans="1:70" outlineLevel="1" x14ac:dyDescent="0.2">
      <c r="A533" s="13"/>
      <c r="C533" s="44">
        <f t="shared" si="82"/>
        <v>2034</v>
      </c>
      <c r="T533" s="34">
        <f>T$10-T487</f>
        <v>0</v>
      </c>
      <c r="U533" s="34">
        <f t="shared" si="84"/>
        <v>0</v>
      </c>
      <c r="V533" s="34">
        <f t="shared" si="84"/>
        <v>0</v>
      </c>
      <c r="W533" s="34">
        <f t="shared" si="84"/>
        <v>0</v>
      </c>
      <c r="X533" s="34">
        <f t="shared" si="84"/>
        <v>0</v>
      </c>
      <c r="Y533" s="34">
        <f t="shared" si="84"/>
        <v>0</v>
      </c>
      <c r="Z533" s="34">
        <f t="shared" si="84"/>
        <v>0</v>
      </c>
      <c r="AA533" s="34">
        <f t="shared" si="84"/>
        <v>0</v>
      </c>
      <c r="AB533" s="34">
        <f t="shared" si="84"/>
        <v>0</v>
      </c>
      <c r="AC533" s="34">
        <f t="shared" si="84"/>
        <v>0</v>
      </c>
      <c r="AD533" s="34">
        <f t="shared" si="84"/>
        <v>0</v>
      </c>
      <c r="AE533" s="34">
        <f t="shared" si="84"/>
        <v>0</v>
      </c>
      <c r="AF533" s="34">
        <f t="shared" si="84"/>
        <v>0</v>
      </c>
      <c r="AG533" s="34">
        <f t="shared" si="84"/>
        <v>0</v>
      </c>
      <c r="AH533" s="34">
        <f t="shared" si="84"/>
        <v>0</v>
      </c>
      <c r="AI533" s="34">
        <f t="shared" si="84"/>
        <v>0</v>
      </c>
      <c r="AJ533" s="34">
        <f t="shared" si="84"/>
        <v>0</v>
      </c>
      <c r="AK533" s="34">
        <f t="shared" si="84"/>
        <v>0</v>
      </c>
      <c r="AL533" s="34">
        <f t="shared" si="84"/>
        <v>0</v>
      </c>
      <c r="AM533" s="34">
        <f t="shared" si="84"/>
        <v>0</v>
      </c>
      <c r="AN533" s="34">
        <f t="shared" ref="AN533:AS533" si="85">AM533-AN487</f>
        <v>0</v>
      </c>
      <c r="AO533" s="34">
        <f t="shared" si="85"/>
        <v>0</v>
      </c>
      <c r="AP533" s="34">
        <f t="shared" si="85"/>
        <v>0</v>
      </c>
      <c r="AQ533" s="34">
        <f t="shared" si="85"/>
        <v>0</v>
      </c>
      <c r="AR533" s="34">
        <f t="shared" si="85"/>
        <v>0</v>
      </c>
      <c r="AS533" s="34">
        <f t="shared" si="85"/>
        <v>0</v>
      </c>
      <c r="AT533" s="34"/>
      <c r="AU533" s="34"/>
      <c r="AV533" s="34"/>
      <c r="AW533" s="34"/>
      <c r="AX533" s="34"/>
      <c r="AY533" s="34"/>
      <c r="AZ533" s="34"/>
      <c r="BA533" s="34"/>
      <c r="BB533" s="34"/>
      <c r="BC533" s="34"/>
      <c r="BD533" s="34"/>
      <c r="BE533" s="34"/>
      <c r="BF533" s="34"/>
      <c r="BG533" s="34"/>
    </row>
    <row r="534" spans="1:70" outlineLevel="1" x14ac:dyDescent="0.2">
      <c r="A534" s="13"/>
      <c r="C534" s="44">
        <f t="shared" si="82"/>
        <v>2035</v>
      </c>
      <c r="U534" s="34">
        <f>U$10-U488</f>
        <v>0</v>
      </c>
      <c r="V534" s="34">
        <f t="shared" ref="V534:AS548" si="86">U534-V488</f>
        <v>0</v>
      </c>
      <c r="W534" s="34">
        <f t="shared" si="86"/>
        <v>0</v>
      </c>
      <c r="X534" s="34">
        <f t="shared" si="86"/>
        <v>0</v>
      </c>
      <c r="Y534" s="34">
        <f t="shared" si="86"/>
        <v>0</v>
      </c>
      <c r="Z534" s="34">
        <f t="shared" si="86"/>
        <v>0</v>
      </c>
      <c r="AA534" s="34">
        <f t="shared" si="86"/>
        <v>0</v>
      </c>
      <c r="AB534" s="34">
        <f t="shared" si="86"/>
        <v>0</v>
      </c>
      <c r="AC534" s="34">
        <f t="shared" si="86"/>
        <v>0</v>
      </c>
      <c r="AD534" s="34">
        <f t="shared" si="86"/>
        <v>0</v>
      </c>
      <c r="AE534" s="34">
        <f t="shared" si="86"/>
        <v>0</v>
      </c>
      <c r="AF534" s="34">
        <f t="shared" si="86"/>
        <v>0</v>
      </c>
      <c r="AG534" s="34">
        <f t="shared" si="86"/>
        <v>0</v>
      </c>
      <c r="AH534" s="34">
        <f t="shared" si="86"/>
        <v>0</v>
      </c>
      <c r="AI534" s="34">
        <f t="shared" si="86"/>
        <v>0</v>
      </c>
      <c r="AJ534" s="34">
        <f t="shared" si="86"/>
        <v>0</v>
      </c>
      <c r="AK534" s="34">
        <f t="shared" si="86"/>
        <v>0</v>
      </c>
      <c r="AL534" s="34">
        <f t="shared" si="86"/>
        <v>0</v>
      </c>
      <c r="AM534" s="34">
        <f t="shared" si="86"/>
        <v>0</v>
      </c>
      <c r="AN534" s="34">
        <f t="shared" si="86"/>
        <v>0</v>
      </c>
      <c r="AO534" s="34">
        <f t="shared" si="86"/>
        <v>0</v>
      </c>
      <c r="AP534" s="34">
        <f t="shared" si="86"/>
        <v>0</v>
      </c>
      <c r="AQ534" s="34">
        <f t="shared" si="86"/>
        <v>0</v>
      </c>
      <c r="AR534" s="34">
        <f t="shared" si="86"/>
        <v>0</v>
      </c>
      <c r="AS534" s="34">
        <f t="shared" si="86"/>
        <v>0</v>
      </c>
      <c r="AT534" s="34"/>
      <c r="AU534" s="34"/>
      <c r="AV534" s="34"/>
      <c r="AW534" s="34"/>
      <c r="AX534" s="34"/>
      <c r="AY534" s="34"/>
      <c r="AZ534" s="34"/>
      <c r="BA534" s="34"/>
      <c r="BB534" s="34"/>
      <c r="BC534" s="34"/>
      <c r="BD534" s="34"/>
      <c r="BE534" s="34"/>
      <c r="BF534" s="34"/>
      <c r="BG534" s="34"/>
      <c r="BH534" s="34"/>
    </row>
    <row r="535" spans="1:70" outlineLevel="1" x14ac:dyDescent="0.2">
      <c r="A535" s="13"/>
      <c r="C535" s="44">
        <f t="shared" si="82"/>
        <v>2036</v>
      </c>
      <c r="V535" s="34">
        <f>V$10-V489</f>
        <v>0</v>
      </c>
      <c r="W535" s="34">
        <f t="shared" si="86"/>
        <v>0</v>
      </c>
      <c r="X535" s="34">
        <f t="shared" si="86"/>
        <v>0</v>
      </c>
      <c r="Y535" s="34">
        <f t="shared" si="86"/>
        <v>0</v>
      </c>
      <c r="Z535" s="34">
        <f t="shared" si="86"/>
        <v>0</v>
      </c>
      <c r="AA535" s="34">
        <f t="shared" si="86"/>
        <v>0</v>
      </c>
      <c r="AB535" s="34">
        <f t="shared" si="86"/>
        <v>0</v>
      </c>
      <c r="AC535" s="34">
        <f t="shared" si="86"/>
        <v>0</v>
      </c>
      <c r="AD535" s="34">
        <f t="shared" si="86"/>
        <v>0</v>
      </c>
      <c r="AE535" s="34">
        <f t="shared" si="86"/>
        <v>0</v>
      </c>
      <c r="AF535" s="34">
        <f t="shared" si="86"/>
        <v>0</v>
      </c>
      <c r="AG535" s="34">
        <f t="shared" si="86"/>
        <v>0</v>
      </c>
      <c r="AH535" s="34">
        <f t="shared" si="86"/>
        <v>0</v>
      </c>
      <c r="AI535" s="34">
        <f t="shared" si="86"/>
        <v>0</v>
      </c>
      <c r="AJ535" s="34">
        <f t="shared" si="86"/>
        <v>0</v>
      </c>
      <c r="AK535" s="34">
        <f t="shared" si="86"/>
        <v>0</v>
      </c>
      <c r="AL535" s="34">
        <f t="shared" si="86"/>
        <v>0</v>
      </c>
      <c r="AM535" s="34">
        <f t="shared" si="86"/>
        <v>0</v>
      </c>
      <c r="AN535" s="34">
        <f t="shared" si="86"/>
        <v>0</v>
      </c>
      <c r="AO535" s="34">
        <f t="shared" si="86"/>
        <v>0</v>
      </c>
      <c r="AP535" s="34">
        <f t="shared" si="86"/>
        <v>0</v>
      </c>
      <c r="AQ535" s="34">
        <f t="shared" si="86"/>
        <v>0</v>
      </c>
      <c r="AR535" s="34">
        <f t="shared" si="86"/>
        <v>0</v>
      </c>
      <c r="AS535" s="34">
        <f t="shared" si="86"/>
        <v>0</v>
      </c>
      <c r="AT535" s="34"/>
      <c r="AU535" s="34"/>
      <c r="AV535" s="34"/>
      <c r="AW535" s="34"/>
      <c r="AX535" s="34"/>
      <c r="AY535" s="34"/>
      <c r="AZ535" s="34"/>
      <c r="BA535" s="34"/>
      <c r="BB535" s="34"/>
      <c r="BC535" s="34"/>
      <c r="BD535" s="34"/>
      <c r="BE535" s="34"/>
      <c r="BF535" s="34"/>
      <c r="BG535" s="34"/>
      <c r="BH535" s="34"/>
      <c r="BI535" s="34"/>
    </row>
    <row r="536" spans="1:70" outlineLevel="1" x14ac:dyDescent="0.2">
      <c r="A536" s="13"/>
      <c r="C536" s="44">
        <f t="shared" si="82"/>
        <v>2037</v>
      </c>
      <c r="W536" s="34">
        <f>W$10-W490</f>
        <v>0</v>
      </c>
      <c r="X536" s="34">
        <f t="shared" si="86"/>
        <v>0</v>
      </c>
      <c r="Y536" s="34">
        <f t="shared" si="86"/>
        <v>0</v>
      </c>
      <c r="Z536" s="34">
        <f t="shared" si="86"/>
        <v>0</v>
      </c>
      <c r="AA536" s="34">
        <f t="shared" si="86"/>
        <v>0</v>
      </c>
      <c r="AB536" s="34">
        <f t="shared" si="86"/>
        <v>0</v>
      </c>
      <c r="AC536" s="34">
        <f t="shared" si="86"/>
        <v>0</v>
      </c>
      <c r="AD536" s="34">
        <f t="shared" si="86"/>
        <v>0</v>
      </c>
      <c r="AE536" s="34">
        <f t="shared" si="86"/>
        <v>0</v>
      </c>
      <c r="AF536" s="34">
        <f t="shared" si="86"/>
        <v>0</v>
      </c>
      <c r="AG536" s="34">
        <f t="shared" si="86"/>
        <v>0</v>
      </c>
      <c r="AH536" s="34">
        <f t="shared" si="86"/>
        <v>0</v>
      </c>
      <c r="AI536" s="34">
        <f t="shared" si="86"/>
        <v>0</v>
      </c>
      <c r="AJ536" s="34">
        <f t="shared" si="86"/>
        <v>0</v>
      </c>
      <c r="AK536" s="34">
        <f t="shared" si="86"/>
        <v>0</v>
      </c>
      <c r="AL536" s="34">
        <f t="shared" si="86"/>
        <v>0</v>
      </c>
      <c r="AM536" s="34">
        <f t="shared" si="86"/>
        <v>0</v>
      </c>
      <c r="AN536" s="34">
        <f t="shared" si="86"/>
        <v>0</v>
      </c>
      <c r="AO536" s="34">
        <f t="shared" si="86"/>
        <v>0</v>
      </c>
      <c r="AP536" s="34">
        <f t="shared" si="86"/>
        <v>0</v>
      </c>
      <c r="AQ536" s="34">
        <f t="shared" si="86"/>
        <v>0</v>
      </c>
      <c r="AR536" s="34">
        <f t="shared" si="86"/>
        <v>0</v>
      </c>
      <c r="AS536" s="34">
        <f t="shared" si="86"/>
        <v>0</v>
      </c>
      <c r="AT536" s="34"/>
      <c r="AU536" s="34"/>
      <c r="AV536" s="34"/>
      <c r="AW536" s="34"/>
      <c r="AX536" s="34"/>
      <c r="AY536" s="34"/>
      <c r="AZ536" s="34"/>
      <c r="BA536" s="34"/>
      <c r="BB536" s="34"/>
      <c r="BC536" s="34"/>
      <c r="BD536" s="34"/>
      <c r="BE536" s="34"/>
      <c r="BF536" s="34"/>
      <c r="BG536" s="34"/>
      <c r="BH536" s="34"/>
      <c r="BI536" s="34"/>
      <c r="BJ536" s="34"/>
    </row>
    <row r="537" spans="1:70" outlineLevel="1" x14ac:dyDescent="0.2">
      <c r="A537" s="13"/>
      <c r="C537" s="44">
        <f t="shared" si="82"/>
        <v>2038</v>
      </c>
      <c r="X537" s="34">
        <f>X$10-X491</f>
        <v>0</v>
      </c>
      <c r="Y537" s="34">
        <f t="shared" si="86"/>
        <v>0</v>
      </c>
      <c r="Z537" s="34">
        <f t="shared" si="86"/>
        <v>0</v>
      </c>
      <c r="AA537" s="34">
        <f t="shared" si="86"/>
        <v>0</v>
      </c>
      <c r="AB537" s="34">
        <f t="shared" si="86"/>
        <v>0</v>
      </c>
      <c r="AC537" s="34">
        <f t="shared" si="86"/>
        <v>0</v>
      </c>
      <c r="AD537" s="34">
        <f t="shared" si="86"/>
        <v>0</v>
      </c>
      <c r="AE537" s="34">
        <f t="shared" si="86"/>
        <v>0</v>
      </c>
      <c r="AF537" s="34">
        <f t="shared" si="86"/>
        <v>0</v>
      </c>
      <c r="AG537" s="34">
        <f t="shared" si="86"/>
        <v>0</v>
      </c>
      <c r="AH537" s="34">
        <f t="shared" si="86"/>
        <v>0</v>
      </c>
      <c r="AI537" s="34">
        <f t="shared" si="86"/>
        <v>0</v>
      </c>
      <c r="AJ537" s="34">
        <f t="shared" si="86"/>
        <v>0</v>
      </c>
      <c r="AK537" s="34">
        <f t="shared" si="86"/>
        <v>0</v>
      </c>
      <c r="AL537" s="34">
        <f t="shared" si="86"/>
        <v>0</v>
      </c>
      <c r="AM537" s="34">
        <f t="shared" si="86"/>
        <v>0</v>
      </c>
      <c r="AN537" s="34">
        <f t="shared" si="86"/>
        <v>0</v>
      </c>
      <c r="AO537" s="34">
        <f t="shared" si="86"/>
        <v>0</v>
      </c>
      <c r="AP537" s="34">
        <f t="shared" si="86"/>
        <v>0</v>
      </c>
      <c r="AQ537" s="34">
        <f t="shared" si="86"/>
        <v>0</v>
      </c>
      <c r="AR537" s="34">
        <f t="shared" si="86"/>
        <v>0</v>
      </c>
      <c r="AS537" s="34">
        <f t="shared" si="86"/>
        <v>0</v>
      </c>
      <c r="AT537" s="34"/>
      <c r="AU537" s="34"/>
      <c r="AV537" s="34"/>
      <c r="AW537" s="34"/>
      <c r="AX537" s="34"/>
      <c r="AY537" s="34"/>
      <c r="AZ537" s="34"/>
      <c r="BA537" s="34"/>
      <c r="BB537" s="34"/>
      <c r="BC537" s="34"/>
      <c r="BD537" s="34"/>
      <c r="BE537" s="34"/>
      <c r="BF537" s="34"/>
      <c r="BG537" s="34"/>
      <c r="BH537" s="34"/>
      <c r="BI537" s="34"/>
      <c r="BJ537" s="34"/>
      <c r="BK537" s="34"/>
    </row>
    <row r="538" spans="1:70" outlineLevel="1" x14ac:dyDescent="0.2">
      <c r="A538" s="13"/>
      <c r="C538" s="44">
        <f t="shared" si="82"/>
        <v>2039</v>
      </c>
      <c r="Y538" s="34">
        <f>Y$10-Y492</f>
        <v>0</v>
      </c>
      <c r="Z538" s="34">
        <f t="shared" si="86"/>
        <v>0</v>
      </c>
      <c r="AA538" s="34">
        <f t="shared" si="86"/>
        <v>0</v>
      </c>
      <c r="AB538" s="34">
        <f t="shared" si="86"/>
        <v>0</v>
      </c>
      <c r="AC538" s="34">
        <f t="shared" si="86"/>
        <v>0</v>
      </c>
      <c r="AD538" s="34">
        <f t="shared" si="86"/>
        <v>0</v>
      </c>
      <c r="AE538" s="34">
        <f t="shared" si="86"/>
        <v>0</v>
      </c>
      <c r="AF538" s="34">
        <f t="shared" si="86"/>
        <v>0</v>
      </c>
      <c r="AG538" s="34">
        <f t="shared" si="86"/>
        <v>0</v>
      </c>
      <c r="AH538" s="34">
        <f t="shared" si="86"/>
        <v>0</v>
      </c>
      <c r="AI538" s="34">
        <f t="shared" si="86"/>
        <v>0</v>
      </c>
      <c r="AJ538" s="34">
        <f t="shared" si="86"/>
        <v>0</v>
      </c>
      <c r="AK538" s="34">
        <f t="shared" si="86"/>
        <v>0</v>
      </c>
      <c r="AL538" s="34">
        <f t="shared" si="86"/>
        <v>0</v>
      </c>
      <c r="AM538" s="34">
        <f t="shared" si="86"/>
        <v>0</v>
      </c>
      <c r="AN538" s="34">
        <f t="shared" si="86"/>
        <v>0</v>
      </c>
      <c r="AO538" s="34">
        <f t="shared" si="86"/>
        <v>0</v>
      </c>
      <c r="AP538" s="34">
        <f t="shared" si="86"/>
        <v>0</v>
      </c>
      <c r="AQ538" s="34">
        <f t="shared" si="86"/>
        <v>0</v>
      </c>
      <c r="AR538" s="34">
        <f t="shared" si="86"/>
        <v>0</v>
      </c>
      <c r="AS538" s="34">
        <f t="shared" si="86"/>
        <v>0</v>
      </c>
      <c r="AT538" s="34"/>
      <c r="AU538" s="34"/>
      <c r="AV538" s="34"/>
      <c r="AW538" s="34"/>
      <c r="AX538" s="34"/>
      <c r="AY538" s="34"/>
      <c r="AZ538" s="34"/>
      <c r="BA538" s="34"/>
      <c r="BB538" s="34"/>
      <c r="BC538" s="34"/>
      <c r="BD538" s="34"/>
      <c r="BE538" s="34"/>
      <c r="BF538" s="34"/>
      <c r="BG538" s="34"/>
      <c r="BH538" s="34"/>
      <c r="BI538" s="34"/>
      <c r="BJ538" s="34"/>
      <c r="BK538" s="34"/>
      <c r="BL538" s="34"/>
    </row>
    <row r="539" spans="1:70" outlineLevel="1" x14ac:dyDescent="0.2">
      <c r="A539" s="13"/>
      <c r="C539" s="44">
        <f t="shared" si="82"/>
        <v>2040</v>
      </c>
      <c r="Z539" s="34">
        <f>Z$10-Z493</f>
        <v>0</v>
      </c>
      <c r="AA539" s="34">
        <f t="shared" si="86"/>
        <v>0</v>
      </c>
      <c r="AB539" s="34">
        <f t="shared" si="86"/>
        <v>0</v>
      </c>
      <c r="AC539" s="34">
        <f t="shared" si="86"/>
        <v>0</v>
      </c>
      <c r="AD539" s="34">
        <f t="shared" si="86"/>
        <v>0</v>
      </c>
      <c r="AE539" s="34">
        <f t="shared" si="86"/>
        <v>0</v>
      </c>
      <c r="AF539" s="34">
        <f t="shared" si="86"/>
        <v>0</v>
      </c>
      <c r="AG539" s="34">
        <f t="shared" si="86"/>
        <v>0</v>
      </c>
      <c r="AH539" s="34">
        <f t="shared" si="86"/>
        <v>0</v>
      </c>
      <c r="AI539" s="34">
        <f t="shared" si="86"/>
        <v>0</v>
      </c>
      <c r="AJ539" s="34">
        <f t="shared" si="86"/>
        <v>0</v>
      </c>
      <c r="AK539" s="34">
        <f t="shared" si="86"/>
        <v>0</v>
      </c>
      <c r="AL539" s="34">
        <f t="shared" si="86"/>
        <v>0</v>
      </c>
      <c r="AM539" s="34">
        <f t="shared" si="86"/>
        <v>0</v>
      </c>
      <c r="AN539" s="34">
        <f t="shared" si="86"/>
        <v>0</v>
      </c>
      <c r="AO539" s="34">
        <f t="shared" si="86"/>
        <v>0</v>
      </c>
      <c r="AP539" s="34">
        <f t="shared" si="86"/>
        <v>0</v>
      </c>
      <c r="AQ539" s="34">
        <f t="shared" si="86"/>
        <v>0</v>
      </c>
      <c r="AR539" s="34">
        <f t="shared" si="86"/>
        <v>0</v>
      </c>
      <c r="AS539" s="34">
        <f t="shared" si="86"/>
        <v>0</v>
      </c>
      <c r="AT539" s="34"/>
      <c r="AU539" s="34"/>
      <c r="AV539" s="34"/>
      <c r="AW539" s="34"/>
      <c r="AX539" s="34"/>
      <c r="AY539" s="34"/>
      <c r="AZ539" s="34"/>
      <c r="BA539" s="34"/>
      <c r="BB539" s="34"/>
      <c r="BC539" s="34"/>
      <c r="BD539" s="34"/>
      <c r="BE539" s="34"/>
      <c r="BF539" s="34"/>
      <c r="BG539" s="34"/>
      <c r="BH539" s="34"/>
      <c r="BI539" s="34"/>
      <c r="BJ539" s="34"/>
      <c r="BK539" s="34"/>
      <c r="BL539" s="34"/>
      <c r="BM539" s="34"/>
    </row>
    <row r="540" spans="1:70" outlineLevel="1" x14ac:dyDescent="0.2">
      <c r="A540" s="13"/>
      <c r="C540" s="44">
        <f t="shared" si="82"/>
        <v>2041</v>
      </c>
      <c r="AA540" s="34">
        <f>AA$10-AA494</f>
        <v>0</v>
      </c>
      <c r="AB540" s="34">
        <f t="shared" si="86"/>
        <v>0</v>
      </c>
      <c r="AC540" s="34">
        <f t="shared" si="86"/>
        <v>0</v>
      </c>
      <c r="AD540" s="34">
        <f t="shared" si="86"/>
        <v>0</v>
      </c>
      <c r="AE540" s="34">
        <f t="shared" si="86"/>
        <v>0</v>
      </c>
      <c r="AF540" s="34">
        <f t="shared" si="86"/>
        <v>0</v>
      </c>
      <c r="AG540" s="34">
        <f t="shared" si="86"/>
        <v>0</v>
      </c>
      <c r="AH540" s="34">
        <f t="shared" si="86"/>
        <v>0</v>
      </c>
      <c r="AI540" s="34">
        <f t="shared" si="86"/>
        <v>0</v>
      </c>
      <c r="AJ540" s="34">
        <f t="shared" si="86"/>
        <v>0</v>
      </c>
      <c r="AK540" s="34">
        <f t="shared" si="86"/>
        <v>0</v>
      </c>
      <c r="AL540" s="34">
        <f t="shared" si="86"/>
        <v>0</v>
      </c>
      <c r="AM540" s="34">
        <f t="shared" si="86"/>
        <v>0</v>
      </c>
      <c r="AN540" s="34">
        <f t="shared" si="86"/>
        <v>0</v>
      </c>
      <c r="AO540" s="34">
        <f t="shared" si="86"/>
        <v>0</v>
      </c>
      <c r="AP540" s="34">
        <f t="shared" si="86"/>
        <v>0</v>
      </c>
      <c r="AQ540" s="34">
        <f t="shared" si="86"/>
        <v>0</v>
      </c>
      <c r="AR540" s="34">
        <f t="shared" si="86"/>
        <v>0</v>
      </c>
      <c r="AS540" s="34">
        <f t="shared" si="86"/>
        <v>0</v>
      </c>
      <c r="AT540" s="34"/>
      <c r="AU540" s="34"/>
      <c r="AV540" s="34"/>
      <c r="AW540" s="34"/>
      <c r="AX540" s="34"/>
      <c r="AY540" s="34"/>
      <c r="AZ540" s="34"/>
      <c r="BA540" s="34"/>
      <c r="BB540" s="34"/>
      <c r="BC540" s="34"/>
      <c r="BD540" s="34"/>
      <c r="BE540" s="34"/>
      <c r="BF540" s="34"/>
      <c r="BG540" s="34"/>
      <c r="BH540" s="34"/>
      <c r="BI540" s="34"/>
      <c r="BJ540" s="34"/>
      <c r="BK540" s="34"/>
      <c r="BL540" s="34"/>
      <c r="BM540" s="34"/>
      <c r="BN540" s="34"/>
    </row>
    <row r="541" spans="1:70" outlineLevel="1" x14ac:dyDescent="0.2">
      <c r="A541" s="13"/>
      <c r="C541" s="44">
        <f t="shared" si="82"/>
        <v>2042</v>
      </c>
      <c r="AB541" s="34">
        <f>AB$10-AB495</f>
        <v>0</v>
      </c>
      <c r="AC541" s="34">
        <f t="shared" si="86"/>
        <v>0</v>
      </c>
      <c r="AD541" s="34">
        <f t="shared" si="86"/>
        <v>0</v>
      </c>
      <c r="AE541" s="34">
        <f t="shared" si="86"/>
        <v>0</v>
      </c>
      <c r="AF541" s="34">
        <f t="shared" si="86"/>
        <v>0</v>
      </c>
      <c r="AG541" s="34">
        <f t="shared" si="86"/>
        <v>0</v>
      </c>
      <c r="AH541" s="34">
        <f t="shared" si="86"/>
        <v>0</v>
      </c>
      <c r="AI541" s="34">
        <f t="shared" si="86"/>
        <v>0</v>
      </c>
      <c r="AJ541" s="34">
        <f t="shared" si="86"/>
        <v>0</v>
      </c>
      <c r="AK541" s="34">
        <f t="shared" si="86"/>
        <v>0</v>
      </c>
      <c r="AL541" s="34">
        <f t="shared" si="86"/>
        <v>0</v>
      </c>
      <c r="AM541" s="34">
        <f t="shared" si="86"/>
        <v>0</v>
      </c>
      <c r="AN541" s="34">
        <f t="shared" si="86"/>
        <v>0</v>
      </c>
      <c r="AO541" s="34">
        <f t="shared" si="86"/>
        <v>0</v>
      </c>
      <c r="AP541" s="34">
        <f t="shared" si="86"/>
        <v>0</v>
      </c>
      <c r="AQ541" s="34">
        <f t="shared" si="86"/>
        <v>0</v>
      </c>
      <c r="AR541" s="34">
        <f t="shared" si="86"/>
        <v>0</v>
      </c>
      <c r="AS541" s="34">
        <f t="shared" si="86"/>
        <v>0</v>
      </c>
      <c r="AT541" s="34"/>
      <c r="AU541" s="34"/>
      <c r="AV541" s="34"/>
      <c r="AW541" s="34"/>
      <c r="AX541" s="34"/>
      <c r="AY541" s="34"/>
      <c r="AZ541" s="34"/>
      <c r="BA541" s="34"/>
      <c r="BB541" s="34"/>
      <c r="BC541" s="34"/>
      <c r="BD541" s="34"/>
      <c r="BE541" s="34"/>
      <c r="BF541" s="34"/>
      <c r="BG541" s="34"/>
      <c r="BH541" s="34"/>
      <c r="BI541" s="34"/>
      <c r="BJ541" s="34"/>
      <c r="BK541" s="34"/>
      <c r="BL541" s="34"/>
      <c r="BM541" s="34"/>
      <c r="BN541" s="34"/>
      <c r="BO541" s="34"/>
    </row>
    <row r="542" spans="1:70" outlineLevel="1" x14ac:dyDescent="0.2">
      <c r="A542" s="13"/>
      <c r="C542" s="44">
        <f t="shared" si="82"/>
        <v>2043</v>
      </c>
      <c r="AC542" s="34">
        <f>AC$10-AC496</f>
        <v>0</v>
      </c>
      <c r="AD542" s="34">
        <f t="shared" si="86"/>
        <v>0</v>
      </c>
      <c r="AE542" s="34">
        <f t="shared" si="86"/>
        <v>0</v>
      </c>
      <c r="AF542" s="34">
        <f t="shared" si="86"/>
        <v>0</v>
      </c>
      <c r="AG542" s="34">
        <f t="shared" si="86"/>
        <v>0</v>
      </c>
      <c r="AH542" s="34">
        <f t="shared" si="86"/>
        <v>0</v>
      </c>
      <c r="AI542" s="34">
        <f t="shared" si="86"/>
        <v>0</v>
      </c>
      <c r="AJ542" s="34">
        <f t="shared" si="86"/>
        <v>0</v>
      </c>
      <c r="AK542" s="34">
        <f t="shared" si="86"/>
        <v>0</v>
      </c>
      <c r="AL542" s="34">
        <f t="shared" si="86"/>
        <v>0</v>
      </c>
      <c r="AM542" s="34">
        <f t="shared" si="86"/>
        <v>0</v>
      </c>
      <c r="AN542" s="34">
        <f t="shared" si="86"/>
        <v>0</v>
      </c>
      <c r="AO542" s="34">
        <f t="shared" si="86"/>
        <v>0</v>
      </c>
      <c r="AP542" s="34">
        <f t="shared" si="86"/>
        <v>0</v>
      </c>
      <c r="AQ542" s="34">
        <f t="shared" si="86"/>
        <v>0</v>
      </c>
      <c r="AR542" s="34">
        <f t="shared" si="86"/>
        <v>0</v>
      </c>
      <c r="AS542" s="34">
        <f t="shared" si="86"/>
        <v>0</v>
      </c>
      <c r="AT542" s="34"/>
      <c r="AU542" s="34"/>
      <c r="AV542" s="34"/>
      <c r="AW542" s="34"/>
      <c r="AX542" s="34"/>
      <c r="AY542" s="34"/>
      <c r="AZ542" s="34"/>
      <c r="BA542" s="34"/>
      <c r="BB542" s="34"/>
      <c r="BC542" s="34"/>
      <c r="BD542" s="34"/>
      <c r="BE542" s="34"/>
      <c r="BF542" s="34"/>
      <c r="BG542" s="34"/>
      <c r="BH542" s="34"/>
      <c r="BI542" s="34"/>
      <c r="BJ542" s="34"/>
      <c r="BK542" s="34"/>
      <c r="BL542" s="34"/>
      <c r="BM542" s="34"/>
      <c r="BN542" s="34"/>
      <c r="BO542" s="34"/>
      <c r="BP542" s="34"/>
    </row>
    <row r="543" spans="1:70" outlineLevel="1" x14ac:dyDescent="0.2">
      <c r="A543" s="13"/>
      <c r="C543" s="44">
        <f t="shared" si="82"/>
        <v>2044</v>
      </c>
      <c r="AD543" s="34">
        <f>AD$10-AD497</f>
        <v>0</v>
      </c>
      <c r="AE543" s="34">
        <f t="shared" si="86"/>
        <v>0</v>
      </c>
      <c r="AF543" s="34">
        <f t="shared" si="86"/>
        <v>0</v>
      </c>
      <c r="AG543" s="34">
        <f t="shared" si="86"/>
        <v>0</v>
      </c>
      <c r="AH543" s="34">
        <f t="shared" si="86"/>
        <v>0</v>
      </c>
      <c r="AI543" s="34">
        <f t="shared" si="86"/>
        <v>0</v>
      </c>
      <c r="AJ543" s="34">
        <f t="shared" si="86"/>
        <v>0</v>
      </c>
      <c r="AK543" s="34">
        <f t="shared" si="86"/>
        <v>0</v>
      </c>
      <c r="AL543" s="34">
        <f t="shared" si="86"/>
        <v>0</v>
      </c>
      <c r="AM543" s="34">
        <f t="shared" si="86"/>
        <v>0</v>
      </c>
      <c r="AN543" s="34">
        <f t="shared" si="86"/>
        <v>0</v>
      </c>
      <c r="AO543" s="34">
        <f t="shared" si="86"/>
        <v>0</v>
      </c>
      <c r="AP543" s="34">
        <f t="shared" si="86"/>
        <v>0</v>
      </c>
      <c r="AQ543" s="34">
        <f t="shared" si="86"/>
        <v>0</v>
      </c>
      <c r="AR543" s="34">
        <f t="shared" si="86"/>
        <v>0</v>
      </c>
      <c r="AS543" s="34">
        <f t="shared" si="86"/>
        <v>0</v>
      </c>
      <c r="AT543" s="34"/>
      <c r="AU543" s="34"/>
      <c r="AV543" s="34"/>
      <c r="AW543" s="34"/>
      <c r="AX543" s="34"/>
      <c r="AY543" s="34"/>
      <c r="AZ543" s="34"/>
      <c r="BA543" s="34"/>
      <c r="BB543" s="34"/>
      <c r="BC543" s="34"/>
      <c r="BD543" s="34"/>
      <c r="BE543" s="34"/>
      <c r="BF543" s="34"/>
      <c r="BG543" s="34"/>
      <c r="BH543" s="34"/>
      <c r="BI543" s="34"/>
      <c r="BJ543" s="34"/>
      <c r="BK543" s="34"/>
      <c r="BL543" s="34"/>
      <c r="BM543" s="34"/>
      <c r="BN543" s="34"/>
      <c r="BO543" s="34"/>
      <c r="BP543" s="34"/>
      <c r="BQ543" s="34"/>
    </row>
    <row r="544" spans="1:70" outlineLevel="1" x14ac:dyDescent="0.2">
      <c r="A544" s="13"/>
      <c r="C544" s="44">
        <f t="shared" si="82"/>
        <v>2045</v>
      </c>
      <c r="AE544" s="34">
        <f>AE$10-AE498</f>
        <v>0</v>
      </c>
      <c r="AF544" s="34">
        <f t="shared" si="86"/>
        <v>0</v>
      </c>
      <c r="AG544" s="34">
        <f t="shared" si="86"/>
        <v>0</v>
      </c>
      <c r="AH544" s="34">
        <f t="shared" si="86"/>
        <v>0</v>
      </c>
      <c r="AI544" s="34">
        <f t="shared" si="86"/>
        <v>0</v>
      </c>
      <c r="AJ544" s="34">
        <f t="shared" si="86"/>
        <v>0</v>
      </c>
      <c r="AK544" s="34">
        <f t="shared" si="86"/>
        <v>0</v>
      </c>
      <c r="AL544" s="34">
        <f t="shared" si="86"/>
        <v>0</v>
      </c>
      <c r="AM544" s="34">
        <f t="shared" si="86"/>
        <v>0</v>
      </c>
      <c r="AN544" s="34">
        <f t="shared" si="86"/>
        <v>0</v>
      </c>
      <c r="AO544" s="34">
        <f t="shared" si="86"/>
        <v>0</v>
      </c>
      <c r="AP544" s="34">
        <f t="shared" si="86"/>
        <v>0</v>
      </c>
      <c r="AQ544" s="34">
        <f t="shared" si="86"/>
        <v>0</v>
      </c>
      <c r="AR544" s="34">
        <f t="shared" si="86"/>
        <v>0</v>
      </c>
      <c r="AS544" s="34">
        <f t="shared" si="86"/>
        <v>0</v>
      </c>
      <c r="AT544" s="34"/>
      <c r="AU544" s="34"/>
      <c r="AV544" s="34"/>
      <c r="AW544" s="34"/>
      <c r="AX544" s="34"/>
      <c r="AY544" s="34"/>
      <c r="AZ544" s="34"/>
      <c r="BA544" s="34"/>
      <c r="BB544" s="34"/>
      <c r="BC544" s="34"/>
      <c r="BD544" s="34"/>
      <c r="BE544" s="34"/>
      <c r="BF544" s="34"/>
      <c r="BG544" s="34"/>
      <c r="BH544" s="34"/>
      <c r="BI544" s="34"/>
      <c r="BJ544" s="34"/>
      <c r="BK544" s="34"/>
      <c r="BL544" s="34"/>
      <c r="BM544" s="34"/>
      <c r="BN544" s="34"/>
      <c r="BO544" s="34"/>
      <c r="BP544" s="34"/>
      <c r="BQ544" s="34"/>
      <c r="BR544" s="34"/>
    </row>
    <row r="545" spans="1:84" outlineLevel="1" x14ac:dyDescent="0.2">
      <c r="A545" s="13"/>
      <c r="C545" s="44">
        <f t="shared" si="82"/>
        <v>2046</v>
      </c>
      <c r="AF545" s="34">
        <f>AF$10-AF499</f>
        <v>0</v>
      </c>
      <c r="AG545" s="34">
        <f t="shared" si="86"/>
        <v>0</v>
      </c>
      <c r="AH545" s="34">
        <f t="shared" si="86"/>
        <v>0</v>
      </c>
      <c r="AI545" s="34">
        <f t="shared" si="86"/>
        <v>0</v>
      </c>
      <c r="AJ545" s="34">
        <f t="shared" si="86"/>
        <v>0</v>
      </c>
      <c r="AK545" s="34">
        <f t="shared" si="86"/>
        <v>0</v>
      </c>
      <c r="AL545" s="34">
        <f t="shared" si="86"/>
        <v>0</v>
      </c>
      <c r="AM545" s="34">
        <f t="shared" si="86"/>
        <v>0</v>
      </c>
      <c r="AN545" s="34">
        <f t="shared" si="86"/>
        <v>0</v>
      </c>
      <c r="AO545" s="34">
        <f t="shared" si="86"/>
        <v>0</v>
      </c>
      <c r="AP545" s="34">
        <f t="shared" si="86"/>
        <v>0</v>
      </c>
      <c r="AQ545" s="34">
        <f t="shared" si="86"/>
        <v>0</v>
      </c>
      <c r="AR545" s="34">
        <f t="shared" si="86"/>
        <v>0</v>
      </c>
      <c r="AS545" s="34">
        <f t="shared" si="86"/>
        <v>0</v>
      </c>
      <c r="AT545" s="34"/>
      <c r="AU545" s="34"/>
      <c r="AV545" s="34"/>
      <c r="AW545" s="34"/>
      <c r="AX545" s="34"/>
      <c r="AY545" s="34"/>
      <c r="AZ545" s="34"/>
      <c r="BA545" s="34"/>
      <c r="BB545" s="34"/>
      <c r="BC545" s="34"/>
      <c r="BD545" s="34"/>
      <c r="BE545" s="34"/>
      <c r="BF545" s="34"/>
      <c r="BG545" s="34"/>
      <c r="BH545" s="34"/>
      <c r="BI545" s="34"/>
      <c r="BJ545" s="34"/>
      <c r="BK545" s="34"/>
      <c r="BL545" s="34"/>
      <c r="BM545" s="34"/>
      <c r="BN545" s="34"/>
      <c r="BO545" s="34"/>
      <c r="BP545" s="34"/>
      <c r="BQ545" s="34"/>
      <c r="BR545" s="34"/>
      <c r="BS545" s="34"/>
    </row>
    <row r="546" spans="1:84" outlineLevel="1" x14ac:dyDescent="0.2">
      <c r="A546" s="13"/>
      <c r="C546" s="44">
        <f t="shared" si="82"/>
        <v>2047</v>
      </c>
      <c r="AG546" s="34">
        <f>AG$10-AG500</f>
        <v>0</v>
      </c>
      <c r="AH546" s="34">
        <f t="shared" si="86"/>
        <v>0</v>
      </c>
      <c r="AI546" s="34">
        <f t="shared" si="86"/>
        <v>0</v>
      </c>
      <c r="AJ546" s="34">
        <f t="shared" si="86"/>
        <v>0</v>
      </c>
      <c r="AK546" s="34">
        <f t="shared" si="86"/>
        <v>0</v>
      </c>
      <c r="AL546" s="34">
        <f t="shared" si="86"/>
        <v>0</v>
      </c>
      <c r="AM546" s="34">
        <f t="shared" si="86"/>
        <v>0</v>
      </c>
      <c r="AN546" s="34">
        <f t="shared" si="86"/>
        <v>0</v>
      </c>
      <c r="AO546" s="34">
        <f t="shared" si="86"/>
        <v>0</v>
      </c>
      <c r="AP546" s="34">
        <f t="shared" si="86"/>
        <v>0</v>
      </c>
      <c r="AQ546" s="34">
        <f t="shared" si="86"/>
        <v>0</v>
      </c>
      <c r="AR546" s="34">
        <f t="shared" si="86"/>
        <v>0</v>
      </c>
      <c r="AS546" s="34">
        <f t="shared" si="86"/>
        <v>0</v>
      </c>
      <c r="AT546" s="34"/>
      <c r="AU546" s="34"/>
      <c r="AV546" s="34"/>
      <c r="AW546" s="34"/>
      <c r="AX546" s="34"/>
      <c r="AY546" s="34"/>
      <c r="AZ546" s="34"/>
      <c r="BA546" s="34"/>
      <c r="BB546" s="34"/>
      <c r="BC546" s="34"/>
      <c r="BD546" s="34"/>
      <c r="BE546" s="34"/>
      <c r="BF546" s="34"/>
      <c r="BG546" s="34"/>
      <c r="BH546" s="34"/>
      <c r="BI546" s="34"/>
      <c r="BJ546" s="34"/>
      <c r="BK546" s="34"/>
      <c r="BL546" s="34"/>
      <c r="BM546" s="34"/>
      <c r="BN546" s="34"/>
      <c r="BO546" s="34"/>
      <c r="BP546" s="34"/>
      <c r="BQ546" s="34"/>
      <c r="BR546" s="34"/>
      <c r="BS546" s="34"/>
      <c r="BT546" s="34"/>
    </row>
    <row r="547" spans="1:84" outlineLevel="1" x14ac:dyDescent="0.2">
      <c r="A547" s="13"/>
      <c r="C547" s="44">
        <f t="shared" si="82"/>
        <v>2048</v>
      </c>
      <c r="AH547" s="34">
        <f>AH$10-AH501</f>
        <v>0</v>
      </c>
      <c r="AI547" s="34">
        <f t="shared" si="86"/>
        <v>0</v>
      </c>
      <c r="AJ547" s="34">
        <f t="shared" si="86"/>
        <v>0</v>
      </c>
      <c r="AK547" s="34">
        <f t="shared" si="86"/>
        <v>0</v>
      </c>
      <c r="AL547" s="34">
        <f t="shared" si="86"/>
        <v>0</v>
      </c>
      <c r="AM547" s="34">
        <f t="shared" si="86"/>
        <v>0</v>
      </c>
      <c r="AN547" s="34">
        <f t="shared" si="86"/>
        <v>0</v>
      </c>
      <c r="AO547" s="34">
        <f t="shared" si="86"/>
        <v>0</v>
      </c>
      <c r="AP547" s="34">
        <f t="shared" si="86"/>
        <v>0</v>
      </c>
      <c r="AQ547" s="34">
        <f t="shared" si="86"/>
        <v>0</v>
      </c>
      <c r="AR547" s="34">
        <f t="shared" si="86"/>
        <v>0</v>
      </c>
      <c r="AS547" s="34">
        <f t="shared" si="86"/>
        <v>0</v>
      </c>
      <c r="AT547" s="34"/>
      <c r="AU547" s="34"/>
      <c r="AV547" s="34"/>
      <c r="AW547" s="34"/>
      <c r="AX547" s="34"/>
      <c r="AY547" s="34"/>
      <c r="AZ547" s="34"/>
      <c r="BA547" s="34"/>
      <c r="BB547" s="34"/>
      <c r="BC547" s="34"/>
      <c r="BD547" s="34"/>
      <c r="BE547" s="34"/>
      <c r="BF547" s="34"/>
      <c r="BG547" s="34"/>
      <c r="BH547" s="34"/>
      <c r="BI547" s="34"/>
      <c r="BJ547" s="34"/>
      <c r="BK547" s="34"/>
      <c r="BL547" s="34"/>
      <c r="BM547" s="34"/>
      <c r="BN547" s="34"/>
      <c r="BO547" s="34"/>
      <c r="BP547" s="34"/>
      <c r="BQ547" s="34"/>
      <c r="BR547" s="34"/>
      <c r="BS547" s="34"/>
      <c r="BT547" s="34"/>
      <c r="BU547" s="34"/>
    </row>
    <row r="548" spans="1:84" outlineLevel="1" x14ac:dyDescent="0.2">
      <c r="A548" s="13"/>
      <c r="C548" s="44">
        <f t="shared" si="82"/>
        <v>2049</v>
      </c>
      <c r="AI548" s="34">
        <f>AI$10-AI502</f>
        <v>0</v>
      </c>
      <c r="AJ548" s="34">
        <f t="shared" si="86"/>
        <v>0</v>
      </c>
      <c r="AK548" s="34">
        <f t="shared" si="86"/>
        <v>0</v>
      </c>
      <c r="AL548" s="34">
        <f t="shared" si="86"/>
        <v>0</v>
      </c>
      <c r="AM548" s="34">
        <f t="shared" si="86"/>
        <v>0</v>
      </c>
      <c r="AN548" s="34">
        <f t="shared" si="86"/>
        <v>0</v>
      </c>
      <c r="AO548" s="34">
        <f t="shared" si="86"/>
        <v>0</v>
      </c>
      <c r="AP548" s="34">
        <f t="shared" si="86"/>
        <v>0</v>
      </c>
      <c r="AQ548" s="34">
        <f t="shared" si="86"/>
        <v>0</v>
      </c>
      <c r="AR548" s="34">
        <f t="shared" si="86"/>
        <v>0</v>
      </c>
      <c r="AS548" s="34">
        <f t="shared" si="86"/>
        <v>0</v>
      </c>
      <c r="AT548" s="34"/>
      <c r="AU548" s="34"/>
      <c r="AV548" s="34"/>
      <c r="AW548" s="34"/>
      <c r="AX548" s="34"/>
      <c r="AY548" s="34"/>
      <c r="AZ548" s="34"/>
      <c r="BA548" s="34"/>
      <c r="BB548" s="34"/>
      <c r="BC548" s="34"/>
      <c r="BD548" s="34"/>
      <c r="BE548" s="34"/>
      <c r="BF548" s="34"/>
      <c r="BG548" s="34"/>
      <c r="BH548" s="34"/>
      <c r="BI548" s="34"/>
      <c r="BJ548" s="34"/>
      <c r="BK548" s="34"/>
      <c r="BL548" s="34"/>
      <c r="BM548" s="34"/>
      <c r="BN548" s="34"/>
      <c r="BO548" s="34"/>
      <c r="BP548" s="34"/>
      <c r="BQ548" s="34"/>
      <c r="BR548" s="34"/>
      <c r="BS548" s="34"/>
      <c r="BT548" s="34"/>
      <c r="BU548" s="34"/>
      <c r="BV548" s="34"/>
    </row>
    <row r="549" spans="1:84" outlineLevel="1" x14ac:dyDescent="0.2">
      <c r="A549" s="13"/>
      <c r="C549" s="44">
        <f t="shared" si="82"/>
        <v>2050</v>
      </c>
      <c r="AJ549" s="34">
        <f>AJ$10-AJ503</f>
        <v>0</v>
      </c>
      <c r="AK549" s="34">
        <f t="shared" ref="AK549:AS552" si="87">AJ549-AK503</f>
        <v>0</v>
      </c>
      <c r="AL549" s="34">
        <f t="shared" si="87"/>
        <v>0</v>
      </c>
      <c r="AM549" s="34">
        <f t="shared" si="87"/>
        <v>0</v>
      </c>
      <c r="AN549" s="34">
        <f t="shared" si="87"/>
        <v>0</v>
      </c>
      <c r="AO549" s="34">
        <f t="shared" si="87"/>
        <v>0</v>
      </c>
      <c r="AP549" s="34">
        <f t="shared" si="87"/>
        <v>0</v>
      </c>
      <c r="AQ549" s="34">
        <f t="shared" si="87"/>
        <v>0</v>
      </c>
      <c r="AR549" s="34">
        <f t="shared" si="87"/>
        <v>0</v>
      </c>
      <c r="AS549" s="34">
        <f t="shared" si="87"/>
        <v>0</v>
      </c>
      <c r="AT549" s="34"/>
      <c r="AU549" s="34"/>
      <c r="AV549" s="34"/>
      <c r="AW549" s="34"/>
      <c r="AX549" s="34"/>
      <c r="AY549" s="34"/>
      <c r="AZ549" s="34"/>
      <c r="BA549" s="34"/>
      <c r="BB549" s="34"/>
      <c r="BC549" s="34"/>
      <c r="BD549" s="34"/>
      <c r="BE549" s="34"/>
      <c r="BF549" s="34"/>
      <c r="BG549" s="34"/>
      <c r="BH549" s="34"/>
      <c r="BI549" s="34"/>
      <c r="BJ549" s="34"/>
      <c r="BK549" s="34"/>
      <c r="BL549" s="34"/>
      <c r="BM549" s="34"/>
      <c r="BN549" s="34"/>
      <c r="BO549" s="34"/>
      <c r="BP549" s="34"/>
      <c r="BQ549" s="34"/>
      <c r="BR549" s="34"/>
      <c r="BS549" s="34"/>
      <c r="BT549" s="34"/>
      <c r="BU549" s="34"/>
      <c r="BV549" s="34"/>
      <c r="BW549" s="34"/>
    </row>
    <row r="550" spans="1:84" outlineLevel="1" x14ac:dyDescent="0.2">
      <c r="A550" s="13"/>
      <c r="C550" s="44">
        <f t="shared" si="82"/>
        <v>2051</v>
      </c>
      <c r="AK550" s="34">
        <f>AK$10-AK504</f>
        <v>0</v>
      </c>
      <c r="AL550" s="34">
        <f t="shared" si="87"/>
        <v>0</v>
      </c>
      <c r="AM550" s="34">
        <f t="shared" si="87"/>
        <v>0</v>
      </c>
      <c r="AN550" s="34">
        <f t="shared" si="87"/>
        <v>0</v>
      </c>
      <c r="AO550" s="34">
        <f t="shared" si="87"/>
        <v>0</v>
      </c>
      <c r="AP550" s="34">
        <f t="shared" si="87"/>
        <v>0</v>
      </c>
      <c r="AQ550" s="34">
        <f t="shared" si="87"/>
        <v>0</v>
      </c>
      <c r="AR550" s="34">
        <f t="shared" si="87"/>
        <v>0</v>
      </c>
      <c r="AS550" s="34">
        <f t="shared" si="87"/>
        <v>0</v>
      </c>
      <c r="AT550" s="34"/>
      <c r="AU550" s="34"/>
      <c r="AV550" s="34"/>
      <c r="AW550" s="34"/>
      <c r="AX550" s="34"/>
      <c r="AY550" s="34"/>
      <c r="AZ550" s="34"/>
      <c r="BA550" s="34"/>
      <c r="BB550" s="34"/>
      <c r="BC550" s="34"/>
      <c r="BD550" s="34"/>
      <c r="BE550" s="34"/>
      <c r="BF550" s="34"/>
      <c r="BG550" s="34"/>
      <c r="BH550" s="34"/>
      <c r="BI550" s="34"/>
      <c r="BJ550" s="34"/>
      <c r="BK550" s="34"/>
      <c r="BL550" s="34"/>
      <c r="BM550" s="34"/>
      <c r="BN550" s="34"/>
      <c r="BO550" s="34"/>
      <c r="BP550" s="34"/>
      <c r="BQ550" s="34"/>
      <c r="BR550" s="34"/>
      <c r="BS550" s="34"/>
      <c r="BT550" s="34"/>
      <c r="BU550" s="34"/>
      <c r="BV550" s="34"/>
      <c r="BW550" s="34"/>
      <c r="BX550" s="34"/>
    </row>
    <row r="551" spans="1:84" outlineLevel="1" x14ac:dyDescent="0.2">
      <c r="A551" s="13"/>
      <c r="C551" s="44">
        <f t="shared" si="82"/>
        <v>2052</v>
      </c>
      <c r="AK551" s="34"/>
      <c r="AL551" s="34">
        <f>AL$10-AL505</f>
        <v>0</v>
      </c>
      <c r="AM551" s="34">
        <f t="shared" si="87"/>
        <v>0</v>
      </c>
      <c r="AN551" s="34">
        <f t="shared" si="87"/>
        <v>0</v>
      </c>
      <c r="AO551" s="34">
        <f t="shared" si="87"/>
        <v>0</v>
      </c>
      <c r="AP551" s="34">
        <f t="shared" si="87"/>
        <v>0</v>
      </c>
      <c r="AQ551" s="34">
        <f t="shared" si="87"/>
        <v>0</v>
      </c>
      <c r="AR551" s="34">
        <f t="shared" si="87"/>
        <v>0</v>
      </c>
      <c r="AS551" s="34">
        <f t="shared" si="87"/>
        <v>0</v>
      </c>
      <c r="AT551" s="34"/>
      <c r="AU551" s="34"/>
      <c r="AV551" s="34"/>
      <c r="AW551" s="34"/>
      <c r="AX551" s="34"/>
      <c r="AY551" s="34"/>
      <c r="AZ551" s="34"/>
      <c r="BA551" s="34"/>
      <c r="BB551" s="34"/>
      <c r="BC551" s="34"/>
      <c r="BD551" s="34"/>
      <c r="BE551" s="34"/>
      <c r="BF551" s="34"/>
      <c r="BG551" s="34"/>
      <c r="BH551" s="34"/>
      <c r="BI551" s="34"/>
      <c r="BJ551" s="34"/>
      <c r="BK551" s="34"/>
      <c r="BL551" s="34"/>
      <c r="BM551" s="34"/>
      <c r="BN551" s="34"/>
      <c r="BO551" s="34"/>
      <c r="BP551" s="34"/>
      <c r="BQ551" s="34"/>
      <c r="BR551" s="34"/>
      <c r="BS551" s="34"/>
      <c r="BT551" s="34"/>
      <c r="BU551" s="34"/>
      <c r="BV551" s="34"/>
      <c r="BW551" s="34"/>
      <c r="BX551" s="34"/>
      <c r="BY551" s="34"/>
    </row>
    <row r="552" spans="1:84" outlineLevel="1" x14ac:dyDescent="0.2">
      <c r="A552" s="13"/>
      <c r="C552" s="44">
        <f t="shared" si="82"/>
        <v>2053</v>
      </c>
      <c r="AK552" s="34"/>
      <c r="AM552" s="34">
        <f>AM$10-AM506</f>
        <v>0</v>
      </c>
      <c r="AN552" s="34">
        <f t="shared" si="87"/>
        <v>0</v>
      </c>
      <c r="AO552" s="34">
        <f t="shared" si="87"/>
        <v>0</v>
      </c>
      <c r="AP552" s="34">
        <f t="shared" si="87"/>
        <v>0</v>
      </c>
      <c r="AQ552" s="34">
        <f t="shared" si="87"/>
        <v>0</v>
      </c>
      <c r="AR552" s="34">
        <f t="shared" si="87"/>
        <v>0</v>
      </c>
      <c r="AS552" s="34">
        <f t="shared" si="87"/>
        <v>0</v>
      </c>
      <c r="AT552" s="34"/>
      <c r="AU552" s="34"/>
      <c r="AV552" s="34"/>
      <c r="AW552" s="34"/>
      <c r="AX552" s="34"/>
      <c r="AY552" s="34"/>
      <c r="AZ552" s="34"/>
      <c r="BA552" s="34"/>
      <c r="BB552" s="34"/>
      <c r="BC552" s="34"/>
      <c r="BD552" s="34"/>
      <c r="BE552" s="34"/>
      <c r="BF552" s="34"/>
      <c r="BG552" s="34"/>
      <c r="BH552" s="34"/>
      <c r="BI552" s="34"/>
      <c r="BJ552" s="34"/>
      <c r="BK552" s="34"/>
      <c r="BL552" s="34"/>
      <c r="BM552" s="34"/>
      <c r="BN552" s="34"/>
      <c r="BO552" s="34"/>
      <c r="BP552" s="34"/>
      <c r="BQ552" s="34"/>
      <c r="BR552" s="34"/>
      <c r="BS552" s="34"/>
      <c r="BT552" s="34"/>
      <c r="BU552" s="34"/>
      <c r="BV552" s="34"/>
      <c r="BW552" s="34"/>
      <c r="BX552" s="34"/>
      <c r="BY552" s="34"/>
      <c r="BZ552" s="34"/>
    </row>
    <row r="553" spans="1:84" outlineLevel="1" x14ac:dyDescent="0.2">
      <c r="A553" s="13"/>
      <c r="C553" s="44">
        <f t="shared" si="82"/>
        <v>2054</v>
      </c>
      <c r="AK553" s="34"/>
      <c r="AN553" s="34">
        <f>AN$10-AN507</f>
        <v>0</v>
      </c>
      <c r="AO553" s="34">
        <f>AN553-AO507</f>
        <v>0</v>
      </c>
      <c r="AP553" s="34">
        <f>AO553-AP507</f>
        <v>0</v>
      </c>
      <c r="AQ553" s="34">
        <f>AP553-AQ507</f>
        <v>0</v>
      </c>
      <c r="AR553" s="34">
        <f>AQ553-AR507</f>
        <v>0</v>
      </c>
      <c r="AS553" s="34">
        <f>AR553-AS507</f>
        <v>0</v>
      </c>
      <c r="AT553" s="34"/>
      <c r="AU553" s="34"/>
      <c r="AV553" s="34"/>
      <c r="AW553" s="34"/>
      <c r="AX553" s="34"/>
      <c r="AY553" s="34"/>
      <c r="AZ553" s="34"/>
      <c r="BA553" s="34"/>
      <c r="BB553" s="34"/>
      <c r="BC553" s="34"/>
      <c r="BD553" s="34"/>
      <c r="BE553" s="34"/>
      <c r="BF553" s="34"/>
      <c r="BG553" s="34"/>
      <c r="BH553" s="34"/>
      <c r="BI553" s="34"/>
      <c r="BJ553" s="34"/>
      <c r="BK553" s="34"/>
      <c r="BL553" s="34"/>
      <c r="BM553" s="34"/>
      <c r="BN553" s="34"/>
      <c r="BO553" s="34"/>
      <c r="BP553" s="34"/>
      <c r="BQ553" s="34"/>
      <c r="BR553" s="34"/>
      <c r="BS553" s="34"/>
      <c r="BT553" s="34"/>
      <c r="BU553" s="34"/>
      <c r="BV553" s="34"/>
      <c r="BW553" s="34"/>
      <c r="BX553" s="34"/>
      <c r="BY553" s="34"/>
      <c r="BZ553" s="34"/>
      <c r="CA553" s="34"/>
    </row>
    <row r="554" spans="1:84" outlineLevel="1" x14ac:dyDescent="0.2">
      <c r="A554" s="13"/>
      <c r="C554" s="44">
        <f t="shared" si="82"/>
        <v>2055</v>
      </c>
      <c r="AK554" s="34"/>
      <c r="AO554" s="34">
        <f>AO$10-AO508</f>
        <v>0</v>
      </c>
      <c r="AP554" s="34">
        <f>AO554-AP508</f>
        <v>0</v>
      </c>
      <c r="AQ554" s="34">
        <f>AP554-AQ508</f>
        <v>0</v>
      </c>
      <c r="AR554" s="34">
        <f>AQ554-AR508</f>
        <v>0</v>
      </c>
      <c r="AS554" s="34">
        <f>AR554-AS508</f>
        <v>0</v>
      </c>
      <c r="AT554" s="34"/>
      <c r="AU554" s="34"/>
      <c r="AV554" s="34"/>
      <c r="AW554" s="34"/>
      <c r="AX554" s="34"/>
      <c r="AY554" s="34"/>
      <c r="AZ554" s="34"/>
      <c r="BA554" s="34"/>
      <c r="BB554" s="34"/>
      <c r="BC554" s="34"/>
      <c r="BD554" s="34"/>
      <c r="BE554" s="34"/>
      <c r="BF554" s="34"/>
      <c r="BG554" s="34"/>
      <c r="BH554" s="34"/>
      <c r="BI554" s="34"/>
      <c r="BJ554" s="34"/>
      <c r="BK554" s="34"/>
      <c r="BL554" s="34"/>
      <c r="BM554" s="34"/>
      <c r="BN554" s="34"/>
      <c r="BO554" s="34"/>
      <c r="BP554" s="34"/>
      <c r="BQ554" s="34"/>
      <c r="BR554" s="34"/>
      <c r="BS554" s="34"/>
      <c r="BT554" s="34"/>
      <c r="BU554" s="34"/>
      <c r="BV554" s="34"/>
      <c r="BW554" s="34"/>
      <c r="BX554" s="34"/>
      <c r="BY554" s="34"/>
      <c r="BZ554" s="34"/>
      <c r="CA554" s="34"/>
      <c r="CB554" s="34"/>
    </row>
    <row r="555" spans="1:84" outlineLevel="1" x14ac:dyDescent="0.2">
      <c r="A555" s="13"/>
      <c r="C555" s="44">
        <f t="shared" si="82"/>
        <v>2056</v>
      </c>
      <c r="AK555" s="34"/>
      <c r="AP555" s="34">
        <f>AP$10-AP509</f>
        <v>0</v>
      </c>
      <c r="AQ555" s="34">
        <f>AP555-AQ509</f>
        <v>0</v>
      </c>
      <c r="AR555" s="34">
        <f>AQ555-AR509</f>
        <v>0</v>
      </c>
      <c r="AS555" s="34">
        <f>AR555-AS509</f>
        <v>0</v>
      </c>
      <c r="AT555" s="34"/>
      <c r="AU555" s="34"/>
      <c r="AV555" s="34"/>
      <c r="AW555" s="34"/>
      <c r="AX555" s="34"/>
      <c r="AY555" s="34"/>
      <c r="AZ555" s="34"/>
      <c r="BA555" s="34"/>
      <c r="BB555" s="34"/>
      <c r="BC555" s="34"/>
      <c r="BD555" s="34"/>
      <c r="BE555" s="34"/>
      <c r="BF555" s="34"/>
      <c r="BG555" s="34"/>
      <c r="BH555" s="34"/>
      <c r="BI555" s="34"/>
      <c r="BJ555" s="34"/>
      <c r="BK555" s="34"/>
      <c r="BL555" s="34"/>
      <c r="BM555" s="34"/>
      <c r="BN555" s="34"/>
      <c r="BO555" s="34"/>
      <c r="BP555" s="34"/>
      <c r="BQ555" s="34"/>
      <c r="BR555" s="34"/>
      <c r="BS555" s="34"/>
      <c r="BT555" s="34"/>
      <c r="BU555" s="34"/>
      <c r="BV555" s="34"/>
      <c r="BW555" s="34"/>
      <c r="BX555" s="34"/>
      <c r="BY555" s="34"/>
      <c r="BZ555" s="34"/>
      <c r="CA555" s="34"/>
      <c r="CB555" s="34"/>
      <c r="CC555" s="34"/>
    </row>
    <row r="556" spans="1:84" outlineLevel="1" x14ac:dyDescent="0.2">
      <c r="A556" s="13"/>
      <c r="C556" s="44">
        <f t="shared" si="82"/>
        <v>2057</v>
      </c>
      <c r="AQ556" s="34">
        <f>AQ$10-AQ510</f>
        <v>0</v>
      </c>
      <c r="AR556" s="34">
        <f>AQ556-AR510</f>
        <v>0</v>
      </c>
      <c r="AS556" s="34">
        <f>AR556-AS510</f>
        <v>0</v>
      </c>
      <c r="AT556" s="34"/>
      <c r="AU556" s="34"/>
      <c r="AV556" s="34"/>
      <c r="AW556" s="34"/>
      <c r="AX556" s="34"/>
      <c r="AY556" s="34"/>
      <c r="AZ556" s="34"/>
      <c r="BA556" s="34"/>
      <c r="BB556" s="34"/>
      <c r="BC556" s="34"/>
      <c r="BD556" s="34"/>
      <c r="BE556" s="34"/>
      <c r="BF556" s="34"/>
      <c r="BG556" s="34"/>
      <c r="BH556" s="34"/>
      <c r="BI556" s="34"/>
      <c r="BJ556" s="34"/>
      <c r="BK556" s="34"/>
      <c r="BL556" s="34"/>
      <c r="BM556" s="34"/>
      <c r="BN556" s="34"/>
      <c r="BO556" s="34"/>
      <c r="BP556" s="34"/>
      <c r="BQ556" s="34"/>
      <c r="BR556" s="34"/>
      <c r="BS556" s="34"/>
      <c r="BT556" s="34"/>
      <c r="BU556" s="34"/>
      <c r="BV556" s="34"/>
      <c r="BW556" s="34"/>
      <c r="BX556" s="34"/>
      <c r="BY556" s="34"/>
      <c r="BZ556" s="34"/>
      <c r="CA556" s="34"/>
      <c r="CB556" s="34"/>
      <c r="CC556" s="34"/>
      <c r="CD556" s="34"/>
    </row>
    <row r="557" spans="1:84" outlineLevel="1" x14ac:dyDescent="0.2">
      <c r="C557" s="44">
        <f t="shared" si="82"/>
        <v>2058</v>
      </c>
      <c r="AR557" s="34">
        <f>AR$10-AR511</f>
        <v>0</v>
      </c>
      <c r="AS557" s="34">
        <f>AR557-AS511</f>
        <v>0</v>
      </c>
      <c r="AT557" s="34"/>
      <c r="AU557" s="34"/>
      <c r="AV557" s="34"/>
      <c r="AW557" s="34"/>
      <c r="AX557" s="34"/>
      <c r="AY557" s="34"/>
      <c r="AZ557" s="34"/>
      <c r="BA557" s="34"/>
      <c r="BB557" s="34"/>
      <c r="BC557" s="34"/>
      <c r="BD557" s="34"/>
      <c r="BE557" s="34"/>
      <c r="BF557" s="34"/>
      <c r="BG557" s="34"/>
      <c r="BH557" s="34"/>
      <c r="BI557" s="34"/>
      <c r="BJ557" s="34"/>
      <c r="BK557" s="34"/>
      <c r="BL557" s="34"/>
      <c r="BM557" s="34"/>
      <c r="BN557" s="34"/>
      <c r="BO557" s="34"/>
      <c r="BP557" s="34"/>
      <c r="BQ557" s="34"/>
      <c r="BR557" s="34"/>
      <c r="BS557" s="34"/>
      <c r="BT557" s="34"/>
      <c r="BU557" s="34"/>
      <c r="BV557" s="34"/>
      <c r="BW557" s="34"/>
      <c r="BX557" s="34"/>
      <c r="BY557" s="34"/>
      <c r="BZ557" s="34"/>
      <c r="CA557" s="34"/>
      <c r="CB557" s="34"/>
      <c r="CC557" s="34"/>
      <c r="CD557" s="34"/>
      <c r="CE557" s="34"/>
    </row>
    <row r="558" spans="1:84" outlineLevel="1" x14ac:dyDescent="0.2">
      <c r="C558" s="44">
        <f t="shared" si="82"/>
        <v>2059</v>
      </c>
      <c r="AS558" s="34">
        <f>AS$10-AS512</f>
        <v>0</v>
      </c>
      <c r="AT558" s="34"/>
      <c r="AU558" s="34"/>
      <c r="AV558" s="34"/>
      <c r="AW558" s="34"/>
      <c r="AX558" s="34"/>
      <c r="AY558" s="34"/>
      <c r="AZ558" s="34"/>
      <c r="BA558" s="34"/>
      <c r="BB558" s="34"/>
      <c r="BC558" s="34"/>
      <c r="BD558" s="34"/>
      <c r="BE558" s="34"/>
      <c r="BF558" s="34"/>
      <c r="BG558" s="34"/>
      <c r="BH558" s="34"/>
      <c r="BI558" s="34"/>
      <c r="BJ558" s="34"/>
      <c r="BK558" s="34"/>
      <c r="BL558" s="34"/>
      <c r="BM558" s="34"/>
      <c r="BN558" s="34"/>
      <c r="BO558" s="34"/>
      <c r="BP558" s="34"/>
      <c r="BQ558" s="34"/>
      <c r="BR558" s="34"/>
      <c r="BS558" s="34"/>
      <c r="BT558" s="34"/>
      <c r="BU558" s="34"/>
      <c r="BV558" s="34"/>
      <c r="BW558" s="34"/>
      <c r="BX558" s="34"/>
      <c r="BY558" s="34"/>
      <c r="BZ558" s="34"/>
      <c r="CA558" s="34"/>
      <c r="CB558" s="34"/>
      <c r="CC558" s="34"/>
      <c r="CD558" s="34"/>
      <c r="CE558" s="34"/>
      <c r="CF558" s="34"/>
    </row>
  </sheetData>
  <sheetProtection algorithmName="SHA-512" hashValue="6qJ4qi90pxXt2D38KMZsUmCmWe1ft+oixW2tikKshR3A8ls9v9il6ONBsOTREGXyTkD0y2hyRLlA0UXwPI0TNw==" saltValue="QdDrjYx6V4Zr/de9Yc+ltw==" spinCount="100000" sheet="1" objects="1" scenarios="1" sort="0" autoFilter="0" pivotTables="0"/>
  <mergeCells count="1">
    <mergeCell ref="H1:I2"/>
  </mergeCells>
  <hyperlinks>
    <hyperlink ref="H1:I2" location="'Odpisy - daňové'!A30" display="Späť"/>
  </hyperlinks>
  <pageMargins left="0.70866141732283472" right="0.70866141732283472" top="0.78740157480314965" bottom="0.78740157480314965" header="0.31496062992125984" footer="0.31496062992125984"/>
  <pageSetup paperSize="9" scale="16" orientation="landscape" r:id="rId1"/>
  <headerFooter>
    <oddHeader>&amp;RPríloha č. 3 Metodiky pre vypracovanie finančnej analýzy projektu 
Finančná Analýza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B3:P18"/>
  <sheetViews>
    <sheetView workbookViewId="0"/>
  </sheetViews>
  <sheetFormatPr defaultRowHeight="15" x14ac:dyDescent="0.25"/>
  <cols>
    <col min="1" max="16384" width="9.140625" style="14"/>
  </cols>
  <sheetData>
    <row r="3" spans="2:16" x14ac:dyDescent="0.25">
      <c r="B3" s="17"/>
      <c r="C3" s="17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2:16" x14ac:dyDescent="0.25">
      <c r="B4" s="14" t="s">
        <v>104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2:16" x14ac:dyDescent="0.25">
      <c r="B5" s="17" t="s">
        <v>105</v>
      </c>
      <c r="C5" s="17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16" x14ac:dyDescent="0.25">
      <c r="B6" s="54"/>
      <c r="C6" s="54" t="s">
        <v>109</v>
      </c>
      <c r="D6" s="55" t="s">
        <v>100</v>
      </c>
      <c r="E6" s="54"/>
      <c r="F6" s="54">
        <v>2013</v>
      </c>
      <c r="G6" s="54">
        <v>2014</v>
      </c>
      <c r="H6" s="54">
        <v>2015</v>
      </c>
      <c r="I6" s="54">
        <v>2016</v>
      </c>
      <c r="J6" s="56">
        <v>2017</v>
      </c>
      <c r="K6" s="56">
        <v>2018</v>
      </c>
      <c r="L6" s="56">
        <v>2019</v>
      </c>
      <c r="M6" s="56">
        <v>2020</v>
      </c>
      <c r="N6" s="56">
        <v>2021</v>
      </c>
      <c r="O6" s="56">
        <v>2022</v>
      </c>
      <c r="P6" s="56">
        <v>2023</v>
      </c>
    </row>
    <row r="7" spans="2:16" x14ac:dyDescent="0.25">
      <c r="B7" s="57"/>
      <c r="C7" s="58"/>
      <c r="D7" s="60" t="s">
        <v>108</v>
      </c>
      <c r="E7" s="49" t="s">
        <v>101</v>
      </c>
      <c r="F7" s="50">
        <v>9.9699999999999997E-3</v>
      </c>
      <c r="G7" s="50">
        <v>9.9699999999999997E-3</v>
      </c>
      <c r="H7" s="50">
        <v>9.9399999999999992E-3</v>
      </c>
      <c r="I7" s="50">
        <v>9.9799999999999993E-3</v>
      </c>
      <c r="J7" s="50">
        <v>0.01</v>
      </c>
      <c r="K7" s="50">
        <v>0.01</v>
      </c>
      <c r="L7" s="50">
        <v>0.01</v>
      </c>
      <c r="M7" s="50">
        <v>0.01</v>
      </c>
      <c r="N7" s="50">
        <v>0.01</v>
      </c>
      <c r="O7" s="50">
        <v>0.01</v>
      </c>
      <c r="P7" s="50">
        <v>0.01</v>
      </c>
    </row>
    <row r="8" spans="2:16" x14ac:dyDescent="0.25">
      <c r="B8" s="58">
        <v>2013</v>
      </c>
      <c r="C8" s="58">
        <v>5</v>
      </c>
      <c r="D8" s="51" t="s">
        <v>102</v>
      </c>
      <c r="E8" s="51" t="s">
        <v>103</v>
      </c>
      <c r="F8" s="52">
        <v>1</v>
      </c>
      <c r="G8" s="53">
        <f>F8*(1+F7)</f>
        <v>1.00997</v>
      </c>
      <c r="H8" s="53">
        <f t="shared" ref="H8:P8" si="0">G8*(1+G7)</f>
        <v>1.0200394009</v>
      </c>
      <c r="I8" s="53">
        <f t="shared" si="0"/>
        <v>1.030178592544946</v>
      </c>
      <c r="J8" s="53">
        <f t="shared" si="0"/>
        <v>1.0404597748985447</v>
      </c>
      <c r="K8" s="53">
        <f t="shared" si="0"/>
        <v>1.0508643726475302</v>
      </c>
      <c r="L8" s="53">
        <f t="shared" si="0"/>
        <v>1.0613730163740056</v>
      </c>
      <c r="M8" s="53">
        <f t="shared" si="0"/>
        <v>1.0719867465377457</v>
      </c>
      <c r="N8" s="53">
        <f t="shared" si="0"/>
        <v>1.0827066140031232</v>
      </c>
      <c r="O8" s="53">
        <f t="shared" si="0"/>
        <v>1.0935336801431543</v>
      </c>
      <c r="P8" s="53">
        <f t="shared" si="0"/>
        <v>1.1044690169445859</v>
      </c>
    </row>
    <row r="9" spans="2:16" x14ac:dyDescent="0.25">
      <c r="B9" s="58">
        <v>2014</v>
      </c>
      <c r="C9" s="58">
        <v>6</v>
      </c>
      <c r="D9" s="51" t="s">
        <v>102</v>
      </c>
      <c r="E9" s="51" t="s">
        <v>103</v>
      </c>
      <c r="F9" s="53">
        <f>G9/(1+F7)</f>
        <v>0.99012841965602938</v>
      </c>
      <c r="G9" s="52">
        <v>1</v>
      </c>
      <c r="H9" s="53">
        <f>G9*(1+G7)</f>
        <v>1.00997</v>
      </c>
      <c r="I9" s="53">
        <f t="shared" ref="I9:P9" si="1">H9*(1+H7)</f>
        <v>1.0200091018000002</v>
      </c>
      <c r="J9" s="53">
        <f t="shared" si="1"/>
        <v>1.0301887926359643</v>
      </c>
      <c r="K9" s="53">
        <f t="shared" si="1"/>
        <v>1.040490680562324</v>
      </c>
      <c r="L9" s="53">
        <f t="shared" si="1"/>
        <v>1.0508955873679473</v>
      </c>
      <c r="M9" s="53">
        <f t="shared" si="1"/>
        <v>1.0614045432416268</v>
      </c>
      <c r="N9" s="53">
        <f t="shared" si="1"/>
        <v>1.072018588674043</v>
      </c>
      <c r="O9" s="53">
        <f t="shared" si="1"/>
        <v>1.0827387745607835</v>
      </c>
      <c r="P9" s="53">
        <f t="shared" si="1"/>
        <v>1.0935661623063913</v>
      </c>
    </row>
    <row r="10" spans="2:16" x14ac:dyDescent="0.25">
      <c r="B10" s="58">
        <v>2015</v>
      </c>
      <c r="C10" s="58">
        <v>7</v>
      </c>
      <c r="D10" s="51" t="s">
        <v>102</v>
      </c>
      <c r="E10" s="51" t="s">
        <v>103</v>
      </c>
      <c r="F10" s="53">
        <f>G10/(1+F7)</f>
        <v>0.9803542874105462</v>
      </c>
      <c r="G10" s="53">
        <f>H10/(1+G7)</f>
        <v>0.99012841965602938</v>
      </c>
      <c r="H10" s="52">
        <v>1</v>
      </c>
      <c r="I10" s="53">
        <f>H10*(1+H7)</f>
        <v>1.0099400000000001</v>
      </c>
      <c r="J10" s="53">
        <f t="shared" ref="J10:P10" si="2">I10*(1+I7)</f>
        <v>1.0200192012000002</v>
      </c>
      <c r="K10" s="53">
        <f t="shared" si="2"/>
        <v>1.0302193932120003</v>
      </c>
      <c r="L10" s="53">
        <f t="shared" si="2"/>
        <v>1.0405215871441202</v>
      </c>
      <c r="M10" s="53">
        <f t="shared" si="2"/>
        <v>1.0509268030155614</v>
      </c>
      <c r="N10" s="53">
        <f t="shared" si="2"/>
        <v>1.0614360710457171</v>
      </c>
      <c r="O10" s="53">
        <f t="shared" si="2"/>
        <v>1.0720504317561743</v>
      </c>
      <c r="P10" s="53">
        <f t="shared" si="2"/>
        <v>1.0827709360737361</v>
      </c>
    </row>
    <row r="11" spans="2:16" x14ac:dyDescent="0.25">
      <c r="B11" s="58">
        <v>2016</v>
      </c>
      <c r="C11" s="58">
        <v>8</v>
      </c>
      <c r="D11" s="51" t="s">
        <v>102</v>
      </c>
      <c r="E11" s="51" t="s">
        <v>103</v>
      </c>
      <c r="F11" s="53">
        <f t="shared" ref="F11:G11" si="3">G11/(1+F7)</f>
        <v>0.97070547498915394</v>
      </c>
      <c r="G11" s="53">
        <f t="shared" si="3"/>
        <v>0.98038340857479589</v>
      </c>
      <c r="H11" s="53">
        <f>I11/(1+H7)</f>
        <v>0.99015783115828659</v>
      </c>
      <c r="I11" s="52">
        <v>1</v>
      </c>
      <c r="J11" s="53">
        <f>I11*(1+I7)</f>
        <v>1.0099800000000001</v>
      </c>
      <c r="K11" s="53">
        <f t="shared" ref="K11:O11" si="4">J11*(1+J7)</f>
        <v>1.0200798000000002</v>
      </c>
      <c r="L11" s="53">
        <f t="shared" si="4"/>
        <v>1.0302805980000003</v>
      </c>
      <c r="M11" s="53">
        <f t="shared" si="4"/>
        <v>1.0405834039800004</v>
      </c>
      <c r="N11" s="53">
        <f t="shared" si="4"/>
        <v>1.0509892380198005</v>
      </c>
      <c r="O11" s="53">
        <f t="shared" si="4"/>
        <v>1.0614991303999985</v>
      </c>
      <c r="P11" s="53">
        <f>O11*(1+O7)</f>
        <v>1.0721141217039984</v>
      </c>
    </row>
    <row r="12" spans="2:16" x14ac:dyDescent="0.25">
      <c r="B12" s="59">
        <v>2017</v>
      </c>
      <c r="C12" s="59">
        <v>9</v>
      </c>
      <c r="D12" s="51" t="s">
        <v>102</v>
      </c>
      <c r="E12" s="51" t="s">
        <v>103</v>
      </c>
      <c r="F12" s="53">
        <f t="shared" ref="F12:H12" si="5">G12/(1+F7)</f>
        <v>0.96111356164394723</v>
      </c>
      <c r="G12" s="53">
        <f t="shared" si="5"/>
        <v>0.97069586385353746</v>
      </c>
      <c r="H12" s="53">
        <f t="shared" si="5"/>
        <v>0.98037370161615722</v>
      </c>
      <c r="I12" s="53">
        <f>J12/(1+I7)</f>
        <v>0.9901186162102219</v>
      </c>
      <c r="J12" s="52">
        <v>1</v>
      </c>
      <c r="K12" s="53">
        <f>J12*(1+J7)</f>
        <v>1.01</v>
      </c>
      <c r="L12" s="53">
        <f t="shared" ref="L12:O12" si="6">K12*(1+K7)</f>
        <v>1.0201</v>
      </c>
      <c r="M12" s="53">
        <f t="shared" si="6"/>
        <v>1.0303009999999999</v>
      </c>
      <c r="N12" s="53">
        <f t="shared" si="6"/>
        <v>1.04060401</v>
      </c>
      <c r="O12" s="53">
        <f t="shared" si="6"/>
        <v>1.0510100500999999</v>
      </c>
      <c r="P12" s="53">
        <f>O12*(1+O7)</f>
        <v>1.0615201506009999</v>
      </c>
    </row>
    <row r="13" spans="2:16" x14ac:dyDescent="0.25">
      <c r="B13" s="59">
        <v>2018</v>
      </c>
      <c r="C13" s="59">
        <v>10</v>
      </c>
      <c r="D13" s="51" t="s">
        <v>102</v>
      </c>
      <c r="E13" s="51" t="s">
        <v>103</v>
      </c>
      <c r="F13" s="53">
        <f t="shared" ref="F13:I13" si="7">G13/(1+F7)</f>
        <v>0.95159758578608633</v>
      </c>
      <c r="G13" s="53">
        <f t="shared" si="7"/>
        <v>0.96108501371637367</v>
      </c>
      <c r="H13" s="53">
        <f t="shared" si="7"/>
        <v>0.97066703130312593</v>
      </c>
      <c r="I13" s="53">
        <f t="shared" si="7"/>
        <v>0.98031546159427907</v>
      </c>
      <c r="J13" s="53">
        <f>K13/(1+J7)</f>
        <v>0.99009900990099009</v>
      </c>
      <c r="K13" s="52">
        <v>1</v>
      </c>
      <c r="L13" s="53">
        <f>K13*(1+$J$29)</f>
        <v>1</v>
      </c>
      <c r="M13" s="53">
        <f>L13*(1+$K$29)</f>
        <v>1</v>
      </c>
      <c r="N13" s="53">
        <f>M13*(1+$L$29)</f>
        <v>1</v>
      </c>
      <c r="O13" s="53">
        <f>N13*(1+$M$29)</f>
        <v>1</v>
      </c>
      <c r="P13" s="53">
        <f>O13*(1+$N$29)</f>
        <v>1</v>
      </c>
    </row>
    <row r="14" spans="2:16" x14ac:dyDescent="0.25">
      <c r="B14" s="59">
        <v>2019</v>
      </c>
      <c r="C14" s="59">
        <v>11</v>
      </c>
      <c r="D14" s="51" t="s">
        <v>102</v>
      </c>
      <c r="E14" s="51" t="s">
        <v>103</v>
      </c>
      <c r="F14" s="53">
        <f t="shared" ref="F14:I14" si="8">G14/(1+F7)</f>
        <v>0.94217582751097662</v>
      </c>
      <c r="G14" s="53">
        <f t="shared" si="8"/>
        <v>0.95156932051126109</v>
      </c>
      <c r="H14" s="53">
        <f t="shared" si="8"/>
        <v>0.96105646663675837</v>
      </c>
      <c r="I14" s="53">
        <f t="shared" si="8"/>
        <v>0.97060936791512775</v>
      </c>
      <c r="J14" s="53">
        <f>K14/(1+J7)</f>
        <v>0.98029604940692083</v>
      </c>
      <c r="K14" s="53">
        <f>L14/(1+K7)</f>
        <v>0.99009900990099009</v>
      </c>
      <c r="L14" s="52">
        <v>1</v>
      </c>
      <c r="M14" s="53">
        <f>L14*(1+$K$29)</f>
        <v>1</v>
      </c>
      <c r="N14" s="53">
        <f>M14*(1+$L$29)</f>
        <v>1</v>
      </c>
      <c r="O14" s="53">
        <f>N14*(1+$M$29)</f>
        <v>1</v>
      </c>
      <c r="P14" s="53">
        <f>O14*(1+$N$29)</f>
        <v>1</v>
      </c>
    </row>
    <row r="15" spans="2:16" x14ac:dyDescent="0.25">
      <c r="B15" s="59">
        <v>2020</v>
      </c>
      <c r="C15" s="59">
        <v>12</v>
      </c>
      <c r="D15" s="51" t="s">
        <v>102</v>
      </c>
      <c r="E15" s="51" t="s">
        <v>103</v>
      </c>
      <c r="F15" s="53">
        <f t="shared" ref="F15:I15" si="9">G15/(1+F7)</f>
        <v>0.93284735397126395</v>
      </c>
      <c r="G15" s="53">
        <f t="shared" si="9"/>
        <v>0.94214784209035751</v>
      </c>
      <c r="H15" s="53">
        <f t="shared" si="9"/>
        <v>0.95154105607599837</v>
      </c>
      <c r="I15" s="53">
        <f t="shared" si="9"/>
        <v>0.96099937417339387</v>
      </c>
      <c r="J15" s="53">
        <f t="shared" ref="J15:K15" si="10">K15/(1+J7)</f>
        <v>0.97059014792764442</v>
      </c>
      <c r="K15" s="53">
        <f t="shared" si="10"/>
        <v>0.98029604940692083</v>
      </c>
      <c r="L15" s="53">
        <f>M15/(1+L7)</f>
        <v>0.99009900990099009</v>
      </c>
      <c r="M15" s="52">
        <v>1</v>
      </c>
      <c r="N15" s="53">
        <f>M15*(1+$L$29)</f>
        <v>1</v>
      </c>
      <c r="O15" s="53">
        <f>N15*(1+$M$29)</f>
        <v>1</v>
      </c>
      <c r="P15" s="53">
        <f>O15*(1+$N$29)</f>
        <v>1</v>
      </c>
    </row>
    <row r="16" spans="2:16" x14ac:dyDescent="0.25">
      <c r="B16" s="59">
        <v>2021</v>
      </c>
      <c r="C16" s="59">
        <v>13</v>
      </c>
      <c r="D16" s="51" t="s">
        <v>102</v>
      </c>
      <c r="E16" s="51" t="s">
        <v>103</v>
      </c>
      <c r="F16" s="53">
        <f t="shared" ref="F16:I16" si="11">G16/(1+F7)</f>
        <v>0.92361124155570684</v>
      </c>
      <c r="G16" s="53">
        <f t="shared" si="11"/>
        <v>0.93281964563401731</v>
      </c>
      <c r="H16" s="53">
        <f t="shared" si="11"/>
        <v>0.94211985750098848</v>
      </c>
      <c r="I16" s="53">
        <f t="shared" si="11"/>
        <v>0.95148452888454838</v>
      </c>
      <c r="J16" s="53">
        <f t="shared" ref="J16:L16" si="12">K16/(1+J7)</f>
        <v>0.96098034448281622</v>
      </c>
      <c r="K16" s="53">
        <f t="shared" si="12"/>
        <v>0.97059014792764442</v>
      </c>
      <c r="L16" s="53">
        <f t="shared" si="12"/>
        <v>0.98029604940692083</v>
      </c>
      <c r="M16" s="53">
        <f>N16/(1+M7)</f>
        <v>0.99009900990099009</v>
      </c>
      <c r="N16" s="52">
        <v>1</v>
      </c>
      <c r="O16" s="53">
        <f>N16*(1+$M$29)</f>
        <v>1</v>
      </c>
      <c r="P16" s="53">
        <f>O16*(1+$N$29)</f>
        <v>1</v>
      </c>
    </row>
    <row r="17" spans="2:16" x14ac:dyDescent="0.25">
      <c r="B17" s="59">
        <v>2022</v>
      </c>
      <c r="C17" s="59">
        <v>14</v>
      </c>
      <c r="D17" s="51" t="s">
        <v>102</v>
      </c>
      <c r="E17" s="51" t="s">
        <v>103</v>
      </c>
      <c r="F17" s="53">
        <f t="shared" ref="F17:I17" si="13">G17/(1+F7)</f>
        <v>0.9144665757977295</v>
      </c>
      <c r="G17" s="53">
        <f t="shared" si="13"/>
        <v>0.92358380755843295</v>
      </c>
      <c r="H17" s="53">
        <f t="shared" si="13"/>
        <v>0.93279193811979055</v>
      </c>
      <c r="I17" s="53">
        <f t="shared" si="13"/>
        <v>0.94206388998470136</v>
      </c>
      <c r="J17" s="53">
        <f t="shared" ref="J17:M17" si="14">K17/(1+J7)</f>
        <v>0.95146568760674877</v>
      </c>
      <c r="K17" s="53">
        <f t="shared" si="14"/>
        <v>0.96098034448281622</v>
      </c>
      <c r="L17" s="53">
        <f t="shared" si="14"/>
        <v>0.97059014792764442</v>
      </c>
      <c r="M17" s="53">
        <f t="shared" si="14"/>
        <v>0.98029604940692083</v>
      </c>
      <c r="N17" s="53">
        <f>O17/(1+N7)</f>
        <v>0.99009900990099009</v>
      </c>
      <c r="O17" s="52">
        <v>1</v>
      </c>
      <c r="P17" s="53">
        <f>O17*(1+$N$29)</f>
        <v>1</v>
      </c>
    </row>
    <row r="18" spans="2:16" x14ac:dyDescent="0.25">
      <c r="B18" s="59">
        <v>2023</v>
      </c>
      <c r="C18" s="59">
        <v>15</v>
      </c>
      <c r="D18" s="51" t="s">
        <v>102</v>
      </c>
      <c r="E18" s="51" t="s">
        <v>103</v>
      </c>
      <c r="F18" s="53">
        <f t="shared" ref="F18:I18" si="15">G18/(1+F7)</f>
        <v>0.90541245128488068</v>
      </c>
      <c r="G18" s="53">
        <f t="shared" si="15"/>
        <v>0.91443941342419099</v>
      </c>
      <c r="H18" s="53">
        <f t="shared" si="15"/>
        <v>0.92355637437603022</v>
      </c>
      <c r="I18" s="53">
        <f t="shared" si="15"/>
        <v>0.93273652473732804</v>
      </c>
      <c r="J18" s="53">
        <f t="shared" ref="J18:N18" si="16">K18/(1+J7)</f>
        <v>0.94204523525420669</v>
      </c>
      <c r="K18" s="53">
        <f t="shared" si="16"/>
        <v>0.95146568760674877</v>
      </c>
      <c r="L18" s="53">
        <f t="shared" si="16"/>
        <v>0.96098034448281622</v>
      </c>
      <c r="M18" s="53">
        <f t="shared" si="16"/>
        <v>0.97059014792764442</v>
      </c>
      <c r="N18" s="53">
        <f t="shared" si="16"/>
        <v>0.98029604940692083</v>
      </c>
      <c r="O18" s="53">
        <f>P18/(1+O7)</f>
        <v>0.99009900990099009</v>
      </c>
      <c r="P18" s="52">
        <v>1</v>
      </c>
    </row>
  </sheetData>
  <sheetProtection algorithmName="SHA-512" hashValue="dUU8tiQwco0769NCMc4F68BHO2IkNU9dr2labEL4dPPOKt4NbLD/Z5LWjh1WdoPCAARXdUGxDpIzGJvBy2kygw==" saltValue="PirURjGFNbU9A6dpE5ueqw==" spinCount="100000" sheet="1" objects="1" scenarios="1"/>
  <conditionalFormatting sqref="N15:O15 O16 L13 P13:P17 M13:O14 K12:P12">
    <cfRule type="cellIs" dxfId="567" priority="11" operator="equal">
      <formula>0</formula>
    </cfRule>
  </conditionalFormatting>
  <conditionalFormatting sqref="J12 L14 M15 N16 O17 P18 K13">
    <cfRule type="cellIs" dxfId="566" priority="10" operator="equal">
      <formula>0</formula>
    </cfRule>
  </conditionalFormatting>
  <conditionalFormatting sqref="G8:P8">
    <cfRule type="cellIs" dxfId="565" priority="1" operator="equal">
      <formula>0</formula>
    </cfRule>
  </conditionalFormatting>
  <conditionalFormatting sqref="I11">
    <cfRule type="cellIs" dxfId="564" priority="8" operator="equal">
      <formula>0</formula>
    </cfRule>
  </conditionalFormatting>
  <conditionalFormatting sqref="H10">
    <cfRule type="cellIs" dxfId="563" priority="7" operator="equal">
      <formula>0</formula>
    </cfRule>
  </conditionalFormatting>
  <conditionalFormatting sqref="G9">
    <cfRule type="cellIs" dxfId="562" priority="6" operator="equal">
      <formula>0</formula>
    </cfRule>
  </conditionalFormatting>
  <conditionalFormatting sqref="F8">
    <cfRule type="cellIs" dxfId="561" priority="5" operator="equal">
      <formula>0</formula>
    </cfRule>
  </conditionalFormatting>
  <conditionalFormatting sqref="J11:P11">
    <cfRule type="cellIs" dxfId="560" priority="4" operator="equal">
      <formula>0</formula>
    </cfRule>
  </conditionalFormatting>
  <conditionalFormatting sqref="I10:P10">
    <cfRule type="cellIs" dxfId="559" priority="3" operator="equal">
      <formula>0</formula>
    </cfRule>
  </conditionalFormatting>
  <conditionalFormatting sqref="H9:P9">
    <cfRule type="cellIs" dxfId="558" priority="2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AO63"/>
  <sheetViews>
    <sheetView tabSelected="1" topLeftCell="A2" zoomScale="70" zoomScaleNormal="70" workbookViewId="0">
      <selection activeCell="A2" sqref="A2"/>
    </sheetView>
  </sheetViews>
  <sheetFormatPr defaultRowHeight="15" x14ac:dyDescent="0.25"/>
  <cols>
    <col min="1" max="1" width="43.5703125" style="68" bestFit="1" customWidth="1"/>
    <col min="2" max="2" width="21.7109375" style="68" customWidth="1"/>
    <col min="3" max="3" width="19" style="68" bestFit="1" customWidth="1"/>
    <col min="4" max="41" width="11.5703125" style="68" customWidth="1"/>
    <col min="42" max="16384" width="9.140625" style="68"/>
  </cols>
  <sheetData>
    <row r="1" spans="1:41" hidden="1" x14ac:dyDescent="0.25">
      <c r="B1" s="68">
        <v>1</v>
      </c>
      <c r="C1" s="68">
        <v>2</v>
      </c>
      <c r="D1" s="68">
        <v>3</v>
      </c>
      <c r="E1" s="68">
        <v>4</v>
      </c>
      <c r="F1" s="68">
        <v>5</v>
      </c>
      <c r="G1" s="68">
        <v>6</v>
      </c>
      <c r="H1" s="68">
        <v>7</v>
      </c>
      <c r="I1" s="68">
        <v>8</v>
      </c>
      <c r="J1" s="68">
        <v>9</v>
      </c>
      <c r="K1" s="68">
        <v>10</v>
      </c>
      <c r="L1" s="68">
        <v>11</v>
      </c>
      <c r="M1" s="68">
        <v>12</v>
      </c>
      <c r="N1" s="68">
        <v>13</v>
      </c>
      <c r="O1" s="68">
        <v>14</v>
      </c>
      <c r="P1" s="68">
        <v>15</v>
      </c>
      <c r="Q1" s="68">
        <v>16</v>
      </c>
      <c r="R1" s="68">
        <v>17</v>
      </c>
      <c r="S1" s="68">
        <v>18</v>
      </c>
      <c r="T1" s="68">
        <v>19</v>
      </c>
      <c r="U1" s="68">
        <v>20</v>
      </c>
      <c r="V1" s="68">
        <v>21</v>
      </c>
      <c r="W1" s="68">
        <v>22</v>
      </c>
      <c r="X1" s="68">
        <v>23</v>
      </c>
      <c r="Y1" s="68">
        <v>24</v>
      </c>
      <c r="Z1" s="68">
        <v>25</v>
      </c>
      <c r="AA1" s="68">
        <v>26</v>
      </c>
      <c r="AB1" s="68">
        <v>27</v>
      </c>
      <c r="AC1" s="68">
        <v>28</v>
      </c>
      <c r="AD1" s="68">
        <v>29</v>
      </c>
      <c r="AE1" s="68">
        <v>30</v>
      </c>
      <c r="AF1" s="68">
        <v>31</v>
      </c>
      <c r="AG1" s="68">
        <v>32</v>
      </c>
      <c r="AH1" s="68">
        <v>33</v>
      </c>
      <c r="AI1" s="68">
        <v>34</v>
      </c>
      <c r="AJ1" s="68">
        <v>35</v>
      </c>
      <c r="AK1" s="68">
        <v>36</v>
      </c>
      <c r="AL1" s="68">
        <v>37</v>
      </c>
      <c r="AM1" s="68">
        <v>38</v>
      </c>
      <c r="AN1" s="68">
        <v>39</v>
      </c>
      <c r="AO1" s="68">
        <v>40</v>
      </c>
    </row>
    <row r="2" spans="1:41" x14ac:dyDescent="0.25">
      <c r="A2" s="103" t="s">
        <v>39</v>
      </c>
    </row>
    <row r="3" spans="1:41" x14ac:dyDescent="0.25">
      <c r="A3" s="68" t="s">
        <v>110</v>
      </c>
      <c r="B3" s="104">
        <f>IF(OR(rok="",DRP="",Ref=""),"",rok)</f>
        <v>2018</v>
      </c>
      <c r="C3" s="104">
        <f t="shared" ref="C3:AO3" si="0">IF(OR(rok="",DRP="",Ref="",B3=""),"",IF(B3&lt;(rok+Ref+DRP-1),B3+1,""))</f>
        <v>2019</v>
      </c>
      <c r="D3" s="104">
        <f t="shared" si="0"/>
        <v>2020</v>
      </c>
      <c r="E3" s="104">
        <f t="shared" si="0"/>
        <v>2021</v>
      </c>
      <c r="F3" s="104">
        <f t="shared" si="0"/>
        <v>2022</v>
      </c>
      <c r="G3" s="104">
        <f t="shared" si="0"/>
        <v>2023</v>
      </c>
      <c r="H3" s="104">
        <f t="shared" si="0"/>
        <v>2024</v>
      </c>
      <c r="I3" s="104">
        <f t="shared" si="0"/>
        <v>2025</v>
      </c>
      <c r="J3" s="104">
        <f t="shared" si="0"/>
        <v>2026</v>
      </c>
      <c r="K3" s="104">
        <f t="shared" si="0"/>
        <v>2027</v>
      </c>
      <c r="L3" s="104">
        <f t="shared" si="0"/>
        <v>2028</v>
      </c>
      <c r="M3" s="104">
        <f t="shared" si="0"/>
        <v>2029</v>
      </c>
      <c r="N3" s="104">
        <f t="shared" si="0"/>
        <v>2030</v>
      </c>
      <c r="O3" s="104">
        <f t="shared" si="0"/>
        <v>2031</v>
      </c>
      <c r="P3" s="104">
        <f t="shared" si="0"/>
        <v>2032</v>
      </c>
      <c r="Q3" s="104">
        <f t="shared" si="0"/>
        <v>2033</v>
      </c>
      <c r="R3" s="104">
        <f t="shared" si="0"/>
        <v>2034</v>
      </c>
      <c r="S3" s="104">
        <f t="shared" si="0"/>
        <v>2035</v>
      </c>
      <c r="T3" s="104">
        <f t="shared" si="0"/>
        <v>2036</v>
      </c>
      <c r="U3" s="104">
        <f t="shared" si="0"/>
        <v>2037</v>
      </c>
      <c r="V3" s="104">
        <f t="shared" si="0"/>
        <v>2038</v>
      </c>
      <c r="W3" s="104" t="str">
        <f t="shared" si="0"/>
        <v/>
      </c>
      <c r="X3" s="104" t="str">
        <f t="shared" si="0"/>
        <v/>
      </c>
      <c r="Y3" s="104" t="str">
        <f t="shared" si="0"/>
        <v/>
      </c>
      <c r="Z3" s="104" t="str">
        <f t="shared" si="0"/>
        <v/>
      </c>
      <c r="AA3" s="104" t="str">
        <f t="shared" si="0"/>
        <v/>
      </c>
      <c r="AB3" s="104" t="str">
        <f t="shared" si="0"/>
        <v/>
      </c>
      <c r="AC3" s="104" t="str">
        <f t="shared" si="0"/>
        <v/>
      </c>
      <c r="AD3" s="104" t="str">
        <f t="shared" si="0"/>
        <v/>
      </c>
      <c r="AE3" s="104" t="str">
        <f t="shared" si="0"/>
        <v/>
      </c>
      <c r="AF3" s="104" t="str">
        <f t="shared" si="0"/>
        <v/>
      </c>
      <c r="AG3" s="104" t="str">
        <f t="shared" si="0"/>
        <v/>
      </c>
      <c r="AH3" s="104" t="str">
        <f t="shared" si="0"/>
        <v/>
      </c>
      <c r="AI3" s="104" t="str">
        <f t="shared" si="0"/>
        <v/>
      </c>
      <c r="AJ3" s="104" t="str">
        <f t="shared" si="0"/>
        <v/>
      </c>
      <c r="AK3" s="104" t="str">
        <f t="shared" si="0"/>
        <v/>
      </c>
      <c r="AL3" s="104" t="str">
        <f t="shared" si="0"/>
        <v/>
      </c>
      <c r="AM3" s="104" t="str">
        <f t="shared" si="0"/>
        <v/>
      </c>
      <c r="AN3" s="104" t="str">
        <f t="shared" si="0"/>
        <v/>
      </c>
      <c r="AO3" s="104" t="str">
        <f t="shared" si="0"/>
        <v/>
      </c>
    </row>
    <row r="4" spans="1:41" ht="15.75" thickBot="1" x14ac:dyDescent="0.3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5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</row>
    <row r="5" spans="1:41" ht="15.75" thickBot="1" x14ac:dyDescent="0.3">
      <c r="A5" s="103" t="s">
        <v>80</v>
      </c>
      <c r="B5" s="106">
        <v>0.21</v>
      </c>
    </row>
    <row r="6" spans="1:41" x14ac:dyDescent="0.25">
      <c r="A6" s="103"/>
    </row>
    <row r="7" spans="1:41" x14ac:dyDescent="0.25">
      <c r="A7" s="103" t="s">
        <v>112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</row>
    <row r="8" spans="1:41" x14ac:dyDescent="0.25">
      <c r="A8" s="107" t="s">
        <v>138</v>
      </c>
      <c r="B8" s="76">
        <f>IF(B3="","",IF(OR(B3&lt;2014,B3&gt;2023),0,VLOOKUP(B3,'Plán investície'!$B$21:$I$30,5,FALSE)))</f>
        <v>1030200</v>
      </c>
      <c r="C8" s="76">
        <f>IF(C3="","",IF(OR(C3&lt;2014,C3&gt;2023),0,VLOOKUP(C3,'Plán investície'!$B$21:$I$30,5,FALSE)))</f>
        <v>0</v>
      </c>
      <c r="D8" s="76">
        <f>IF(D3="","",IF(OR(D3&lt;2014,D3&gt;2023),0,VLOOKUP(D3,'Plán investície'!$B$21:$I$30,5,FALSE)))</f>
        <v>0</v>
      </c>
      <c r="E8" s="76">
        <f>IF(E3="","",IF(OR(E3&lt;2014,E3&gt;2023),0,VLOOKUP(E3,'Plán investície'!$B$21:$I$30,5,FALSE)))</f>
        <v>0</v>
      </c>
      <c r="F8" s="76">
        <f>IF(F3="","",IF(OR(F3&lt;2014,F3&gt;2023),0,VLOOKUP(F3,'Plán investície'!$B$21:$I$30,5,FALSE)))</f>
        <v>0</v>
      </c>
      <c r="G8" s="76">
        <f>IF(G3="","",IF(OR(G3&lt;2014,G3&gt;2023),0,VLOOKUP(G3,'Plán investície'!$B$21:$I$30,5,FALSE)))</f>
        <v>0</v>
      </c>
      <c r="H8" s="76">
        <f>IF(H3="","",IF(OR(H3&lt;2014,H3&gt;2023),0,VLOOKUP(H3,'Plán investície'!$B$21:$I$30,5,FALSE)))</f>
        <v>0</v>
      </c>
      <c r="I8" s="76">
        <f>IF(I3="","",IF(OR(I3&lt;2014,I3&gt;2023),0,VLOOKUP(I3,'Plán investície'!$B$21:$I$30,5,FALSE)))</f>
        <v>0</v>
      </c>
      <c r="J8" s="76">
        <f>IF(J3="","",IF(OR(J3&lt;2014,J3&gt;2023),0,VLOOKUP(J3,'Plán investície'!$B$21:$I$30,5,FALSE)))</f>
        <v>0</v>
      </c>
      <c r="K8" s="76">
        <f>IF(K3="","",IF(OR(K3&lt;2014,K3&gt;2023),0,VLOOKUP(K3,'Plán investície'!$B$21:$I$30,5,FALSE)))</f>
        <v>0</v>
      </c>
      <c r="L8" s="76">
        <f>IF(L3="","",IF(OR(L3&lt;2014,L3&gt;2023),0,VLOOKUP(L3,'Plán investície'!$B$21:$I$30,5,FALSE)))</f>
        <v>0</v>
      </c>
      <c r="M8" s="76">
        <f>IF(M3="","",IF(OR(M3&lt;2014,M3&gt;2023),0,VLOOKUP(M3,'Plán investície'!$B$21:$I$30,5,FALSE)))</f>
        <v>0</v>
      </c>
      <c r="N8" s="76">
        <f>IF(N3="","",IF(OR(N3&lt;2014,N3&gt;2023),0,VLOOKUP(N3,'Plán investície'!$B$21:$I$30,5,FALSE)))</f>
        <v>0</v>
      </c>
      <c r="O8" s="76">
        <f>IF(O3="","",IF(OR(O3&lt;2014,O3&gt;2023),0,VLOOKUP(O3,'Plán investície'!$B$21:$I$30,5,FALSE)))</f>
        <v>0</v>
      </c>
      <c r="P8" s="76">
        <f>IF(P3="","",IF(OR(P3&lt;2014,P3&gt;2023),0,VLOOKUP(P3,'Plán investície'!$B$21:$I$30,5,FALSE)))</f>
        <v>0</v>
      </c>
      <c r="Q8" s="76">
        <f>IF(Q3="","",IF(OR(Q3&lt;2014,Q3&gt;2023),0,VLOOKUP(Q3,'Plán investície'!$B$21:$I$30,5,FALSE)))</f>
        <v>0</v>
      </c>
      <c r="R8" s="76">
        <f>IF(R3="","",IF(OR(R3&lt;2014,R3&gt;2023),0,VLOOKUP(R3,'Plán investície'!$B$21:$I$30,5,FALSE)))</f>
        <v>0</v>
      </c>
      <c r="S8" s="76">
        <f>IF(S3="","",IF(OR(S3&lt;2014,S3&gt;2023),0,VLOOKUP(S3,'Plán investície'!$B$21:$I$30,5,FALSE)))</f>
        <v>0</v>
      </c>
      <c r="T8" s="76">
        <f>IF(T3="","",IF(OR(T3&lt;2014,T3&gt;2023),0,VLOOKUP(T3,'Plán investície'!$B$21:$I$30,5,FALSE)))</f>
        <v>0</v>
      </c>
      <c r="U8" s="76">
        <f>IF(U3="","",IF(OR(U3&lt;2014,U3&gt;2023),0,VLOOKUP(U3,'Plán investície'!$B$21:$I$30,5,FALSE)))</f>
        <v>0</v>
      </c>
      <c r="V8" s="76">
        <f>IF(V3="","",IF(OR(V3&lt;2014,V3&gt;2023),0,VLOOKUP(V3,'Plán investície'!$B$21:$I$30,5,FALSE)))</f>
        <v>0</v>
      </c>
      <c r="W8" s="76" t="str">
        <f>IF(W3="","",IF(OR(W3&lt;2014,W3&gt;2023),0,VLOOKUP(W3,'Plán investície'!$B$21:$I$30,5,FALSE)))</f>
        <v/>
      </c>
      <c r="X8" s="76" t="str">
        <f>IF(X3="","",IF(OR(X3&lt;2014,X3&gt;2023),0,VLOOKUP(X3,'Plán investície'!$B$21:$I$30,5,FALSE)))</f>
        <v/>
      </c>
      <c r="Y8" s="76" t="str">
        <f>IF(Y3="","",IF(OR(Y3&lt;2014,Y3&gt;2023),0,VLOOKUP(Y3,'Plán investície'!$B$21:$I$30,5,FALSE)))</f>
        <v/>
      </c>
      <c r="Z8" s="76" t="str">
        <f>IF(Z3="","",IF(OR(Z3&lt;2014,Z3&gt;2023),0,VLOOKUP(Z3,'Plán investície'!$B$21:$I$30,5,FALSE)))</f>
        <v/>
      </c>
      <c r="AA8" s="76" t="str">
        <f>IF(AA3="","",IF(OR(AA3&lt;2014,AA3&gt;2023),0,VLOOKUP(AA3,'Plán investície'!$B$21:$I$30,5,FALSE)))</f>
        <v/>
      </c>
      <c r="AB8" s="76" t="str">
        <f>IF(AB3="","",IF(OR(AB3&lt;2014,AB3&gt;2023),0,VLOOKUP(AB3,'Plán investície'!$B$21:$I$30,5,FALSE)))</f>
        <v/>
      </c>
      <c r="AC8" s="76" t="str">
        <f>IF(AC3="","",IF(OR(AC3&lt;2014,AC3&gt;2023),0,VLOOKUP(AC3,'Plán investície'!$B$21:$I$30,5,FALSE)))</f>
        <v/>
      </c>
      <c r="AD8" s="76" t="str">
        <f>IF(AD3="","",IF(OR(AD3&lt;2014,AD3&gt;2023),0,VLOOKUP(AD3,'Plán investície'!$B$21:$I$30,5,FALSE)))</f>
        <v/>
      </c>
      <c r="AE8" s="76" t="str">
        <f>IF(AE3="","",IF(OR(AE3&lt;2014,AE3&gt;2023),0,VLOOKUP(AE3,'Plán investície'!$B$21:$I$30,5,FALSE)))</f>
        <v/>
      </c>
      <c r="AF8" s="76" t="str">
        <f>IF(AF3="","",IF(OR(AF3&lt;2014,AF3&gt;2023),0,VLOOKUP(AF3,'Plán investície'!$B$21:$I$30,5,FALSE)))</f>
        <v/>
      </c>
      <c r="AG8" s="76" t="str">
        <f>IF(AG3="","",IF(OR(AG3&lt;2014,AG3&gt;2023),0,VLOOKUP(AG3,'Plán investície'!$B$21:$I$30,5,FALSE)))</f>
        <v/>
      </c>
      <c r="AH8" s="76" t="str">
        <f>IF(AH3="","",IF(OR(AH3&lt;2014,AH3&gt;2023),0,VLOOKUP(AH3,'Plán investície'!$B$21:$I$30,5,FALSE)))</f>
        <v/>
      </c>
      <c r="AI8" s="76" t="str">
        <f>IF(AI3="","",IF(OR(AI3&lt;2014,AI3&gt;2023),0,VLOOKUP(AI3,'Plán investície'!$B$21:$I$30,5,FALSE)))</f>
        <v/>
      </c>
      <c r="AJ8" s="76" t="str">
        <f>IF(AJ3="","",IF(OR(AJ3&lt;2014,AJ3&gt;2023),0,VLOOKUP(AJ3,'Plán investície'!$B$21:$I$30,5,FALSE)))</f>
        <v/>
      </c>
      <c r="AK8" s="76" t="str">
        <f>IF(AK3="","",IF(OR(AK3&lt;2014,AK3&gt;2023),0,VLOOKUP(AK3,'Plán investície'!$B$21:$I$30,5,FALSE)))</f>
        <v/>
      </c>
      <c r="AL8" s="76" t="str">
        <f>IF(AL3="","",IF(OR(AL3&lt;2014,AL3&gt;2023),0,VLOOKUP(AL3,'Plán investície'!$B$21:$I$30,5,FALSE)))</f>
        <v/>
      </c>
      <c r="AM8" s="76" t="str">
        <f>IF(AM3="","",IF(OR(AM3&lt;2014,AM3&gt;2023),0,VLOOKUP(AM3,'Plán investície'!$B$21:$I$30,5,FALSE)))</f>
        <v/>
      </c>
      <c r="AN8" s="76" t="str">
        <f>IF(AN3="","",IF(OR(AN3&lt;2014,AN3&gt;2023),0,VLOOKUP(AN3,'Plán investície'!$B$21:$I$30,5,FALSE)))</f>
        <v/>
      </c>
      <c r="AO8" s="76" t="str">
        <f>IF(AO3="","",IF(OR(AO3&lt;2014,AO3&gt;2023),0,VLOOKUP(AO3,'Plán investície'!$B$21:$I$30,5,FALSE)))</f>
        <v/>
      </c>
    </row>
    <row r="9" spans="1:41" x14ac:dyDescent="0.25">
      <c r="A9" s="107" t="s">
        <v>139</v>
      </c>
      <c r="B9" s="76">
        <f>IF(B3="","",IF(OR(B3&lt;2014,B3&gt;2023),0,VLOOKUP(B3,'Plán investície'!$B$21:$I$30,8,FALSE)))</f>
        <v>0</v>
      </c>
      <c r="C9" s="76">
        <f>IF(C3="","",IF(OR(C3&lt;2014,C3&gt;2023),0,VLOOKUP(C3,'Plán investície'!$B$21:$I$30,8,FALSE)))</f>
        <v>0</v>
      </c>
      <c r="D9" s="76">
        <f>IF(D3="","",IF(OR(D3&lt;2014,D3&gt;2023),0,VLOOKUP(D3,'Plán investície'!$B$21:$I$30,8,FALSE)))</f>
        <v>0</v>
      </c>
      <c r="E9" s="76">
        <f>IF(E3="","",IF(OR(E3&lt;2014,E3&gt;2023),0,VLOOKUP(E3,'Plán investície'!$B$21:$I$30,8,FALSE)))</f>
        <v>0</v>
      </c>
      <c r="F9" s="76">
        <f>IF(F3="","",IF(OR(F3&lt;2014,F3&gt;2023),0,VLOOKUP(F3,'Plán investície'!$B$21:$I$30,8,FALSE)))</f>
        <v>0</v>
      </c>
      <c r="G9" s="76">
        <f>IF(G3="","",IF(OR(G3&lt;2014,G3&gt;2023),0,VLOOKUP(G3,'Plán investície'!$B$21:$I$30,8,FALSE)))</f>
        <v>0</v>
      </c>
      <c r="H9" s="76">
        <f>IF(H3="","",IF(OR(H3&lt;2014,H3&gt;2023),0,VLOOKUP(H3,'Plán investície'!$B$21:$I$30,8,FALSE)))</f>
        <v>0</v>
      </c>
      <c r="I9" s="76">
        <f>IF(I3="","",IF(OR(I3&lt;2014,I3&gt;2023),0,VLOOKUP(I3,'Plán investície'!$B$21:$I$30,8,FALSE)))</f>
        <v>0</v>
      </c>
      <c r="J9" s="76">
        <f>IF(J3="","",IF(OR(J3&lt;2014,J3&gt;2023),0,VLOOKUP(J3,'Plán investície'!$B$21:$I$30,8,FALSE)))</f>
        <v>0</v>
      </c>
      <c r="K9" s="76">
        <f>IF(K3="","",IF(OR(K3&lt;2014,K3&gt;2023),0,VLOOKUP(K3,'Plán investície'!$B$21:$I$30,8,FALSE)))</f>
        <v>0</v>
      </c>
      <c r="L9" s="76">
        <f>IF(L3="","",IF(OR(L3&lt;2014,L3&gt;2023),0,VLOOKUP(L3,'Plán investície'!$B$21:$I$30,8,FALSE)))</f>
        <v>0</v>
      </c>
      <c r="M9" s="76">
        <f>IF(M3="","",IF(OR(M3&lt;2014,M3&gt;2023),0,VLOOKUP(M3,'Plán investície'!$B$21:$I$30,8,FALSE)))</f>
        <v>0</v>
      </c>
      <c r="N9" s="76">
        <f>IF(N3="","",IF(OR(N3&lt;2014,N3&gt;2023),0,VLOOKUP(N3,'Plán investície'!$B$21:$I$30,8,FALSE)))</f>
        <v>0</v>
      </c>
      <c r="O9" s="76">
        <f>IF(O3="","",IF(OR(O3&lt;2014,O3&gt;2023),0,VLOOKUP(O3,'Plán investície'!$B$21:$I$30,8,FALSE)))</f>
        <v>0</v>
      </c>
      <c r="P9" s="76">
        <f>IF(P3="","",IF(OR(P3&lt;2014,P3&gt;2023),0,VLOOKUP(P3,'Plán investície'!$B$21:$I$30,8,FALSE)))</f>
        <v>0</v>
      </c>
      <c r="Q9" s="76">
        <f>IF(Q3="","",IF(OR(Q3&lt;2014,Q3&gt;2023),0,VLOOKUP(Q3,'Plán investície'!$B$21:$I$30,8,FALSE)))</f>
        <v>0</v>
      </c>
      <c r="R9" s="76">
        <f>IF(R3="","",IF(OR(R3&lt;2014,R3&gt;2023),0,VLOOKUP(R3,'Plán investície'!$B$21:$I$30,8,FALSE)))</f>
        <v>0</v>
      </c>
      <c r="S9" s="76">
        <f>IF(S3="","",IF(OR(S3&lt;2014,S3&gt;2023),0,VLOOKUP(S3,'Plán investície'!$B$21:$I$30,8,FALSE)))</f>
        <v>0</v>
      </c>
      <c r="T9" s="76">
        <f>IF(T3="","",IF(OR(T3&lt;2014,T3&gt;2023),0,VLOOKUP(T3,'Plán investície'!$B$21:$I$30,8,FALSE)))</f>
        <v>0</v>
      </c>
      <c r="U9" s="76">
        <f>IF(U3="","",IF(OR(U3&lt;2014,U3&gt;2023),0,VLOOKUP(U3,'Plán investície'!$B$21:$I$30,8,FALSE)))</f>
        <v>0</v>
      </c>
      <c r="V9" s="76">
        <f>IF(V3="","",IF(OR(V3&lt;2014,V3&gt;2023),0,VLOOKUP(V3,'Plán investície'!$B$21:$I$30,8,FALSE)))</f>
        <v>0</v>
      </c>
      <c r="W9" s="76" t="str">
        <f>IF(W3="","",IF(OR(W3&lt;2014,W3&gt;2023),0,VLOOKUP(W3,'Plán investície'!$B$21:$I$30,8,FALSE)))</f>
        <v/>
      </c>
      <c r="X9" s="76" t="str">
        <f>IF(X3="","",IF(OR(X3&lt;2014,X3&gt;2023),0,VLOOKUP(X3,'Plán investície'!$B$21:$I$30,8,FALSE)))</f>
        <v/>
      </c>
      <c r="Y9" s="76" t="str">
        <f>IF(Y3="","",IF(OR(Y3&lt;2014,Y3&gt;2023),0,VLOOKUP(Y3,'Plán investície'!$B$21:$I$30,8,FALSE)))</f>
        <v/>
      </c>
      <c r="Z9" s="76" t="str">
        <f>IF(Z3="","",IF(OR(Z3&lt;2014,Z3&gt;2023),0,VLOOKUP(Z3,'Plán investície'!$B$21:$I$30,8,FALSE)))</f>
        <v/>
      </c>
      <c r="AA9" s="76" t="str">
        <f>IF(AA3="","",IF(OR(AA3&lt;2014,AA3&gt;2023),0,VLOOKUP(AA3,'Plán investície'!$B$21:$I$30,8,FALSE)))</f>
        <v/>
      </c>
      <c r="AB9" s="76" t="str">
        <f>IF(AB3="","",IF(OR(AB3&lt;2014,AB3&gt;2023),0,VLOOKUP(AB3,'Plán investície'!$B$21:$I$30,8,FALSE)))</f>
        <v/>
      </c>
      <c r="AC9" s="76" t="str">
        <f>IF(AC3="","",IF(OR(AC3&lt;2014,AC3&gt;2023),0,VLOOKUP(AC3,'Plán investície'!$B$21:$I$30,8,FALSE)))</f>
        <v/>
      </c>
      <c r="AD9" s="76" t="str">
        <f>IF(AD3="","",IF(OR(AD3&lt;2014,AD3&gt;2023),0,VLOOKUP(AD3,'Plán investície'!$B$21:$I$30,8,FALSE)))</f>
        <v/>
      </c>
      <c r="AE9" s="76" t="str">
        <f>IF(AE3="","",IF(OR(AE3&lt;2014,AE3&gt;2023),0,VLOOKUP(AE3,'Plán investície'!$B$21:$I$30,8,FALSE)))</f>
        <v/>
      </c>
      <c r="AF9" s="76" t="str">
        <f>IF(AF3="","",IF(OR(AF3&lt;2014,AF3&gt;2023),0,VLOOKUP(AF3,'Plán investície'!$B$21:$I$30,8,FALSE)))</f>
        <v/>
      </c>
      <c r="AG9" s="76" t="str">
        <f>IF(AG3="","",IF(OR(AG3&lt;2014,AG3&gt;2023),0,VLOOKUP(AG3,'Plán investície'!$B$21:$I$30,8,FALSE)))</f>
        <v/>
      </c>
      <c r="AH9" s="76" t="str">
        <f>IF(AH3="","",IF(OR(AH3&lt;2014,AH3&gt;2023),0,VLOOKUP(AH3,'Plán investície'!$B$21:$I$30,8,FALSE)))</f>
        <v/>
      </c>
      <c r="AI9" s="76" t="str">
        <f>IF(AI3="","",IF(OR(AI3&lt;2014,AI3&gt;2023),0,VLOOKUP(AI3,'Plán investície'!$B$21:$I$30,8,FALSE)))</f>
        <v/>
      </c>
      <c r="AJ9" s="76" t="str">
        <f>IF(AJ3="","",IF(OR(AJ3&lt;2014,AJ3&gt;2023),0,VLOOKUP(AJ3,'Plán investície'!$B$21:$I$30,8,FALSE)))</f>
        <v/>
      </c>
      <c r="AK9" s="76" t="str">
        <f>IF(AK3="","",IF(OR(AK3&lt;2014,AK3&gt;2023),0,VLOOKUP(AK3,'Plán investície'!$B$21:$I$30,8,FALSE)))</f>
        <v/>
      </c>
      <c r="AL9" s="76" t="str">
        <f>IF(AL3="","",IF(OR(AL3&lt;2014,AL3&gt;2023),0,VLOOKUP(AL3,'Plán investície'!$B$21:$I$30,8,FALSE)))</f>
        <v/>
      </c>
      <c r="AM9" s="76" t="str">
        <f>IF(AM3="","",IF(OR(AM3&lt;2014,AM3&gt;2023),0,VLOOKUP(AM3,'Plán investície'!$B$21:$I$30,8,FALSE)))</f>
        <v/>
      </c>
      <c r="AN9" s="76" t="str">
        <f>IF(AN3="","",IF(OR(AN3&lt;2014,AN3&gt;2023),0,VLOOKUP(AN3,'Plán investície'!$B$21:$I$30,8,FALSE)))</f>
        <v/>
      </c>
      <c r="AO9" s="76" t="str">
        <f>IF(AO3="","",IF(OR(AO3&lt;2014,AO3&gt;2023),0,VLOOKUP(AO3,'Plán investície'!$B$21:$I$30,8,FALSE)))</f>
        <v/>
      </c>
    </row>
    <row r="10" spans="1:41" x14ac:dyDescent="0.25">
      <c r="A10" s="68" t="s">
        <v>111</v>
      </c>
      <c r="B10" s="76">
        <f>IF(B3="","",B8+B9)</f>
        <v>1030200</v>
      </c>
      <c r="C10" s="76">
        <f t="shared" ref="C10:AO10" si="1">IF(C3="","",C8+C9)</f>
        <v>0</v>
      </c>
      <c r="D10" s="76">
        <f t="shared" si="1"/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 t="shared" si="1"/>
        <v>0</v>
      </c>
      <c r="I10" s="76">
        <f t="shared" si="1"/>
        <v>0</v>
      </c>
      <c r="J10" s="76">
        <f t="shared" si="1"/>
        <v>0</v>
      </c>
      <c r="K10" s="76">
        <f t="shared" si="1"/>
        <v>0</v>
      </c>
      <c r="L10" s="76">
        <f t="shared" si="1"/>
        <v>0</v>
      </c>
      <c r="M10" s="76">
        <f t="shared" si="1"/>
        <v>0</v>
      </c>
      <c r="N10" s="76">
        <f t="shared" si="1"/>
        <v>0</v>
      </c>
      <c r="O10" s="76">
        <f t="shared" si="1"/>
        <v>0</v>
      </c>
      <c r="P10" s="76">
        <f t="shared" si="1"/>
        <v>0</v>
      </c>
      <c r="Q10" s="76">
        <f t="shared" si="1"/>
        <v>0</v>
      </c>
      <c r="R10" s="76">
        <f t="shared" si="1"/>
        <v>0</v>
      </c>
      <c r="S10" s="76">
        <f t="shared" si="1"/>
        <v>0</v>
      </c>
      <c r="T10" s="76">
        <f t="shared" si="1"/>
        <v>0</v>
      </c>
      <c r="U10" s="76">
        <f t="shared" si="1"/>
        <v>0</v>
      </c>
      <c r="V10" s="76">
        <f t="shared" si="1"/>
        <v>0</v>
      </c>
      <c r="W10" s="76" t="str">
        <f t="shared" si="1"/>
        <v/>
      </c>
      <c r="X10" s="76" t="str">
        <f t="shared" si="1"/>
        <v/>
      </c>
      <c r="Y10" s="76" t="str">
        <f t="shared" si="1"/>
        <v/>
      </c>
      <c r="Z10" s="76" t="str">
        <f t="shared" si="1"/>
        <v/>
      </c>
      <c r="AA10" s="76" t="str">
        <f t="shared" si="1"/>
        <v/>
      </c>
      <c r="AB10" s="76" t="str">
        <f t="shared" si="1"/>
        <v/>
      </c>
      <c r="AC10" s="76" t="str">
        <f t="shared" si="1"/>
        <v/>
      </c>
      <c r="AD10" s="76" t="str">
        <f t="shared" si="1"/>
        <v/>
      </c>
      <c r="AE10" s="76" t="str">
        <f t="shared" si="1"/>
        <v/>
      </c>
      <c r="AF10" s="76" t="str">
        <f t="shared" si="1"/>
        <v/>
      </c>
      <c r="AG10" s="76" t="str">
        <f t="shared" si="1"/>
        <v/>
      </c>
      <c r="AH10" s="76" t="str">
        <f t="shared" si="1"/>
        <v/>
      </c>
      <c r="AI10" s="76" t="str">
        <f t="shared" si="1"/>
        <v/>
      </c>
      <c r="AJ10" s="76" t="str">
        <f t="shared" si="1"/>
        <v/>
      </c>
      <c r="AK10" s="76" t="str">
        <f t="shared" si="1"/>
        <v/>
      </c>
      <c r="AL10" s="76" t="str">
        <f t="shared" si="1"/>
        <v/>
      </c>
      <c r="AM10" s="76" t="str">
        <f t="shared" si="1"/>
        <v/>
      </c>
      <c r="AN10" s="76" t="str">
        <f t="shared" si="1"/>
        <v/>
      </c>
      <c r="AO10" s="76" t="str">
        <f t="shared" si="1"/>
        <v/>
      </c>
    </row>
    <row r="11" spans="1:41" x14ac:dyDescent="0.25">
      <c r="A11" s="108" t="s">
        <v>113</v>
      </c>
      <c r="B11" s="76">
        <f>IF(B3="","",IF(OR('Plán investície'!$E$13=0,'Plán investície'!$E$15=0),0,B10*('Plán investície'!$E$13/'Plán investície'!$E$15)))</f>
        <v>20200</v>
      </c>
      <c r="C11" s="76">
        <f>IF(C3="","",IF(OR('Plán investície'!$E$13=0,'Plán investície'!$E$15=0),0,C10*('Plán investície'!$E$13/'Plán investície'!$E$15)))</f>
        <v>0</v>
      </c>
      <c r="D11" s="76">
        <f>IF(D3="","",IF(OR('Plán investície'!$E$13=0,'Plán investície'!$E$15=0),0,D10*('Plán investície'!$E$13/'Plán investície'!$E$15)))</f>
        <v>0</v>
      </c>
      <c r="E11" s="76">
        <f>IF(E3="","",IF(OR('Plán investície'!$E$13=0,'Plán investície'!$E$15=0),0,E10*('Plán investície'!$E$13/'Plán investície'!$E$15)))</f>
        <v>0</v>
      </c>
      <c r="F11" s="76">
        <f>IF(F3="","",IF(OR('Plán investície'!$E$13=0,'Plán investície'!$E$15=0),0,F10*('Plán investície'!$E$13/'Plán investície'!$E$15)))</f>
        <v>0</v>
      </c>
      <c r="G11" s="76">
        <f>IF(G3="","",IF(OR('Plán investície'!$E$13=0,'Plán investície'!$E$15=0),0,G10*('Plán investície'!$E$13/'Plán investície'!$E$15)))</f>
        <v>0</v>
      </c>
      <c r="H11" s="76">
        <f>IF(H3="","",IF(OR('Plán investície'!$E$13=0,'Plán investície'!$E$15=0),0,H10*('Plán investície'!$E$13/'Plán investície'!$E$15)))</f>
        <v>0</v>
      </c>
      <c r="I11" s="76">
        <f>IF(I3="","",IF(OR('Plán investície'!$E$13=0,'Plán investície'!$E$15=0),0,I10*('Plán investície'!$E$13/'Plán investície'!$E$15)))</f>
        <v>0</v>
      </c>
      <c r="J11" s="76">
        <f>IF(J3="","",IF(OR('Plán investície'!$E$13=0,'Plán investície'!$E$15=0),0,J10*('Plán investície'!$E$13/'Plán investície'!$E$15)))</f>
        <v>0</v>
      </c>
      <c r="K11" s="76">
        <f>IF(K3="","",IF(OR('Plán investície'!$E$13=0,'Plán investície'!$E$15=0),0,K10*('Plán investície'!$E$13/'Plán investície'!$E$15)))</f>
        <v>0</v>
      </c>
      <c r="L11" s="76">
        <f>IF(L3="","",IF(OR('Plán investície'!$E$13=0,'Plán investície'!$E$15=0),0,L10*('Plán investície'!$E$13/'Plán investície'!$E$15)))</f>
        <v>0</v>
      </c>
      <c r="M11" s="76">
        <f>IF(M3="","",IF(OR('Plán investície'!$E$13=0,'Plán investície'!$E$15=0),0,M10*('Plán investície'!$E$13/'Plán investície'!$E$15)))</f>
        <v>0</v>
      </c>
      <c r="N11" s="76">
        <f>IF(N3="","",IF(OR('Plán investície'!$E$13=0,'Plán investície'!$E$15=0),0,N10*('Plán investície'!$E$13/'Plán investície'!$E$15)))</f>
        <v>0</v>
      </c>
      <c r="O11" s="76">
        <f>IF(O3="","",IF(OR('Plán investície'!$E$13=0,'Plán investície'!$E$15=0),0,O10*('Plán investície'!$E$13/'Plán investície'!$E$15)))</f>
        <v>0</v>
      </c>
      <c r="P11" s="76">
        <f>IF(P3="","",IF(OR('Plán investície'!$E$13=0,'Plán investície'!$E$15=0),0,P10*('Plán investície'!$E$13/'Plán investície'!$E$15)))</f>
        <v>0</v>
      </c>
      <c r="Q11" s="76">
        <f>IF(Q3="","",IF(OR('Plán investície'!$E$13=0,'Plán investície'!$E$15=0),0,Q10*('Plán investície'!$E$13/'Plán investície'!$E$15)))</f>
        <v>0</v>
      </c>
      <c r="R11" s="76">
        <f>IF(R3="","",IF(OR('Plán investície'!$E$13=0,'Plán investície'!$E$15=0),0,R10*('Plán investície'!$E$13/'Plán investície'!$E$15)))</f>
        <v>0</v>
      </c>
      <c r="S11" s="76">
        <f>IF(S3="","",IF(OR('Plán investície'!$E$13=0,'Plán investície'!$E$15=0),0,S10*('Plán investície'!$E$13/'Plán investície'!$E$15)))</f>
        <v>0</v>
      </c>
      <c r="T11" s="76">
        <f>IF(T3="","",IF(OR('Plán investície'!$E$13=0,'Plán investície'!$E$15=0),0,T10*('Plán investície'!$E$13/'Plán investície'!$E$15)))</f>
        <v>0</v>
      </c>
      <c r="U11" s="76">
        <f>IF(U3="","",IF(OR('Plán investície'!$E$13=0,'Plán investície'!$E$15=0),0,U10*('Plán investície'!$E$13/'Plán investície'!$E$15)))</f>
        <v>0</v>
      </c>
      <c r="V11" s="76">
        <f>IF(V3="","",IF(OR('Plán investície'!$E$13=0,'Plán investície'!$E$15=0),0,V10*('Plán investície'!$E$13/'Plán investície'!$E$15)))</f>
        <v>0</v>
      </c>
      <c r="W11" s="76" t="str">
        <f>IF(W3="","",IF(OR('Plán investície'!$E$13=0,'Plán investície'!$E$15=0),0,W10*('Plán investície'!$E$13/'Plán investície'!$E$15)))</f>
        <v/>
      </c>
      <c r="X11" s="76" t="str">
        <f>IF(X3="","",IF(OR('Plán investície'!$E$13=0,'Plán investície'!$E$15=0),0,X10*('Plán investície'!$E$13/'Plán investície'!$E$15)))</f>
        <v/>
      </c>
      <c r="Y11" s="76" t="str">
        <f>IF(Y3="","",IF(OR('Plán investície'!$E$13=0,'Plán investície'!$E$15=0),0,Y10*('Plán investície'!$E$13/'Plán investície'!$E$15)))</f>
        <v/>
      </c>
      <c r="Z11" s="76" t="str">
        <f>IF(Z3="","",IF(OR('Plán investície'!$E$13=0,'Plán investície'!$E$15=0),0,Z10*('Plán investície'!$E$13/'Plán investície'!$E$15)))</f>
        <v/>
      </c>
      <c r="AA11" s="76" t="str">
        <f>IF(AA3="","",IF(OR('Plán investície'!$E$13=0,'Plán investície'!$E$15=0),0,AA10*('Plán investície'!$E$13/'Plán investície'!$E$15)))</f>
        <v/>
      </c>
      <c r="AB11" s="76" t="str">
        <f>IF(AB3="","",IF(OR('Plán investície'!$E$13=0,'Plán investície'!$E$15=0),0,AB10*('Plán investície'!$E$13/'Plán investície'!$E$15)))</f>
        <v/>
      </c>
      <c r="AC11" s="76" t="str">
        <f>IF(AC3="","",IF(OR('Plán investície'!$E$13=0,'Plán investície'!$E$15=0),0,AC10*('Plán investície'!$E$13/'Plán investície'!$E$15)))</f>
        <v/>
      </c>
      <c r="AD11" s="76" t="str">
        <f>IF(AD3="","",IF(OR('Plán investície'!$E$13=0,'Plán investície'!$E$15=0),0,AD10*('Plán investície'!$E$13/'Plán investície'!$E$15)))</f>
        <v/>
      </c>
      <c r="AE11" s="76" t="str">
        <f>IF(AE3="","",IF(OR('Plán investície'!$E$13=0,'Plán investície'!$E$15=0),0,AE10*('Plán investície'!$E$13/'Plán investície'!$E$15)))</f>
        <v/>
      </c>
      <c r="AF11" s="76" t="str">
        <f>IF(AF3="","",IF(OR('Plán investície'!$E$13=0,'Plán investície'!$E$15=0),0,AF10*('Plán investície'!$E$13/'Plán investície'!$E$15)))</f>
        <v/>
      </c>
      <c r="AG11" s="76" t="str">
        <f>IF(AG3="","",IF(OR('Plán investície'!$E$13=0,'Plán investície'!$E$15=0),0,AG10*('Plán investície'!$E$13/'Plán investície'!$E$15)))</f>
        <v/>
      </c>
      <c r="AH11" s="76" t="str">
        <f>IF(AH3="","",IF(OR('Plán investície'!$E$13=0,'Plán investície'!$E$15=0),0,AH10*('Plán investície'!$E$13/'Plán investície'!$E$15)))</f>
        <v/>
      </c>
      <c r="AI11" s="76" t="str">
        <f>IF(AI3="","",IF(OR('Plán investície'!$E$13=0,'Plán investície'!$E$15=0),0,AI10*('Plán investície'!$E$13/'Plán investície'!$E$15)))</f>
        <v/>
      </c>
      <c r="AJ11" s="76" t="str">
        <f>IF(AJ3="","",IF(OR('Plán investície'!$E$13=0,'Plán investície'!$E$15=0),0,AJ10*('Plán investície'!$E$13/'Plán investície'!$E$15)))</f>
        <v/>
      </c>
      <c r="AK11" s="76" t="str">
        <f>IF(AK3="","",IF(OR('Plán investície'!$E$13=0,'Plán investície'!$E$15=0),0,AK10*('Plán investície'!$E$13/'Plán investície'!$E$15)))</f>
        <v/>
      </c>
      <c r="AL11" s="76" t="str">
        <f>IF(AL3="","",IF(OR('Plán investície'!$E$13=0,'Plán investície'!$E$15=0),0,AL10*('Plán investície'!$E$13/'Plán investície'!$E$15)))</f>
        <v/>
      </c>
      <c r="AM11" s="76" t="str">
        <f>IF(AM3="","",IF(OR('Plán investície'!$E$13=0,'Plán investície'!$E$15=0),0,AM10*('Plán investície'!$E$13/'Plán investície'!$E$15)))</f>
        <v/>
      </c>
      <c r="AN11" s="76" t="str">
        <f>IF(AN3="","",IF(OR('Plán investície'!$E$13=0,'Plán investície'!$E$15=0),0,AN10*('Plán investície'!$E$13/'Plán investície'!$E$15)))</f>
        <v/>
      </c>
      <c r="AO11" s="76" t="str">
        <f>IF(AO3="","",IF(OR('Plán investície'!$E$13=0,'Plán investície'!$E$15=0),0,AO10*('Plán investície'!$E$13/'Plán investície'!$E$15)))</f>
        <v/>
      </c>
    </row>
    <row r="12" spans="1:41" x14ac:dyDescent="0.25">
      <c r="A12" s="108" t="s">
        <v>114</v>
      </c>
      <c r="B12" s="76">
        <f>IF(B3="","",B10-B11)</f>
        <v>1010000</v>
      </c>
      <c r="C12" s="76">
        <f t="shared" ref="C12:AO12" si="2">IF(C3="","",C10-C11)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  <c r="H12" s="76">
        <f t="shared" si="2"/>
        <v>0</v>
      </c>
      <c r="I12" s="76">
        <f t="shared" si="2"/>
        <v>0</v>
      </c>
      <c r="J12" s="76">
        <f t="shared" si="2"/>
        <v>0</v>
      </c>
      <c r="K12" s="76">
        <f t="shared" si="2"/>
        <v>0</v>
      </c>
      <c r="L12" s="76">
        <f t="shared" si="2"/>
        <v>0</v>
      </c>
      <c r="M12" s="76">
        <f t="shared" si="2"/>
        <v>0</v>
      </c>
      <c r="N12" s="76">
        <f t="shared" si="2"/>
        <v>0</v>
      </c>
      <c r="O12" s="76">
        <f t="shared" si="2"/>
        <v>0</v>
      </c>
      <c r="P12" s="76">
        <f t="shared" si="2"/>
        <v>0</v>
      </c>
      <c r="Q12" s="76">
        <f t="shared" si="2"/>
        <v>0</v>
      </c>
      <c r="R12" s="76">
        <f t="shared" si="2"/>
        <v>0</v>
      </c>
      <c r="S12" s="76">
        <f t="shared" si="2"/>
        <v>0</v>
      </c>
      <c r="T12" s="76">
        <f t="shared" si="2"/>
        <v>0</v>
      </c>
      <c r="U12" s="76">
        <f t="shared" si="2"/>
        <v>0</v>
      </c>
      <c r="V12" s="76">
        <f t="shared" si="2"/>
        <v>0</v>
      </c>
      <c r="W12" s="76" t="str">
        <f t="shared" si="2"/>
        <v/>
      </c>
      <c r="X12" s="76" t="str">
        <f t="shared" si="2"/>
        <v/>
      </c>
      <c r="Y12" s="76" t="str">
        <f t="shared" si="2"/>
        <v/>
      </c>
      <c r="Z12" s="76" t="str">
        <f t="shared" si="2"/>
        <v/>
      </c>
      <c r="AA12" s="76" t="str">
        <f t="shared" si="2"/>
        <v/>
      </c>
      <c r="AB12" s="76" t="str">
        <f t="shared" si="2"/>
        <v/>
      </c>
      <c r="AC12" s="76" t="str">
        <f t="shared" si="2"/>
        <v/>
      </c>
      <c r="AD12" s="76" t="str">
        <f t="shared" si="2"/>
        <v/>
      </c>
      <c r="AE12" s="76" t="str">
        <f t="shared" si="2"/>
        <v/>
      </c>
      <c r="AF12" s="76" t="str">
        <f t="shared" si="2"/>
        <v/>
      </c>
      <c r="AG12" s="76" t="str">
        <f t="shared" si="2"/>
        <v/>
      </c>
      <c r="AH12" s="76" t="str">
        <f t="shared" si="2"/>
        <v/>
      </c>
      <c r="AI12" s="76" t="str">
        <f t="shared" si="2"/>
        <v/>
      </c>
      <c r="AJ12" s="76" t="str">
        <f t="shared" si="2"/>
        <v/>
      </c>
      <c r="AK12" s="76" t="str">
        <f t="shared" si="2"/>
        <v/>
      </c>
      <c r="AL12" s="76" t="str">
        <f t="shared" si="2"/>
        <v/>
      </c>
      <c r="AM12" s="76" t="str">
        <f t="shared" si="2"/>
        <v/>
      </c>
      <c r="AN12" s="76" t="str">
        <f t="shared" si="2"/>
        <v/>
      </c>
      <c r="AO12" s="76" t="str">
        <f t="shared" si="2"/>
        <v/>
      </c>
    </row>
    <row r="13" spans="1:41" x14ac:dyDescent="0.25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</row>
    <row r="14" spans="1:41" x14ac:dyDescent="0.25">
      <c r="A14" s="68" t="s">
        <v>77</v>
      </c>
      <c r="B14" s="1"/>
      <c r="C14" s="1"/>
      <c r="D14" s="1"/>
      <c r="E14" s="1"/>
      <c r="F14" s="1"/>
      <c r="G14" s="1">
        <v>5000</v>
      </c>
      <c r="H14" s="1"/>
      <c r="I14" s="1"/>
      <c r="J14" s="1"/>
      <c r="K14" s="1">
        <v>5000</v>
      </c>
      <c r="L14" s="1"/>
      <c r="M14" s="1">
        <v>15000</v>
      </c>
      <c r="N14" s="1"/>
      <c r="O14" s="1"/>
      <c r="P14" s="1"/>
      <c r="Q14" s="1"/>
      <c r="R14" s="1"/>
      <c r="S14" s="1">
        <v>5000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x14ac:dyDescent="0.25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</row>
    <row r="16" spans="1:41" hidden="1" x14ac:dyDescent="0.25">
      <c r="A16" s="109" t="s">
        <v>128</v>
      </c>
      <c r="B16" s="110">
        <f t="shared" ref="B16:AO16" si="3">IF(B3="","",B12/POWER(1+diskont,B1))</f>
        <v>971153.84615384613</v>
      </c>
      <c r="C16" s="110">
        <f t="shared" si="3"/>
        <v>0</v>
      </c>
      <c r="D16" s="110">
        <f t="shared" si="3"/>
        <v>0</v>
      </c>
      <c r="E16" s="110">
        <f t="shared" si="3"/>
        <v>0</v>
      </c>
      <c r="F16" s="110">
        <f t="shared" si="3"/>
        <v>0</v>
      </c>
      <c r="G16" s="110">
        <f t="shared" si="3"/>
        <v>0</v>
      </c>
      <c r="H16" s="110">
        <f t="shared" si="3"/>
        <v>0</v>
      </c>
      <c r="I16" s="110">
        <f t="shared" si="3"/>
        <v>0</v>
      </c>
      <c r="J16" s="110">
        <f t="shared" si="3"/>
        <v>0</v>
      </c>
      <c r="K16" s="110">
        <f t="shared" si="3"/>
        <v>0</v>
      </c>
      <c r="L16" s="110">
        <f t="shared" si="3"/>
        <v>0</v>
      </c>
      <c r="M16" s="110">
        <f t="shared" si="3"/>
        <v>0</v>
      </c>
      <c r="N16" s="110">
        <f t="shared" si="3"/>
        <v>0</v>
      </c>
      <c r="O16" s="110">
        <f t="shared" si="3"/>
        <v>0</v>
      </c>
      <c r="P16" s="110">
        <f t="shared" si="3"/>
        <v>0</v>
      </c>
      <c r="Q16" s="110">
        <f t="shared" si="3"/>
        <v>0</v>
      </c>
      <c r="R16" s="110">
        <f t="shared" si="3"/>
        <v>0</v>
      </c>
      <c r="S16" s="110">
        <f t="shared" si="3"/>
        <v>0</v>
      </c>
      <c r="T16" s="110">
        <f t="shared" si="3"/>
        <v>0</v>
      </c>
      <c r="U16" s="110">
        <f t="shared" si="3"/>
        <v>0</v>
      </c>
      <c r="V16" s="110">
        <f t="shared" si="3"/>
        <v>0</v>
      </c>
      <c r="W16" s="110" t="str">
        <f t="shared" si="3"/>
        <v/>
      </c>
      <c r="X16" s="110" t="str">
        <f t="shared" si="3"/>
        <v/>
      </c>
      <c r="Y16" s="110" t="str">
        <f t="shared" si="3"/>
        <v/>
      </c>
      <c r="Z16" s="110" t="str">
        <f t="shared" si="3"/>
        <v/>
      </c>
      <c r="AA16" s="110" t="str">
        <f t="shared" si="3"/>
        <v/>
      </c>
      <c r="AB16" s="110" t="str">
        <f t="shared" si="3"/>
        <v/>
      </c>
      <c r="AC16" s="110" t="str">
        <f t="shared" si="3"/>
        <v/>
      </c>
      <c r="AD16" s="110" t="str">
        <f t="shared" si="3"/>
        <v/>
      </c>
      <c r="AE16" s="110" t="str">
        <f t="shared" si="3"/>
        <v/>
      </c>
      <c r="AF16" s="110" t="str">
        <f t="shared" si="3"/>
        <v/>
      </c>
      <c r="AG16" s="110" t="str">
        <f t="shared" si="3"/>
        <v/>
      </c>
      <c r="AH16" s="110" t="str">
        <f t="shared" si="3"/>
        <v/>
      </c>
      <c r="AI16" s="110" t="str">
        <f t="shared" si="3"/>
        <v/>
      </c>
      <c r="AJ16" s="110" t="str">
        <f t="shared" si="3"/>
        <v/>
      </c>
      <c r="AK16" s="110" t="str">
        <f t="shared" si="3"/>
        <v/>
      </c>
      <c r="AL16" s="110" t="str">
        <f t="shared" si="3"/>
        <v/>
      </c>
      <c r="AM16" s="110" t="str">
        <f t="shared" si="3"/>
        <v/>
      </c>
      <c r="AN16" s="110" t="str">
        <f t="shared" si="3"/>
        <v/>
      </c>
      <c r="AO16" s="110" t="str">
        <f t="shared" si="3"/>
        <v/>
      </c>
    </row>
    <row r="17" spans="1:41" hidden="1" x14ac:dyDescent="0.25">
      <c r="A17" s="109" t="s">
        <v>129</v>
      </c>
      <c r="B17" s="110">
        <f t="shared" ref="B17:AO17" si="4">IF(B3="","",B14/POWER(1+diskont,B1))</f>
        <v>0</v>
      </c>
      <c r="C17" s="110">
        <f t="shared" si="4"/>
        <v>0</v>
      </c>
      <c r="D17" s="110">
        <f t="shared" si="4"/>
        <v>0</v>
      </c>
      <c r="E17" s="110">
        <f t="shared" si="4"/>
        <v>0</v>
      </c>
      <c r="F17" s="110">
        <f t="shared" si="4"/>
        <v>0</v>
      </c>
      <c r="G17" s="110">
        <f t="shared" si="4"/>
        <v>3951.5726286507283</v>
      </c>
      <c r="H17" s="110">
        <f t="shared" si="4"/>
        <v>0</v>
      </c>
      <c r="I17" s="110">
        <f t="shared" si="4"/>
        <v>0</v>
      </c>
      <c r="J17" s="110">
        <f t="shared" si="4"/>
        <v>0</v>
      </c>
      <c r="K17" s="110">
        <f t="shared" si="4"/>
        <v>3377.8208441289926</v>
      </c>
      <c r="L17" s="110">
        <f t="shared" si="4"/>
        <v>0</v>
      </c>
      <c r="M17" s="110">
        <f t="shared" si="4"/>
        <v>9368.9557437009771</v>
      </c>
      <c r="N17" s="110">
        <f t="shared" si="4"/>
        <v>0</v>
      </c>
      <c r="O17" s="110">
        <f t="shared" si="4"/>
        <v>0</v>
      </c>
      <c r="P17" s="110">
        <f t="shared" si="4"/>
        <v>0</v>
      </c>
      <c r="Q17" s="110">
        <f t="shared" si="4"/>
        <v>0</v>
      </c>
      <c r="R17" s="110">
        <f t="shared" si="4"/>
        <v>0</v>
      </c>
      <c r="S17" s="110">
        <f t="shared" si="4"/>
        <v>2468.1406050565874</v>
      </c>
      <c r="T17" s="110">
        <f t="shared" si="4"/>
        <v>0</v>
      </c>
      <c r="U17" s="110">
        <f t="shared" si="4"/>
        <v>0</v>
      </c>
      <c r="V17" s="110">
        <f t="shared" si="4"/>
        <v>0</v>
      </c>
      <c r="W17" s="110" t="str">
        <f t="shared" si="4"/>
        <v/>
      </c>
      <c r="X17" s="110" t="str">
        <f t="shared" si="4"/>
        <v/>
      </c>
      <c r="Y17" s="110" t="str">
        <f t="shared" si="4"/>
        <v/>
      </c>
      <c r="Z17" s="110" t="str">
        <f t="shared" si="4"/>
        <v/>
      </c>
      <c r="AA17" s="110" t="str">
        <f t="shared" si="4"/>
        <v/>
      </c>
      <c r="AB17" s="110" t="str">
        <f t="shared" si="4"/>
        <v/>
      </c>
      <c r="AC17" s="110" t="str">
        <f t="shared" si="4"/>
        <v/>
      </c>
      <c r="AD17" s="110" t="str">
        <f t="shared" si="4"/>
        <v/>
      </c>
      <c r="AE17" s="110" t="str">
        <f t="shared" si="4"/>
        <v/>
      </c>
      <c r="AF17" s="110" t="str">
        <f t="shared" si="4"/>
        <v/>
      </c>
      <c r="AG17" s="110" t="str">
        <f t="shared" si="4"/>
        <v/>
      </c>
      <c r="AH17" s="110" t="str">
        <f t="shared" si="4"/>
        <v/>
      </c>
      <c r="AI17" s="110" t="str">
        <f t="shared" si="4"/>
        <v/>
      </c>
      <c r="AJ17" s="110" t="str">
        <f t="shared" si="4"/>
        <v/>
      </c>
      <c r="AK17" s="110" t="str">
        <f t="shared" si="4"/>
        <v/>
      </c>
      <c r="AL17" s="110" t="str">
        <f t="shared" si="4"/>
        <v/>
      </c>
      <c r="AM17" s="110" t="str">
        <f t="shared" si="4"/>
        <v/>
      </c>
      <c r="AN17" s="110" t="str">
        <f t="shared" si="4"/>
        <v/>
      </c>
      <c r="AO17" s="110" t="str">
        <f t="shared" si="4"/>
        <v/>
      </c>
    </row>
    <row r="18" spans="1:4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</row>
    <row r="19" spans="1:41" x14ac:dyDescent="0.25">
      <c r="A19" s="103" t="s">
        <v>73</v>
      </c>
      <c r="B19" s="76">
        <f>IF(B3="","",SUM(B20:B21))</f>
        <v>1030200</v>
      </c>
      <c r="C19" s="76">
        <f t="shared" ref="C19:AO19" si="5">IF(C3="","",SUM(C20:C21))</f>
        <v>0</v>
      </c>
      <c r="D19" s="76">
        <f t="shared" si="5"/>
        <v>0</v>
      </c>
      <c r="E19" s="76">
        <f>IF(E3="","",SUM(E20:E21))</f>
        <v>0</v>
      </c>
      <c r="F19" s="76">
        <f t="shared" si="5"/>
        <v>0</v>
      </c>
      <c r="G19" s="76">
        <f t="shared" si="5"/>
        <v>0</v>
      </c>
      <c r="H19" s="76">
        <f t="shared" si="5"/>
        <v>0</v>
      </c>
      <c r="I19" s="76">
        <f t="shared" si="5"/>
        <v>0</v>
      </c>
      <c r="J19" s="76">
        <f t="shared" si="5"/>
        <v>0</v>
      </c>
      <c r="K19" s="76">
        <f t="shared" si="5"/>
        <v>0</v>
      </c>
      <c r="L19" s="76">
        <f t="shared" si="5"/>
        <v>0</v>
      </c>
      <c r="M19" s="76">
        <f t="shared" si="5"/>
        <v>0</v>
      </c>
      <c r="N19" s="76">
        <f t="shared" si="5"/>
        <v>0</v>
      </c>
      <c r="O19" s="76">
        <f t="shared" si="5"/>
        <v>0</v>
      </c>
      <c r="P19" s="76">
        <f t="shared" si="5"/>
        <v>0</v>
      </c>
      <c r="Q19" s="76">
        <f t="shared" si="5"/>
        <v>0</v>
      </c>
      <c r="R19" s="76">
        <f t="shared" si="5"/>
        <v>0</v>
      </c>
      <c r="S19" s="76">
        <f t="shared" si="5"/>
        <v>0</v>
      </c>
      <c r="T19" s="76">
        <f t="shared" si="5"/>
        <v>0</v>
      </c>
      <c r="U19" s="76">
        <f t="shared" si="5"/>
        <v>0</v>
      </c>
      <c r="V19" s="76">
        <f t="shared" si="5"/>
        <v>0</v>
      </c>
      <c r="W19" s="76" t="str">
        <f t="shared" si="5"/>
        <v/>
      </c>
      <c r="X19" s="76" t="str">
        <f t="shared" si="5"/>
        <v/>
      </c>
      <c r="Y19" s="76" t="str">
        <f t="shared" si="5"/>
        <v/>
      </c>
      <c r="Z19" s="76" t="str">
        <f t="shared" si="5"/>
        <v/>
      </c>
      <c r="AA19" s="76" t="str">
        <f t="shared" si="5"/>
        <v/>
      </c>
      <c r="AB19" s="76" t="str">
        <f t="shared" si="5"/>
        <v/>
      </c>
      <c r="AC19" s="76" t="str">
        <f t="shared" si="5"/>
        <v/>
      </c>
      <c r="AD19" s="76" t="str">
        <f t="shared" si="5"/>
        <v/>
      </c>
      <c r="AE19" s="76" t="str">
        <f t="shared" si="5"/>
        <v/>
      </c>
      <c r="AF19" s="76" t="str">
        <f t="shared" si="5"/>
        <v/>
      </c>
      <c r="AG19" s="76" t="str">
        <f t="shared" si="5"/>
        <v/>
      </c>
      <c r="AH19" s="76" t="str">
        <f t="shared" si="5"/>
        <v/>
      </c>
      <c r="AI19" s="76" t="str">
        <f t="shared" si="5"/>
        <v/>
      </c>
      <c r="AJ19" s="76" t="str">
        <f t="shared" si="5"/>
        <v/>
      </c>
      <c r="AK19" s="76" t="str">
        <f t="shared" si="5"/>
        <v/>
      </c>
      <c r="AL19" s="76" t="str">
        <f t="shared" si="5"/>
        <v/>
      </c>
      <c r="AM19" s="76" t="str">
        <f t="shared" si="5"/>
        <v/>
      </c>
      <c r="AN19" s="76" t="str">
        <f t="shared" si="5"/>
        <v/>
      </c>
      <c r="AO19" s="76" t="str">
        <f t="shared" si="5"/>
        <v/>
      </c>
    </row>
    <row r="20" spans="1:41" x14ac:dyDescent="0.25">
      <c r="A20" s="68" t="s">
        <v>148</v>
      </c>
      <c r="B20" s="76">
        <f>IF(B3="","",IF(OR(B3&lt;2014,B3&gt;2023),0,VLOOKUP(B3,'Plán investície'!$B$21:$I$30,4,FALSE)*$B$59))</f>
        <v>746238.61452717357</v>
      </c>
      <c r="C20" s="76">
        <f>IF(C3="","",IF(OR(C3&lt;2014,C3&gt;2023),0,VLOOKUP(C3,'Plán investície'!$B$21:$I$30,4,FALSE)*$B$59))</f>
        <v>0</v>
      </c>
      <c r="D20" s="76">
        <f>IF(D3="","",IF(OR(D3&lt;2014,D3&gt;2023),0,VLOOKUP(D3,'Plán investície'!$B$21:$I$30,4,FALSE)*$B$59))</f>
        <v>0</v>
      </c>
      <c r="E20" s="76">
        <f>IF(E3="","",IF(OR(E3&lt;2014,E3&gt;2023),0,VLOOKUP(E3,'Plán investície'!$B$21:$I$30,4,FALSE)*$B$59))</f>
        <v>0</v>
      </c>
      <c r="F20" s="76">
        <f>IF(F3="","",IF(OR(F3&lt;2014,F3&gt;2023),0,VLOOKUP(F3,'Plán investície'!$B$21:$I$30,4,FALSE)*$B$59))</f>
        <v>0</v>
      </c>
      <c r="G20" s="76">
        <f>IF(G3="","",IF(OR(G3&lt;2014,G3&gt;2023),0,VLOOKUP(G3,'Plán investície'!$B$21:$I$30,4,FALSE)*$B$59))</f>
        <v>0</v>
      </c>
      <c r="H20" s="76">
        <f>IF(H3="","",IF(OR(H3&lt;2014,H3&gt;2023),0,VLOOKUP(H3,'Plán investície'!$B$21:$I$30,4,FALSE)*$B$59))</f>
        <v>0</v>
      </c>
      <c r="I20" s="76">
        <f>IF(I3="","",IF(OR(I3&lt;2014,I3&gt;2023),0,VLOOKUP(I3,'Plán investície'!$B$21:$I$30,4,FALSE)*$B$59))</f>
        <v>0</v>
      </c>
      <c r="J20" s="76">
        <f>IF(J3="","",IF(OR(J3&lt;2014,J3&gt;2023),0,VLOOKUP(J3,'Plán investície'!$B$21:$I$30,4,FALSE)*$B$59))</f>
        <v>0</v>
      </c>
      <c r="K20" s="76">
        <f>IF(K3="","",IF(OR(K3&lt;2014,K3&gt;2023),0,VLOOKUP(K3,'Plán investície'!$B$21:$I$30,4,FALSE)*$B$59))</f>
        <v>0</v>
      </c>
      <c r="L20" s="76">
        <f>IF(L3="","",IF(OR(L3&lt;2014,L3&gt;2023),0,VLOOKUP(L3,'Plán investície'!$B$21:$I$30,4,FALSE)*$B$59))</f>
        <v>0</v>
      </c>
      <c r="M20" s="76">
        <f>IF(M3="","",IF(OR(M3&lt;2014,M3&gt;2023),0,VLOOKUP(M3,'Plán investície'!$B$21:$I$30,4,FALSE)*$B$59))</f>
        <v>0</v>
      </c>
      <c r="N20" s="76">
        <f>IF(N3="","",IF(OR(N3&lt;2014,N3&gt;2023),0,VLOOKUP(N3,'Plán investície'!$B$21:$I$30,4,FALSE)*$B$59))</f>
        <v>0</v>
      </c>
      <c r="O20" s="76">
        <f>IF(O3="","",IF(OR(O3&lt;2014,O3&gt;2023),0,VLOOKUP(O3,'Plán investície'!$B$21:$I$30,4,FALSE)*$B$59))</f>
        <v>0</v>
      </c>
      <c r="P20" s="76">
        <f>IF(P3="","",IF(OR(P3&lt;2014,P3&gt;2023),0,VLOOKUP(P3,'Plán investície'!$B$21:$I$30,4,FALSE)*$B$59))</f>
        <v>0</v>
      </c>
      <c r="Q20" s="76">
        <f>IF(Q3="","",IF(OR(Q3&lt;2014,Q3&gt;2023),0,VLOOKUP(Q3,'Plán investície'!$B$21:$I$30,4,FALSE)*$B$59))</f>
        <v>0</v>
      </c>
      <c r="R20" s="76">
        <f>IF(R3="","",IF(OR(R3&lt;2014,R3&gt;2023),0,VLOOKUP(R3,'Plán investície'!$B$21:$I$30,4,FALSE)*$B$59))</f>
        <v>0</v>
      </c>
      <c r="S20" s="76">
        <f>IF(S3="","",IF(OR(S3&lt;2014,S3&gt;2023),0,VLOOKUP(S3,'Plán investície'!$B$21:$I$30,4,FALSE)*$B$59))</f>
        <v>0</v>
      </c>
      <c r="T20" s="76">
        <f>IF(T3="","",IF(OR(T3&lt;2014,T3&gt;2023),0,VLOOKUP(T3,'Plán investície'!$B$21:$I$30,4,FALSE)*$B$59))</f>
        <v>0</v>
      </c>
      <c r="U20" s="76">
        <f>IF(U3="","",IF(OR(U3&lt;2014,U3&gt;2023),0,VLOOKUP(U3,'Plán investície'!$B$21:$I$30,4,FALSE)*$B$59))</f>
        <v>0</v>
      </c>
      <c r="V20" s="76">
        <f>IF(V3="","",IF(OR(V3&lt;2014,V3&gt;2023),0,VLOOKUP(V3,'Plán investície'!$B$21:$I$30,4,FALSE)*$B$59))</f>
        <v>0</v>
      </c>
      <c r="W20" s="76" t="str">
        <f>IF(W3="","",IF(OR(W3&lt;2014,W3&gt;2023),0,VLOOKUP(W3,'Plán investície'!$B$21:$I$30,4,FALSE)*$B$59))</f>
        <v/>
      </c>
      <c r="X20" s="76" t="str">
        <f>IF(X3="","",IF(OR(X3&lt;2014,X3&gt;2023),0,VLOOKUP(X3,'Plán investície'!$B$21:$I$30,4,FALSE)*$B$59))</f>
        <v/>
      </c>
      <c r="Y20" s="76" t="str">
        <f>IF(Y3="","",IF(OR(Y3&lt;2014,Y3&gt;2023),0,VLOOKUP(Y3,'Plán investície'!$B$21:$I$30,4,FALSE)*$B$59))</f>
        <v/>
      </c>
      <c r="Z20" s="76" t="str">
        <f>IF(Z3="","",IF(OR(Z3&lt;2014,Z3&gt;2023),0,VLOOKUP(Z3,'Plán investície'!$B$21:$I$30,4,FALSE)*$B$59))</f>
        <v/>
      </c>
      <c r="AA20" s="76" t="str">
        <f>IF(AA3="","",IF(OR(AA3&lt;2014,AA3&gt;2023),0,VLOOKUP(AA3,'Plán investície'!$B$21:$I$30,4,FALSE)*$B$59))</f>
        <v/>
      </c>
      <c r="AB20" s="76" t="str">
        <f>IF(AB3="","",IF(OR(AB3&lt;2014,AB3&gt;2023),0,VLOOKUP(AB3,'Plán investície'!$B$21:$I$30,4,FALSE)*$B$59))</f>
        <v/>
      </c>
      <c r="AC20" s="76" t="str">
        <f>IF(AC3="","",IF(OR(AC3&lt;2014,AC3&gt;2023),0,VLOOKUP(AC3,'Plán investície'!$B$21:$I$30,4,FALSE)*$B$59))</f>
        <v/>
      </c>
      <c r="AD20" s="76" t="str">
        <f>IF(AD3="","",IF(OR(AD3&lt;2014,AD3&gt;2023),0,VLOOKUP(AD3,'Plán investície'!$B$21:$I$30,4,FALSE)*$B$59))</f>
        <v/>
      </c>
      <c r="AE20" s="76" t="str">
        <f>IF(AE3="","",IF(OR(AE3&lt;2014,AE3&gt;2023),0,VLOOKUP(AE3,'Plán investície'!$B$21:$I$30,4,FALSE)*$B$59))</f>
        <v/>
      </c>
      <c r="AF20" s="76" t="str">
        <f>IF(AF3="","",IF(OR(AF3&lt;2014,AF3&gt;2023),0,VLOOKUP(AF3,'Plán investície'!$B$21:$I$30,4,FALSE)*$B$59))</f>
        <v/>
      </c>
      <c r="AG20" s="76" t="str">
        <f>IF(AG3="","",IF(OR(AG3&lt;2014,AG3&gt;2023),0,VLOOKUP(AG3,'Plán investície'!$B$21:$I$30,4,FALSE)*$B$59))</f>
        <v/>
      </c>
      <c r="AH20" s="76" t="str">
        <f>IF(AH3="","",IF(OR(AH3&lt;2014,AH3&gt;2023),0,VLOOKUP(AH3,'Plán investície'!$B$21:$I$30,4,FALSE)*$B$59))</f>
        <v/>
      </c>
      <c r="AI20" s="76" t="str">
        <f>IF(AI3="","",IF(OR(AI3&lt;2014,AI3&gt;2023),0,VLOOKUP(AI3,'Plán investície'!$B$21:$I$30,4,FALSE)*$B$59))</f>
        <v/>
      </c>
      <c r="AJ20" s="76" t="str">
        <f>IF(AJ3="","",IF(OR(AJ3&lt;2014,AJ3&gt;2023),0,VLOOKUP(AJ3,'Plán investície'!$B$21:$I$30,4,FALSE)*$B$59))</f>
        <v/>
      </c>
      <c r="AK20" s="76" t="str">
        <f>IF(AK3="","",IF(OR(AK3&lt;2014,AK3&gt;2023),0,VLOOKUP(AK3,'Plán investície'!$B$21:$I$30,4,FALSE)*$B$59))</f>
        <v/>
      </c>
      <c r="AL20" s="76" t="str">
        <f>IF(AL3="","",IF(OR(AL3&lt;2014,AL3&gt;2023),0,VLOOKUP(AL3,'Plán investície'!$B$21:$I$30,4,FALSE)*$B$59))</f>
        <v/>
      </c>
      <c r="AM20" s="76" t="str">
        <f>IF(AM3="","",IF(OR(AM3&lt;2014,AM3&gt;2023),0,VLOOKUP(AM3,'Plán investície'!$B$21:$I$30,4,FALSE)*$B$59))</f>
        <v/>
      </c>
      <c r="AN20" s="76" t="str">
        <f>IF(AN3="","",IF(OR(AN3&lt;2014,AN3&gt;2023),0,VLOOKUP(AN3,'Plán investície'!$B$21:$I$30,4,FALSE)*$B$59))</f>
        <v/>
      </c>
      <c r="AO20" s="76" t="str">
        <f>IF(AO3="","",IF(OR(AO3&lt;2014,AO3&gt;2023),0,VLOOKUP(AO3,'Plán investície'!$B$21:$I$30,4,FALSE)*$B$59))</f>
        <v/>
      </c>
    </row>
    <row r="21" spans="1:41" x14ac:dyDescent="0.25">
      <c r="A21" s="68" t="s">
        <v>64</v>
      </c>
      <c r="B21" s="76">
        <f>IF(B3="","",B10-B20)</f>
        <v>283961.38547282643</v>
      </c>
      <c r="C21" s="76">
        <f t="shared" ref="C21:AO21" si="6">IF(C3="","",C10-C20)</f>
        <v>0</v>
      </c>
      <c r="D21" s="76">
        <f t="shared" si="6"/>
        <v>0</v>
      </c>
      <c r="E21" s="76">
        <f t="shared" si="6"/>
        <v>0</v>
      </c>
      <c r="F21" s="76">
        <f t="shared" si="6"/>
        <v>0</v>
      </c>
      <c r="G21" s="76">
        <f t="shared" si="6"/>
        <v>0</v>
      </c>
      <c r="H21" s="76">
        <f t="shared" si="6"/>
        <v>0</v>
      </c>
      <c r="I21" s="76">
        <f t="shared" si="6"/>
        <v>0</v>
      </c>
      <c r="J21" s="76">
        <f t="shared" si="6"/>
        <v>0</v>
      </c>
      <c r="K21" s="76">
        <f t="shared" si="6"/>
        <v>0</v>
      </c>
      <c r="L21" s="76">
        <f t="shared" si="6"/>
        <v>0</v>
      </c>
      <c r="M21" s="76">
        <f t="shared" si="6"/>
        <v>0</v>
      </c>
      <c r="N21" s="76">
        <f t="shared" si="6"/>
        <v>0</v>
      </c>
      <c r="O21" s="76">
        <f t="shared" si="6"/>
        <v>0</v>
      </c>
      <c r="P21" s="76">
        <f t="shared" si="6"/>
        <v>0</v>
      </c>
      <c r="Q21" s="76">
        <f t="shared" si="6"/>
        <v>0</v>
      </c>
      <c r="R21" s="76">
        <f t="shared" si="6"/>
        <v>0</v>
      </c>
      <c r="S21" s="76">
        <f t="shared" si="6"/>
        <v>0</v>
      </c>
      <c r="T21" s="76">
        <f t="shared" si="6"/>
        <v>0</v>
      </c>
      <c r="U21" s="76">
        <f t="shared" si="6"/>
        <v>0</v>
      </c>
      <c r="V21" s="76">
        <f t="shared" si="6"/>
        <v>0</v>
      </c>
      <c r="W21" s="76" t="str">
        <f t="shared" si="6"/>
        <v/>
      </c>
      <c r="X21" s="76" t="str">
        <f t="shared" si="6"/>
        <v/>
      </c>
      <c r="Y21" s="76" t="str">
        <f t="shared" si="6"/>
        <v/>
      </c>
      <c r="Z21" s="76" t="str">
        <f t="shared" si="6"/>
        <v/>
      </c>
      <c r="AA21" s="76" t="str">
        <f t="shared" si="6"/>
        <v/>
      </c>
      <c r="AB21" s="76" t="str">
        <f t="shared" si="6"/>
        <v/>
      </c>
      <c r="AC21" s="76" t="str">
        <f t="shared" si="6"/>
        <v/>
      </c>
      <c r="AD21" s="76" t="str">
        <f t="shared" si="6"/>
        <v/>
      </c>
      <c r="AE21" s="76" t="str">
        <f t="shared" si="6"/>
        <v/>
      </c>
      <c r="AF21" s="76" t="str">
        <f t="shared" si="6"/>
        <v/>
      </c>
      <c r="AG21" s="76" t="str">
        <f t="shared" si="6"/>
        <v/>
      </c>
      <c r="AH21" s="76" t="str">
        <f t="shared" si="6"/>
        <v/>
      </c>
      <c r="AI21" s="76" t="str">
        <f t="shared" si="6"/>
        <v/>
      </c>
      <c r="AJ21" s="76" t="str">
        <f t="shared" si="6"/>
        <v/>
      </c>
      <c r="AK21" s="76" t="str">
        <f t="shared" si="6"/>
        <v/>
      </c>
      <c r="AL21" s="76" t="str">
        <f t="shared" si="6"/>
        <v/>
      </c>
      <c r="AM21" s="76" t="str">
        <f t="shared" si="6"/>
        <v/>
      </c>
      <c r="AN21" s="76" t="str">
        <f t="shared" si="6"/>
        <v/>
      </c>
      <c r="AO21" s="76" t="str">
        <f t="shared" si="6"/>
        <v/>
      </c>
    </row>
    <row r="22" spans="1:41" x14ac:dyDescent="0.25">
      <c r="A22" s="68" t="s">
        <v>81</v>
      </c>
      <c r="B22" s="76">
        <f t="shared" ref="B22:AO22" si="7">IF(B3="","",B21-B23)</f>
        <v>183961.38547282643</v>
      </c>
      <c r="C22" s="76">
        <f t="shared" si="7"/>
        <v>0</v>
      </c>
      <c r="D22" s="76">
        <f t="shared" si="7"/>
        <v>0</v>
      </c>
      <c r="E22" s="76">
        <f t="shared" si="7"/>
        <v>0</v>
      </c>
      <c r="F22" s="76">
        <f t="shared" si="7"/>
        <v>0</v>
      </c>
      <c r="G22" s="76">
        <f t="shared" si="7"/>
        <v>0</v>
      </c>
      <c r="H22" s="76">
        <f t="shared" si="7"/>
        <v>0</v>
      </c>
      <c r="I22" s="76">
        <f t="shared" si="7"/>
        <v>0</v>
      </c>
      <c r="J22" s="76">
        <f t="shared" si="7"/>
        <v>0</v>
      </c>
      <c r="K22" s="76">
        <f t="shared" si="7"/>
        <v>0</v>
      </c>
      <c r="L22" s="76">
        <f t="shared" si="7"/>
        <v>0</v>
      </c>
      <c r="M22" s="76">
        <f t="shared" si="7"/>
        <v>0</v>
      </c>
      <c r="N22" s="76">
        <f t="shared" si="7"/>
        <v>0</v>
      </c>
      <c r="O22" s="76">
        <f t="shared" si="7"/>
        <v>0</v>
      </c>
      <c r="P22" s="76">
        <f t="shared" si="7"/>
        <v>0</v>
      </c>
      <c r="Q22" s="76">
        <f t="shared" si="7"/>
        <v>0</v>
      </c>
      <c r="R22" s="76">
        <f t="shared" si="7"/>
        <v>0</v>
      </c>
      <c r="S22" s="76">
        <f t="shared" si="7"/>
        <v>0</v>
      </c>
      <c r="T22" s="76">
        <f t="shared" si="7"/>
        <v>0</v>
      </c>
      <c r="U22" s="76">
        <f t="shared" si="7"/>
        <v>0</v>
      </c>
      <c r="V22" s="76">
        <f t="shared" si="7"/>
        <v>0</v>
      </c>
      <c r="W22" s="76" t="str">
        <f t="shared" si="7"/>
        <v/>
      </c>
      <c r="X22" s="76" t="str">
        <f t="shared" si="7"/>
        <v/>
      </c>
      <c r="Y22" s="76" t="str">
        <f t="shared" si="7"/>
        <v/>
      </c>
      <c r="Z22" s="76" t="str">
        <f t="shared" si="7"/>
        <v/>
      </c>
      <c r="AA22" s="76" t="str">
        <f t="shared" si="7"/>
        <v/>
      </c>
      <c r="AB22" s="76" t="str">
        <f t="shared" si="7"/>
        <v/>
      </c>
      <c r="AC22" s="76" t="str">
        <f t="shared" si="7"/>
        <v/>
      </c>
      <c r="AD22" s="76" t="str">
        <f t="shared" si="7"/>
        <v/>
      </c>
      <c r="AE22" s="76" t="str">
        <f t="shared" si="7"/>
        <v/>
      </c>
      <c r="AF22" s="76" t="str">
        <f t="shared" si="7"/>
        <v/>
      </c>
      <c r="AG22" s="76" t="str">
        <f t="shared" si="7"/>
        <v/>
      </c>
      <c r="AH22" s="76" t="str">
        <f t="shared" si="7"/>
        <v/>
      </c>
      <c r="AI22" s="76" t="str">
        <f t="shared" si="7"/>
        <v/>
      </c>
      <c r="AJ22" s="76" t="str">
        <f t="shared" si="7"/>
        <v/>
      </c>
      <c r="AK22" s="76" t="str">
        <f t="shared" si="7"/>
        <v/>
      </c>
      <c r="AL22" s="76" t="str">
        <f t="shared" si="7"/>
        <v/>
      </c>
      <c r="AM22" s="76" t="str">
        <f t="shared" si="7"/>
        <v/>
      </c>
      <c r="AN22" s="76" t="str">
        <f t="shared" si="7"/>
        <v/>
      </c>
      <c r="AO22" s="76" t="str">
        <f t="shared" si="7"/>
        <v/>
      </c>
    </row>
    <row r="23" spans="1:41" x14ac:dyDescent="0.25">
      <c r="A23" s="68" t="s">
        <v>82</v>
      </c>
      <c r="B23" s="76">
        <f>IF(B3="","",Úver!B3)</f>
        <v>100000</v>
      </c>
      <c r="C23" s="76">
        <f>IF(C3="","",Úver!C3)</f>
        <v>0</v>
      </c>
      <c r="D23" s="76">
        <f>IF(D3="","",Úver!D3)</f>
        <v>0</v>
      </c>
      <c r="E23" s="76">
        <f>IF(E3="","",Úver!E3)</f>
        <v>0</v>
      </c>
      <c r="F23" s="76">
        <f>IF(F3="","",Úver!F3)</f>
        <v>0</v>
      </c>
      <c r="G23" s="76">
        <f>IF(G3="","",Úver!G3)</f>
        <v>0</v>
      </c>
      <c r="H23" s="76">
        <f>IF(H3="","",Úver!H3)</f>
        <v>0</v>
      </c>
      <c r="I23" s="76">
        <f>IF(I3="","",Úver!I3)</f>
        <v>0</v>
      </c>
      <c r="J23" s="76">
        <f>IF(J3="","",Úver!J3)</f>
        <v>0</v>
      </c>
      <c r="K23" s="76">
        <f>IF(K3="","",Úver!K3)</f>
        <v>0</v>
      </c>
      <c r="L23" s="76">
        <f>IF(L3="","",Úver!L3)</f>
        <v>0</v>
      </c>
      <c r="M23" s="76">
        <f>IF(M3="","",Úver!M3)</f>
        <v>0</v>
      </c>
      <c r="N23" s="76">
        <f>IF(N3="","",Úver!N3)</f>
        <v>0</v>
      </c>
      <c r="O23" s="76">
        <f>IF(O3="","",Úver!O3)</f>
        <v>0</v>
      </c>
      <c r="P23" s="76">
        <f>IF(P3="","",Úver!P3)</f>
        <v>0</v>
      </c>
      <c r="Q23" s="76">
        <f>IF(Q3="","",Úver!Q3)</f>
        <v>0</v>
      </c>
      <c r="R23" s="76">
        <f>IF(R3="","",Úver!R3)</f>
        <v>0</v>
      </c>
      <c r="S23" s="76">
        <f>IF(S3="","",Úver!S3)</f>
        <v>0</v>
      </c>
      <c r="T23" s="76">
        <f>IF(T3="","",Úver!T3)</f>
        <v>0</v>
      </c>
      <c r="U23" s="76">
        <f>IF(U3="","",Úver!U3)</f>
        <v>0</v>
      </c>
      <c r="V23" s="76">
        <f>IF(V3="","",Úver!V3)</f>
        <v>0</v>
      </c>
      <c r="W23" s="76" t="str">
        <f>IF(W3="","",Úver!W3)</f>
        <v/>
      </c>
      <c r="X23" s="76" t="str">
        <f>IF(X3="","",Úver!X3)</f>
        <v/>
      </c>
      <c r="Y23" s="76" t="str">
        <f>IF(Y3="","",Úver!Y3)</f>
        <v/>
      </c>
      <c r="Z23" s="76" t="str">
        <f>IF(Z3="","",Úver!Z3)</f>
        <v/>
      </c>
      <c r="AA23" s="76" t="str">
        <f>IF(AA3="","",Úver!AA3)</f>
        <v/>
      </c>
      <c r="AB23" s="76" t="str">
        <f>IF(AB3="","",Úver!AB3)</f>
        <v/>
      </c>
      <c r="AC23" s="76" t="str">
        <f>IF(AC3="","",Úver!AC3)</f>
        <v/>
      </c>
      <c r="AD23" s="76" t="str">
        <f>IF(AD3="","",Úver!AD3)</f>
        <v/>
      </c>
      <c r="AE23" s="76" t="str">
        <f>IF(AE3="","",Úver!AE3)</f>
        <v/>
      </c>
      <c r="AF23" s="76" t="str">
        <f>IF(AF3="","",Úver!AF3)</f>
        <v/>
      </c>
      <c r="AG23" s="76" t="str">
        <f>IF(AG3="","",Úver!AG3)</f>
        <v/>
      </c>
      <c r="AH23" s="76" t="str">
        <f>IF(AH3="","",Úver!AH3)</f>
        <v/>
      </c>
      <c r="AI23" s="76" t="str">
        <f>IF(AI3="","",Úver!AI3)</f>
        <v/>
      </c>
      <c r="AJ23" s="76" t="str">
        <f>IF(AJ3="","",Úver!AJ3)</f>
        <v/>
      </c>
      <c r="AK23" s="76" t="str">
        <f>IF(AK3="","",Úver!AK3)</f>
        <v/>
      </c>
      <c r="AL23" s="76" t="str">
        <f>IF(AL3="","",Úver!AL3)</f>
        <v/>
      </c>
      <c r="AM23" s="76" t="str">
        <f>IF(AM3="","",Úver!AM3)</f>
        <v/>
      </c>
      <c r="AN23" s="76" t="str">
        <f>IF(AN3="","",Úver!AN3)</f>
        <v/>
      </c>
      <c r="AO23" s="76" t="str">
        <f>IF(AO3="","",Úver!AO3)</f>
        <v/>
      </c>
    </row>
    <row r="24" spans="1:41" x14ac:dyDescent="0.25">
      <c r="B24" s="162" t="str">
        <f>IF(B3="","",IF(SUM(B20:B21)&gt;0,IF(B22&lt;0,"znížte výšku úverových zdrojov",""),""))</f>
        <v/>
      </c>
      <c r="C24" s="162" t="str">
        <f t="shared" ref="C24:AO24" si="8">IF(C3="","",IF(SUM(C20:C21)&gt;0,IF(C22&lt;0,"znížte výšku úverových zdrojov",""),""))</f>
        <v/>
      </c>
      <c r="D24" s="162" t="str">
        <f t="shared" si="8"/>
        <v/>
      </c>
      <c r="E24" s="162" t="str">
        <f t="shared" si="8"/>
        <v/>
      </c>
      <c r="F24" s="162" t="str">
        <f t="shared" si="8"/>
        <v/>
      </c>
      <c r="G24" s="162" t="str">
        <f t="shared" si="8"/>
        <v/>
      </c>
      <c r="H24" s="162" t="str">
        <f t="shared" si="8"/>
        <v/>
      </c>
      <c r="I24" s="162" t="str">
        <f t="shared" si="8"/>
        <v/>
      </c>
      <c r="J24" s="162" t="str">
        <f t="shared" si="8"/>
        <v/>
      </c>
      <c r="K24" s="162" t="str">
        <f t="shared" si="8"/>
        <v/>
      </c>
      <c r="L24" s="162" t="str">
        <f t="shared" si="8"/>
        <v/>
      </c>
      <c r="M24" s="162" t="str">
        <f t="shared" si="8"/>
        <v/>
      </c>
      <c r="N24" s="162" t="str">
        <f t="shared" si="8"/>
        <v/>
      </c>
      <c r="O24" s="162" t="str">
        <f t="shared" si="8"/>
        <v/>
      </c>
      <c r="P24" s="162" t="str">
        <f t="shared" si="8"/>
        <v/>
      </c>
      <c r="Q24" s="162" t="str">
        <f t="shared" si="8"/>
        <v/>
      </c>
      <c r="R24" s="162" t="str">
        <f t="shared" si="8"/>
        <v/>
      </c>
      <c r="S24" s="162" t="str">
        <f t="shared" si="8"/>
        <v/>
      </c>
      <c r="T24" s="162" t="str">
        <f t="shared" si="8"/>
        <v/>
      </c>
      <c r="U24" s="162" t="str">
        <f t="shared" si="8"/>
        <v/>
      </c>
      <c r="V24" s="162" t="str">
        <f t="shared" si="8"/>
        <v/>
      </c>
      <c r="W24" s="162" t="str">
        <f t="shared" si="8"/>
        <v/>
      </c>
      <c r="X24" s="162" t="str">
        <f t="shared" si="8"/>
        <v/>
      </c>
      <c r="Y24" s="162" t="str">
        <f t="shared" si="8"/>
        <v/>
      </c>
      <c r="Z24" s="162" t="str">
        <f t="shared" si="8"/>
        <v/>
      </c>
      <c r="AA24" s="162" t="str">
        <f t="shared" si="8"/>
        <v/>
      </c>
      <c r="AB24" s="162" t="str">
        <f t="shared" si="8"/>
        <v/>
      </c>
      <c r="AC24" s="162" t="str">
        <f t="shared" si="8"/>
        <v/>
      </c>
      <c r="AD24" s="162" t="str">
        <f t="shared" si="8"/>
        <v/>
      </c>
      <c r="AE24" s="162" t="str">
        <f t="shared" si="8"/>
        <v/>
      </c>
      <c r="AF24" s="162" t="str">
        <f t="shared" si="8"/>
        <v/>
      </c>
      <c r="AG24" s="162" t="str">
        <f t="shared" si="8"/>
        <v/>
      </c>
      <c r="AH24" s="162" t="str">
        <f t="shared" si="8"/>
        <v/>
      </c>
      <c r="AI24" s="162" t="str">
        <f t="shared" si="8"/>
        <v/>
      </c>
      <c r="AJ24" s="162" t="str">
        <f t="shared" si="8"/>
        <v/>
      </c>
      <c r="AK24" s="162" t="str">
        <f t="shared" si="8"/>
        <v/>
      </c>
      <c r="AL24" s="162" t="str">
        <f t="shared" si="8"/>
        <v/>
      </c>
      <c r="AM24" s="162" t="str">
        <f t="shared" si="8"/>
        <v/>
      </c>
      <c r="AN24" s="162" t="str">
        <f t="shared" si="8"/>
        <v/>
      </c>
      <c r="AO24" s="162" t="str">
        <f t="shared" si="8"/>
        <v/>
      </c>
    </row>
    <row r="25" spans="1:41" x14ac:dyDescent="0.25">
      <c r="A25" s="103" t="s">
        <v>74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</row>
    <row r="26" spans="1:41" x14ac:dyDescent="0.25">
      <c r="A26" s="68" t="s">
        <v>66</v>
      </c>
      <c r="B26" s="76">
        <f>IF(B3="","",'Prevádzkové príjmy'!B3)</f>
        <v>0</v>
      </c>
      <c r="C26" s="76">
        <f>IF(C3="","",'Prevádzkové príjmy'!C3)</f>
        <v>0</v>
      </c>
      <c r="D26" s="76">
        <f>IF(D3="","",'Prevádzkové príjmy'!D3)</f>
        <v>0</v>
      </c>
      <c r="E26" s="76">
        <f>IF(E3="","",'Prevádzkové príjmy'!E3)</f>
        <v>0</v>
      </c>
      <c r="F26" s="76">
        <f>IF(F3="","",'Prevádzkové príjmy'!F3)</f>
        <v>0</v>
      </c>
      <c r="G26" s="76">
        <f>IF(G3="","",'Prevádzkové príjmy'!G3)</f>
        <v>0</v>
      </c>
      <c r="H26" s="76">
        <f>IF(H3="","",'Prevádzkové príjmy'!H3)</f>
        <v>0</v>
      </c>
      <c r="I26" s="76">
        <f>IF(I3="","",'Prevádzkové príjmy'!I3)</f>
        <v>0</v>
      </c>
      <c r="J26" s="76">
        <f>IF(J3="","",'Prevádzkové príjmy'!J3)</f>
        <v>0</v>
      </c>
      <c r="K26" s="76">
        <f>IF(K3="","",'Prevádzkové príjmy'!K3)</f>
        <v>0</v>
      </c>
      <c r="L26" s="76">
        <f>IF(L3="","",'Prevádzkové príjmy'!L3)</f>
        <v>0</v>
      </c>
      <c r="M26" s="76">
        <f>IF(M3="","",'Prevádzkové príjmy'!M3)</f>
        <v>0</v>
      </c>
      <c r="N26" s="76">
        <f>IF(N3="","",'Prevádzkové príjmy'!N3)</f>
        <v>0</v>
      </c>
      <c r="O26" s="76">
        <f>IF(O3="","",'Prevádzkové príjmy'!O3)</f>
        <v>0</v>
      </c>
      <c r="P26" s="76">
        <f>IF(P3="","",'Prevádzkové príjmy'!P3)</f>
        <v>0</v>
      </c>
      <c r="Q26" s="76">
        <f>IF(Q3="","",'Prevádzkové príjmy'!Q3)</f>
        <v>0</v>
      </c>
      <c r="R26" s="76">
        <f>IF(R3="","",'Prevádzkové príjmy'!R3)</f>
        <v>0</v>
      </c>
      <c r="S26" s="76">
        <f>IF(S3="","",'Prevádzkové príjmy'!S3)</f>
        <v>0</v>
      </c>
      <c r="T26" s="76">
        <f>IF(T3="","",'Prevádzkové príjmy'!T3)</f>
        <v>0</v>
      </c>
      <c r="U26" s="76">
        <f>IF(U3="","",'Prevádzkové príjmy'!U3)</f>
        <v>0</v>
      </c>
      <c r="V26" s="76">
        <f>IF(V3="","",'Prevádzkové príjmy'!V3)</f>
        <v>0</v>
      </c>
      <c r="W26" s="76" t="str">
        <f>IF(W3="","",'Prevádzkové príjmy'!W3)</f>
        <v/>
      </c>
      <c r="X26" s="76" t="str">
        <f>IF(X3="","",'Prevádzkové príjmy'!X3)</f>
        <v/>
      </c>
      <c r="Y26" s="76" t="str">
        <f>IF(Y3="","",'Prevádzkové príjmy'!Y3)</f>
        <v/>
      </c>
      <c r="Z26" s="76" t="str">
        <f>IF(Z3="","",'Prevádzkové príjmy'!Z3)</f>
        <v/>
      </c>
      <c r="AA26" s="76" t="str">
        <f>IF(AA3="","",'Prevádzkové príjmy'!AA3)</f>
        <v/>
      </c>
      <c r="AB26" s="76" t="str">
        <f>IF(AB3="","",'Prevádzkové príjmy'!AB3)</f>
        <v/>
      </c>
      <c r="AC26" s="76" t="str">
        <f>IF(AC3="","",'Prevádzkové príjmy'!AC3)</f>
        <v/>
      </c>
      <c r="AD26" s="76" t="str">
        <f>IF(AD3="","",'Prevádzkové príjmy'!AD3)</f>
        <v/>
      </c>
      <c r="AE26" s="76" t="str">
        <f>IF(AE3="","",'Prevádzkové príjmy'!AE3)</f>
        <v/>
      </c>
      <c r="AF26" s="76" t="str">
        <f>IF(AF3="","",'Prevádzkové príjmy'!AF3)</f>
        <v/>
      </c>
      <c r="AG26" s="76" t="str">
        <f>IF(AG3="","",'Prevádzkové príjmy'!AG3)</f>
        <v/>
      </c>
      <c r="AH26" s="76" t="str">
        <f>IF(AH3="","",'Prevádzkové príjmy'!AH3)</f>
        <v/>
      </c>
      <c r="AI26" s="76" t="str">
        <f>IF(AI3="","",'Prevádzkové príjmy'!AI3)</f>
        <v/>
      </c>
      <c r="AJ26" s="76" t="str">
        <f>IF(AJ3="","",'Prevádzkové príjmy'!AJ3)</f>
        <v/>
      </c>
      <c r="AK26" s="76" t="str">
        <f>IF(AK3="","",'Prevádzkové príjmy'!AK3)</f>
        <v/>
      </c>
      <c r="AL26" s="76" t="str">
        <f>IF(AL3="","",'Prevádzkové príjmy'!AL3)</f>
        <v/>
      </c>
      <c r="AM26" s="76" t="str">
        <f>IF(AM3="","",'Prevádzkové príjmy'!AM3)</f>
        <v/>
      </c>
      <c r="AN26" s="76" t="str">
        <f>IF(AN3="","",'Prevádzkové príjmy'!AN3)</f>
        <v/>
      </c>
      <c r="AO26" s="76" t="str">
        <f>IF(AO3="","",'Prevádzkové príjmy'!AO3)</f>
        <v/>
      </c>
    </row>
    <row r="27" spans="1:41" x14ac:dyDescent="0.25">
      <c r="A27" s="68" t="s">
        <v>67</v>
      </c>
      <c r="B27" s="76">
        <f>IF(B3="","",'Príjmy z prevádzky - úspora'!B5)</f>
        <v>0</v>
      </c>
      <c r="C27" s="76">
        <f>IF(C3="","",'Príjmy z prevádzky - úspora'!C5)</f>
        <v>67857.748189465143</v>
      </c>
      <c r="D27" s="76">
        <f>IF(D3="","",'Príjmy z prevádzky - úspora'!D5)</f>
        <v>17876.83560939378</v>
      </c>
      <c r="E27" s="76">
        <f>IF(E3="","",'Príjmy z prevádzky - úspora'!E5)</f>
        <v>17876.83560939378</v>
      </c>
      <c r="F27" s="76">
        <f>IF(F3="","",'Príjmy z prevádzky - úspora'!F5)</f>
        <v>17876.83560939378</v>
      </c>
      <c r="G27" s="76">
        <f>IF(G3="","",'Príjmy z prevádzky - úspora'!G5)</f>
        <v>17876.83560939378</v>
      </c>
      <c r="H27" s="76">
        <f>IF(H3="","",'Príjmy z prevádzky - úspora'!H5)</f>
        <v>17876.83560939378</v>
      </c>
      <c r="I27" s="76">
        <f>IF(I3="","",'Príjmy z prevádzky - úspora'!I5)</f>
        <v>17876.83560939378</v>
      </c>
      <c r="J27" s="76">
        <f>IF(J3="","",'Príjmy z prevádzky - úspora'!J5)</f>
        <v>17876.83560939378</v>
      </c>
      <c r="K27" s="76">
        <f>IF(K3="","",'Príjmy z prevádzky - úspora'!K5)</f>
        <v>17876.83560939378</v>
      </c>
      <c r="L27" s="76">
        <f>IF(L3="","",'Príjmy z prevádzky - úspora'!L5)</f>
        <v>17876.83560939378</v>
      </c>
      <c r="M27" s="76">
        <f>IF(M3="","",'Príjmy z prevádzky - úspora'!M5)</f>
        <v>17876.83560939378</v>
      </c>
      <c r="N27" s="76">
        <f>IF(N3="","",'Príjmy z prevádzky - úspora'!N5)</f>
        <v>17876.83560939378</v>
      </c>
      <c r="O27" s="76">
        <f>IF(O3="","",'Príjmy z prevádzky - úspora'!O5)</f>
        <v>17876.83560939378</v>
      </c>
      <c r="P27" s="76">
        <f>IF(P3="","",'Príjmy z prevádzky - úspora'!P5)</f>
        <v>17876.83560939378</v>
      </c>
      <c r="Q27" s="76">
        <f>IF(Q3="","",'Príjmy z prevádzky - úspora'!Q5)</f>
        <v>17876.83560939378</v>
      </c>
      <c r="R27" s="76">
        <f>IF(R3="","",'Príjmy z prevádzky - úspora'!R5)</f>
        <v>17876.83560939378</v>
      </c>
      <c r="S27" s="76">
        <f>IF(S3="","",'Príjmy z prevádzky - úspora'!S5)</f>
        <v>17876.83560939378</v>
      </c>
      <c r="T27" s="76">
        <f>IF(T3="","",'Príjmy z prevádzky - úspora'!T5)</f>
        <v>17876.83560939378</v>
      </c>
      <c r="U27" s="76">
        <f>IF(U3="","",'Príjmy z prevádzky - úspora'!U5)</f>
        <v>17876.83560939378</v>
      </c>
      <c r="V27" s="76">
        <f>IF(V3="","",'Príjmy z prevádzky - úspora'!V5)</f>
        <v>17876.83560939378</v>
      </c>
      <c r="W27" s="76" t="str">
        <f>IF(W3="","",'Príjmy z prevádzky - úspora'!W5)</f>
        <v/>
      </c>
      <c r="X27" s="76" t="str">
        <f>IF(X3="","",'Príjmy z prevádzky - úspora'!X5)</f>
        <v/>
      </c>
      <c r="Y27" s="76" t="str">
        <f>IF(Y3="","",'Príjmy z prevádzky - úspora'!Y5)</f>
        <v/>
      </c>
      <c r="Z27" s="76" t="str">
        <f>IF(Z3="","",'Príjmy z prevádzky - úspora'!Z5)</f>
        <v/>
      </c>
      <c r="AA27" s="76" t="str">
        <f>IF(AA3="","",'Príjmy z prevádzky - úspora'!AA5)</f>
        <v/>
      </c>
      <c r="AB27" s="76" t="str">
        <f>IF(AB3="","",'Príjmy z prevádzky - úspora'!AB5)</f>
        <v/>
      </c>
      <c r="AC27" s="76" t="str">
        <f>IF(AC3="","",'Príjmy z prevádzky - úspora'!AC5)</f>
        <v/>
      </c>
      <c r="AD27" s="76" t="str">
        <f>IF(AD3="","",'Príjmy z prevádzky - úspora'!AD5)</f>
        <v/>
      </c>
      <c r="AE27" s="76" t="str">
        <f>IF(AE3="","",'Príjmy z prevádzky - úspora'!AE5)</f>
        <v/>
      </c>
      <c r="AF27" s="76" t="str">
        <f>IF(AF3="","",'Príjmy z prevádzky - úspora'!AF5)</f>
        <v/>
      </c>
      <c r="AG27" s="76" t="str">
        <f>IF(AG3="","",'Príjmy z prevádzky - úspora'!AG5)</f>
        <v/>
      </c>
      <c r="AH27" s="76" t="str">
        <f>IF(AH3="","",'Príjmy z prevádzky - úspora'!AH5)</f>
        <v/>
      </c>
      <c r="AI27" s="76" t="str">
        <f>IF(AI3="","",'Príjmy z prevádzky - úspora'!AI5)</f>
        <v/>
      </c>
      <c r="AJ27" s="76" t="str">
        <f>IF(AJ3="","",'Príjmy z prevádzky - úspora'!AJ5)</f>
        <v/>
      </c>
      <c r="AK27" s="76" t="str">
        <f>IF(AK3="","",'Príjmy z prevádzky - úspora'!AK5)</f>
        <v/>
      </c>
      <c r="AL27" s="76" t="str">
        <f>IF(AL3="","",'Príjmy z prevádzky - úspora'!AL5)</f>
        <v/>
      </c>
      <c r="AM27" s="76" t="str">
        <f>IF(AM3="","",'Príjmy z prevádzky - úspora'!AM5)</f>
        <v/>
      </c>
      <c r="AN27" s="76" t="str">
        <f>IF(AN3="","",'Príjmy z prevádzky - úspora'!AN5)</f>
        <v/>
      </c>
      <c r="AO27" s="76" t="str">
        <f>IF(AO3="","",'Príjmy z prevádzky - úspora'!AO5)</f>
        <v/>
      </c>
    </row>
    <row r="28" spans="1:41" x14ac:dyDescent="0.25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</row>
    <row r="29" spans="1:41" hidden="1" x14ac:dyDescent="0.25">
      <c r="A29" s="109" t="s">
        <v>131</v>
      </c>
      <c r="B29" s="110">
        <f t="shared" ref="B29:AO29" si="9">IF(B3="","",(B26+B27)/POWER(1+diskont,B1))</f>
        <v>0</v>
      </c>
      <c r="C29" s="110">
        <f t="shared" si="9"/>
        <v>62738.302689964068</v>
      </c>
      <c r="D29" s="110">
        <f t="shared" si="9"/>
        <v>15892.441761309616</v>
      </c>
      <c r="E29" s="110">
        <f t="shared" si="9"/>
        <v>15281.194001259244</v>
      </c>
      <c r="F29" s="110">
        <f t="shared" si="9"/>
        <v>14693.455770441578</v>
      </c>
      <c r="G29" s="110">
        <f t="shared" si="9"/>
        <v>14128.322856193825</v>
      </c>
      <c r="H29" s="110">
        <f t="shared" si="9"/>
        <v>13584.925823263295</v>
      </c>
      <c r="I29" s="110">
        <f t="shared" si="9"/>
        <v>13062.428676214704</v>
      </c>
      <c r="J29" s="110">
        <f t="shared" si="9"/>
        <v>12560.027573283369</v>
      </c>
      <c r="K29" s="110">
        <f t="shared" si="9"/>
        <v>12076.949589695547</v>
      </c>
      <c r="L29" s="110">
        <f t="shared" si="9"/>
        <v>11612.451528553411</v>
      </c>
      <c r="M29" s="110">
        <f t="shared" si="9"/>
        <v>11165.818777455201</v>
      </c>
      <c r="N29" s="110">
        <f t="shared" si="9"/>
        <v>10736.364209091538</v>
      </c>
      <c r="O29" s="110">
        <f t="shared" si="9"/>
        <v>10323.42712412648</v>
      </c>
      <c r="P29" s="110">
        <f t="shared" si="9"/>
        <v>9926.3722347370003</v>
      </c>
      <c r="Q29" s="110">
        <f t="shared" si="9"/>
        <v>9544.5886872471146</v>
      </c>
      <c r="R29" s="110">
        <f t="shared" si="9"/>
        <v>9177.4891223529939</v>
      </c>
      <c r="S29" s="110">
        <f t="shared" si="9"/>
        <v>8824.5087714932615</v>
      </c>
      <c r="T29" s="110">
        <f t="shared" si="9"/>
        <v>8485.1045879742906</v>
      </c>
      <c r="U29" s="110">
        <f t="shared" si="9"/>
        <v>8158.7544115137416</v>
      </c>
      <c r="V29" s="110">
        <f t="shared" si="9"/>
        <v>7844.9561649170573</v>
      </c>
      <c r="W29" s="110" t="str">
        <f t="shared" si="9"/>
        <v/>
      </c>
      <c r="X29" s="110" t="str">
        <f t="shared" si="9"/>
        <v/>
      </c>
      <c r="Y29" s="110" t="str">
        <f t="shared" si="9"/>
        <v/>
      </c>
      <c r="Z29" s="110" t="str">
        <f t="shared" si="9"/>
        <v/>
      </c>
      <c r="AA29" s="110" t="str">
        <f t="shared" si="9"/>
        <v/>
      </c>
      <c r="AB29" s="110" t="str">
        <f t="shared" si="9"/>
        <v/>
      </c>
      <c r="AC29" s="110" t="str">
        <f t="shared" si="9"/>
        <v/>
      </c>
      <c r="AD29" s="110" t="str">
        <f t="shared" si="9"/>
        <v/>
      </c>
      <c r="AE29" s="110" t="str">
        <f t="shared" si="9"/>
        <v/>
      </c>
      <c r="AF29" s="110" t="str">
        <f t="shared" si="9"/>
        <v/>
      </c>
      <c r="AG29" s="110" t="str">
        <f t="shared" si="9"/>
        <v/>
      </c>
      <c r="AH29" s="110" t="str">
        <f t="shared" si="9"/>
        <v/>
      </c>
      <c r="AI29" s="110" t="str">
        <f t="shared" si="9"/>
        <v/>
      </c>
      <c r="AJ29" s="110" t="str">
        <f t="shared" si="9"/>
        <v/>
      </c>
      <c r="AK29" s="110" t="str">
        <f t="shared" si="9"/>
        <v/>
      </c>
      <c r="AL29" s="110" t="str">
        <f t="shared" si="9"/>
        <v/>
      </c>
      <c r="AM29" s="110" t="str">
        <f t="shared" si="9"/>
        <v/>
      </c>
      <c r="AN29" s="110" t="str">
        <f t="shared" si="9"/>
        <v/>
      </c>
      <c r="AO29" s="110" t="str">
        <f t="shared" si="9"/>
        <v/>
      </c>
    </row>
    <row r="30" spans="1:41" hidden="1" x14ac:dyDescent="0.25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</row>
    <row r="31" spans="1:41" x14ac:dyDescent="0.25">
      <c r="A31" s="103" t="s">
        <v>75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</row>
    <row r="32" spans="1:41" x14ac:dyDescent="0.25">
      <c r="A32" s="68" t="s">
        <v>65</v>
      </c>
      <c r="B32" s="76">
        <f>IF(B$3="","",'Prevádzkové výdavky'!B3)</f>
        <v>0</v>
      </c>
      <c r="C32" s="76">
        <f>IF(C$3="","",'Prevádzkové výdavky'!C3)</f>
        <v>0</v>
      </c>
      <c r="D32" s="76">
        <f>IF(D$3="","",'Prevádzkové výdavky'!D3)</f>
        <v>0</v>
      </c>
      <c r="E32" s="76">
        <f>IF(E$3="","",'Prevádzkové výdavky'!E3)</f>
        <v>0</v>
      </c>
      <c r="F32" s="76">
        <f>IF(F$3="","",'Prevádzkové výdavky'!F3)</f>
        <v>0</v>
      </c>
      <c r="G32" s="76">
        <f>IF(G$3="","",'Prevádzkové výdavky'!G3)</f>
        <v>0</v>
      </c>
      <c r="H32" s="76">
        <f>IF(H$3="","",'Prevádzkové výdavky'!H3)</f>
        <v>0</v>
      </c>
      <c r="I32" s="76">
        <f>IF(I$3="","",'Prevádzkové výdavky'!I3)</f>
        <v>0</v>
      </c>
      <c r="J32" s="76">
        <f>IF(J$3="","",'Prevádzkové výdavky'!J3)</f>
        <v>0</v>
      </c>
      <c r="K32" s="76">
        <f>IF(K$3="","",'Prevádzkové výdavky'!K3)</f>
        <v>0</v>
      </c>
      <c r="L32" s="76">
        <f>IF(L$3="","",'Prevádzkové výdavky'!L3)</f>
        <v>0</v>
      </c>
      <c r="M32" s="76">
        <f>IF(M$3="","",'Prevádzkové výdavky'!M3)</f>
        <v>0</v>
      </c>
      <c r="N32" s="76">
        <f>IF(N$3="","",'Prevádzkové výdavky'!N3)</f>
        <v>0</v>
      </c>
      <c r="O32" s="76">
        <f>IF(O$3="","",'Prevádzkové výdavky'!O3)</f>
        <v>0</v>
      </c>
      <c r="P32" s="76">
        <f>IF(P$3="","",'Prevádzkové výdavky'!P3)</f>
        <v>0</v>
      </c>
      <c r="Q32" s="76">
        <f>IF(Q$3="","",'Prevádzkové výdavky'!Q3)</f>
        <v>0</v>
      </c>
      <c r="R32" s="76">
        <f>IF(R$3="","",'Prevádzkové výdavky'!R3)</f>
        <v>0</v>
      </c>
      <c r="S32" s="76">
        <f>IF(S$3="","",'Prevádzkové výdavky'!S3)</f>
        <v>0</v>
      </c>
      <c r="T32" s="76">
        <f>IF(T$3="","",'Prevádzkové výdavky'!T3)</f>
        <v>0</v>
      </c>
      <c r="U32" s="76">
        <f>IF(U$3="","",'Prevádzkové výdavky'!U3)</f>
        <v>0</v>
      </c>
      <c r="V32" s="76">
        <f>IF(V$3="","",'Prevádzkové výdavky'!V3)</f>
        <v>0</v>
      </c>
      <c r="W32" s="76" t="str">
        <f>IF(W$3="","",'Prevádzkové výdavky'!W3)</f>
        <v/>
      </c>
      <c r="X32" s="76" t="str">
        <f>IF(X$3="","",'Prevádzkové výdavky'!X3)</f>
        <v/>
      </c>
      <c r="Y32" s="76" t="str">
        <f>IF(Y$3="","",'Prevádzkové výdavky'!Y3)</f>
        <v/>
      </c>
      <c r="Z32" s="76" t="str">
        <f>IF(Z$3="","",'Prevádzkové výdavky'!Z3)</f>
        <v/>
      </c>
      <c r="AA32" s="76" t="str">
        <f>IF(AA$3="","",'Prevádzkové výdavky'!AA3)</f>
        <v/>
      </c>
      <c r="AB32" s="76" t="str">
        <f>IF(AB$3="","",'Prevádzkové výdavky'!AB3)</f>
        <v/>
      </c>
      <c r="AC32" s="76" t="str">
        <f>IF(AC$3="","",'Prevádzkové výdavky'!AC3)</f>
        <v/>
      </c>
      <c r="AD32" s="76" t="str">
        <f>IF(AD$3="","",'Prevádzkové výdavky'!AD3)</f>
        <v/>
      </c>
      <c r="AE32" s="76" t="str">
        <f>IF(AE$3="","",'Prevádzkové výdavky'!AE3)</f>
        <v/>
      </c>
      <c r="AF32" s="76" t="str">
        <f>IF(AF$3="","",'Prevádzkové výdavky'!AF3)</f>
        <v/>
      </c>
      <c r="AG32" s="76" t="str">
        <f>IF(AG$3="","",'Prevádzkové výdavky'!AG3)</f>
        <v/>
      </c>
      <c r="AH32" s="76" t="str">
        <f>IF(AH$3="","",'Prevádzkové výdavky'!AH3)</f>
        <v/>
      </c>
      <c r="AI32" s="76" t="str">
        <f>IF(AI$3="","",'Prevádzkové výdavky'!AI3)</f>
        <v/>
      </c>
      <c r="AJ32" s="76" t="str">
        <f>IF(AJ$3="","",'Prevádzkové výdavky'!AJ3)</f>
        <v/>
      </c>
      <c r="AK32" s="76" t="str">
        <f>IF(AK$3="","",'Prevádzkové výdavky'!AK3)</f>
        <v/>
      </c>
      <c r="AL32" s="76" t="str">
        <f>IF(AL$3="","",'Prevádzkové výdavky'!AL3)</f>
        <v/>
      </c>
      <c r="AM32" s="76" t="str">
        <f>IF(AM$3="","",'Prevádzkové výdavky'!AM3)</f>
        <v/>
      </c>
      <c r="AN32" s="76" t="str">
        <f>IF(AN$3="","",'Prevádzkové výdavky'!AN3)</f>
        <v/>
      </c>
      <c r="AO32" s="76" t="str">
        <f>IF(AO$3="","",'Prevádzkové výdavky'!AO3)</f>
        <v/>
      </c>
    </row>
    <row r="33" spans="1:41" x14ac:dyDescent="0.25">
      <c r="A33" s="68" t="s">
        <v>69</v>
      </c>
      <c r="B33" s="76">
        <f>IF(B$3="","",Úver!B5)</f>
        <v>0</v>
      </c>
      <c r="C33" s="76">
        <f>IF(C$3="","",Úver!C5)</f>
        <v>3364.47</v>
      </c>
      <c r="D33" s="76">
        <f>IF(D$3="","",Úver!D5)</f>
        <v>3062.09</v>
      </c>
      <c r="E33" s="76">
        <f>IF(E$3="","",Úver!E5)</f>
        <v>2748.95</v>
      </c>
      <c r="F33" s="76">
        <f>IF(F$3="","",Úver!F5)</f>
        <v>2424.6799999999998</v>
      </c>
      <c r="G33" s="76">
        <f>IF(G$3="","",Úver!G5)</f>
        <v>2088.86</v>
      </c>
      <c r="H33" s="76">
        <f>IF(H$3="","",Úver!H5)</f>
        <v>1741.11</v>
      </c>
      <c r="I33" s="76">
        <f>IF(I$3="","",Úver!I5)</f>
        <v>1380.99</v>
      </c>
      <c r="J33" s="76">
        <f>IF(J$3="","",Úver!J5)</f>
        <v>1008.06</v>
      </c>
      <c r="K33" s="76">
        <f>IF(K$3="","",Úver!K5)</f>
        <v>621.86</v>
      </c>
      <c r="L33" s="76">
        <f>IF(L$3="","",Úver!L5)</f>
        <v>221.93</v>
      </c>
      <c r="M33" s="76">
        <f>IF(M$3="","",Úver!M5)</f>
        <v>0</v>
      </c>
      <c r="N33" s="76">
        <f>IF(N$3="","",Úver!N5)</f>
        <v>0</v>
      </c>
      <c r="O33" s="76">
        <f>IF(O$3="","",Úver!O5)</f>
        <v>0</v>
      </c>
      <c r="P33" s="76">
        <f>IF(P$3="","",Úver!P5)</f>
        <v>0</v>
      </c>
      <c r="Q33" s="76">
        <f>IF(Q$3="","",Úver!Q5)</f>
        <v>0</v>
      </c>
      <c r="R33" s="76">
        <f>IF(R$3="","",Úver!R5)</f>
        <v>0</v>
      </c>
      <c r="S33" s="76">
        <f>IF(S$3="","",Úver!S5)</f>
        <v>0</v>
      </c>
      <c r="T33" s="76">
        <f>IF(T$3="","",Úver!T5)</f>
        <v>0</v>
      </c>
      <c r="U33" s="76">
        <f>IF(U$3="","",Úver!U5)</f>
        <v>0</v>
      </c>
      <c r="V33" s="76">
        <f>IF(V$3="","",Úver!V5)</f>
        <v>0</v>
      </c>
      <c r="W33" s="76" t="str">
        <f>IF(W$3="","",Úver!W5)</f>
        <v/>
      </c>
      <c r="X33" s="76" t="str">
        <f>IF(X$3="","",Úver!X5)</f>
        <v/>
      </c>
      <c r="Y33" s="76" t="str">
        <f>IF(Y$3="","",Úver!Y5)</f>
        <v/>
      </c>
      <c r="Z33" s="76" t="str">
        <f>IF(Z$3="","",Úver!Z5)</f>
        <v/>
      </c>
      <c r="AA33" s="76" t="str">
        <f>IF(AA$3="","",Úver!AA5)</f>
        <v/>
      </c>
      <c r="AB33" s="76" t="str">
        <f>IF(AB$3="","",Úver!AB5)</f>
        <v/>
      </c>
      <c r="AC33" s="76" t="str">
        <f>IF(AC$3="","",Úver!AC5)</f>
        <v/>
      </c>
      <c r="AD33" s="76" t="str">
        <f>IF(AD$3="","",Úver!AD5)</f>
        <v/>
      </c>
      <c r="AE33" s="76" t="str">
        <f>IF(AE$3="","",Úver!AE5)</f>
        <v/>
      </c>
      <c r="AF33" s="76" t="str">
        <f>IF(AF$3="","",Úver!AF5)</f>
        <v/>
      </c>
      <c r="AG33" s="76" t="str">
        <f>IF(AG$3="","",Úver!AG5)</f>
        <v/>
      </c>
      <c r="AH33" s="76" t="str">
        <f>IF(AH$3="","",Úver!AH5)</f>
        <v/>
      </c>
      <c r="AI33" s="76" t="str">
        <f>IF(AI$3="","",Úver!AI5)</f>
        <v/>
      </c>
      <c r="AJ33" s="76" t="str">
        <f>IF(AJ$3="","",Úver!AJ5)</f>
        <v/>
      </c>
      <c r="AK33" s="76" t="str">
        <f>IF(AK$3="","",Úver!AK5)</f>
        <v/>
      </c>
      <c r="AL33" s="76" t="str">
        <f>IF(AL$3="","",Úver!AL5)</f>
        <v/>
      </c>
      <c r="AM33" s="76" t="str">
        <f>IF(AM$3="","",Úver!AM5)</f>
        <v/>
      </c>
      <c r="AN33" s="76" t="str">
        <f>IF(AN$3="","",Úver!AN5)</f>
        <v/>
      </c>
      <c r="AO33" s="76" t="str">
        <f>IF(AO$3="","",Úver!AO5)</f>
        <v/>
      </c>
    </row>
    <row r="34" spans="1:41" x14ac:dyDescent="0.25">
      <c r="A34" s="68" t="s">
        <v>68</v>
      </c>
      <c r="B34" s="76">
        <f>IF(B$3="","",Úver!B4)</f>
        <v>0</v>
      </c>
      <c r="C34" s="76">
        <f>IF(C$3="","",Úver!C4)</f>
        <v>8501.83</v>
      </c>
      <c r="D34" s="76">
        <f>IF(D$3="","",Úver!D4)</f>
        <v>8804.2099999999991</v>
      </c>
      <c r="E34" s="76">
        <f>IF(E$3="","",Úver!E4)</f>
        <v>9117.35</v>
      </c>
      <c r="F34" s="76">
        <f>IF(F$3="","",Úver!F4)</f>
        <v>9441.6200000000008</v>
      </c>
      <c r="G34" s="76">
        <f>IF(G$3="","",Úver!G4)</f>
        <v>9777.44</v>
      </c>
      <c r="H34" s="76">
        <f>IF(H$3="","",Úver!H4)</f>
        <v>10125.19</v>
      </c>
      <c r="I34" s="76">
        <f>IF(I$3="","",Úver!I4)</f>
        <v>10485.31</v>
      </c>
      <c r="J34" s="76">
        <f>IF(J$3="","",Úver!J4)</f>
        <v>10858.24</v>
      </c>
      <c r="K34" s="76">
        <f>IF(K$3="","",Úver!K4)</f>
        <v>11244.44</v>
      </c>
      <c r="L34" s="76">
        <f>IF(L$3="","",Úver!L4)</f>
        <v>11644.37</v>
      </c>
      <c r="M34" s="76">
        <f>IF(M$3="","",Úver!M4)</f>
        <v>0</v>
      </c>
      <c r="N34" s="76">
        <f>IF(N$3="","",Úver!N4)</f>
        <v>0</v>
      </c>
      <c r="O34" s="76">
        <f>IF(O$3="","",Úver!O4)</f>
        <v>0</v>
      </c>
      <c r="P34" s="76">
        <f>IF(P$3="","",Úver!P4)</f>
        <v>0</v>
      </c>
      <c r="Q34" s="76">
        <f>IF(Q$3="","",Úver!Q4)</f>
        <v>0</v>
      </c>
      <c r="R34" s="76">
        <f>IF(R$3="","",Úver!R4)</f>
        <v>0</v>
      </c>
      <c r="S34" s="76">
        <f>IF(S$3="","",Úver!S4)</f>
        <v>0</v>
      </c>
      <c r="T34" s="76">
        <f>IF(T$3="","",Úver!T4)</f>
        <v>0</v>
      </c>
      <c r="U34" s="76">
        <f>IF(U$3="","",Úver!U4)</f>
        <v>0</v>
      </c>
      <c r="V34" s="76">
        <f>IF(V$3="","",Úver!V4)</f>
        <v>0</v>
      </c>
      <c r="W34" s="76" t="str">
        <f>IF(W$3="","",Úver!W4)</f>
        <v/>
      </c>
      <c r="X34" s="76" t="str">
        <f>IF(X$3="","",Úver!X4)</f>
        <v/>
      </c>
      <c r="Y34" s="76" t="str">
        <f>IF(Y$3="","",Úver!Y4)</f>
        <v/>
      </c>
      <c r="Z34" s="76" t="str">
        <f>IF(Z$3="","",Úver!Z4)</f>
        <v/>
      </c>
      <c r="AA34" s="76" t="str">
        <f>IF(AA$3="","",Úver!AA4)</f>
        <v/>
      </c>
      <c r="AB34" s="76" t="str">
        <f>IF(AB$3="","",Úver!AB4)</f>
        <v/>
      </c>
      <c r="AC34" s="76" t="str">
        <f>IF(AC$3="","",Úver!AC4)</f>
        <v/>
      </c>
      <c r="AD34" s="76" t="str">
        <f>IF(AD$3="","",Úver!AD4)</f>
        <v/>
      </c>
      <c r="AE34" s="76" t="str">
        <f>IF(AE$3="","",Úver!AE4)</f>
        <v/>
      </c>
      <c r="AF34" s="76" t="str">
        <f>IF(AF$3="","",Úver!AF4)</f>
        <v/>
      </c>
      <c r="AG34" s="76" t="str">
        <f>IF(AG$3="","",Úver!AG4)</f>
        <v/>
      </c>
      <c r="AH34" s="76" t="str">
        <f>IF(AH$3="","",Úver!AH4)</f>
        <v/>
      </c>
      <c r="AI34" s="76" t="str">
        <f>IF(AI$3="","",Úver!AI4)</f>
        <v/>
      </c>
      <c r="AJ34" s="76" t="str">
        <f>IF(AJ$3="","",Úver!AJ4)</f>
        <v/>
      </c>
      <c r="AK34" s="76" t="str">
        <f>IF(AK$3="","",Úver!AK4)</f>
        <v/>
      </c>
      <c r="AL34" s="76" t="str">
        <f>IF(AL$3="","",Úver!AL4)</f>
        <v/>
      </c>
      <c r="AM34" s="76" t="str">
        <f>IF(AM$3="","",Úver!AM4)</f>
        <v/>
      </c>
      <c r="AN34" s="76" t="str">
        <f>IF(AN$3="","",Úver!AN4)</f>
        <v/>
      </c>
      <c r="AO34" s="76" t="str">
        <f>IF(AO$3="","",Úver!AO4)</f>
        <v/>
      </c>
    </row>
    <row r="35" spans="1:41" x14ac:dyDescent="0.25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</row>
    <row r="36" spans="1:41" hidden="1" x14ac:dyDescent="0.25">
      <c r="A36" s="109" t="s">
        <v>130</v>
      </c>
      <c r="B36" s="110">
        <f t="shared" ref="B36:AO36" si="10">IF(B3="","",B32/POWER(1+diskont,B1))</f>
        <v>0</v>
      </c>
      <c r="C36" s="110">
        <f t="shared" si="10"/>
        <v>0</v>
      </c>
      <c r="D36" s="110">
        <f t="shared" si="10"/>
        <v>0</v>
      </c>
      <c r="E36" s="110">
        <f t="shared" si="10"/>
        <v>0</v>
      </c>
      <c r="F36" s="110">
        <f t="shared" si="10"/>
        <v>0</v>
      </c>
      <c r="G36" s="110">
        <f t="shared" si="10"/>
        <v>0</v>
      </c>
      <c r="H36" s="110">
        <f t="shared" si="10"/>
        <v>0</v>
      </c>
      <c r="I36" s="110">
        <f t="shared" si="10"/>
        <v>0</v>
      </c>
      <c r="J36" s="110">
        <f t="shared" si="10"/>
        <v>0</v>
      </c>
      <c r="K36" s="110">
        <f t="shared" si="10"/>
        <v>0</v>
      </c>
      <c r="L36" s="110">
        <f t="shared" si="10"/>
        <v>0</v>
      </c>
      <c r="M36" s="110">
        <f t="shared" si="10"/>
        <v>0</v>
      </c>
      <c r="N36" s="110">
        <f t="shared" si="10"/>
        <v>0</v>
      </c>
      <c r="O36" s="110">
        <f t="shared" si="10"/>
        <v>0</v>
      </c>
      <c r="P36" s="110">
        <f t="shared" si="10"/>
        <v>0</v>
      </c>
      <c r="Q36" s="110">
        <f t="shared" si="10"/>
        <v>0</v>
      </c>
      <c r="R36" s="110">
        <f t="shared" si="10"/>
        <v>0</v>
      </c>
      <c r="S36" s="110">
        <f t="shared" si="10"/>
        <v>0</v>
      </c>
      <c r="T36" s="110">
        <f t="shared" si="10"/>
        <v>0</v>
      </c>
      <c r="U36" s="110">
        <f t="shared" si="10"/>
        <v>0</v>
      </c>
      <c r="V36" s="110">
        <f t="shared" si="10"/>
        <v>0</v>
      </c>
      <c r="W36" s="110" t="str">
        <f t="shared" si="10"/>
        <v/>
      </c>
      <c r="X36" s="110" t="str">
        <f t="shared" si="10"/>
        <v/>
      </c>
      <c r="Y36" s="110" t="str">
        <f t="shared" si="10"/>
        <v/>
      </c>
      <c r="Z36" s="110" t="str">
        <f t="shared" si="10"/>
        <v/>
      </c>
      <c r="AA36" s="110" t="str">
        <f t="shared" si="10"/>
        <v/>
      </c>
      <c r="AB36" s="110" t="str">
        <f t="shared" si="10"/>
        <v/>
      </c>
      <c r="AC36" s="110" t="str">
        <f t="shared" si="10"/>
        <v/>
      </c>
      <c r="AD36" s="110" t="str">
        <f t="shared" si="10"/>
        <v/>
      </c>
      <c r="AE36" s="110" t="str">
        <f t="shared" si="10"/>
        <v/>
      </c>
      <c r="AF36" s="110" t="str">
        <f t="shared" si="10"/>
        <v/>
      </c>
      <c r="AG36" s="110" t="str">
        <f t="shared" si="10"/>
        <v/>
      </c>
      <c r="AH36" s="110" t="str">
        <f t="shared" si="10"/>
        <v/>
      </c>
      <c r="AI36" s="110" t="str">
        <f t="shared" si="10"/>
        <v/>
      </c>
      <c r="AJ36" s="110" t="str">
        <f t="shared" si="10"/>
        <v/>
      </c>
      <c r="AK36" s="110" t="str">
        <f t="shared" si="10"/>
        <v/>
      </c>
      <c r="AL36" s="110" t="str">
        <f t="shared" si="10"/>
        <v/>
      </c>
      <c r="AM36" s="110" t="str">
        <f t="shared" si="10"/>
        <v/>
      </c>
      <c r="AN36" s="110" t="str">
        <f t="shared" si="10"/>
        <v/>
      </c>
      <c r="AO36" s="110" t="str">
        <f t="shared" si="10"/>
        <v/>
      </c>
    </row>
    <row r="37" spans="1:41" hidden="1" x14ac:dyDescent="0.25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</row>
    <row r="38" spans="1:41" x14ac:dyDescent="0.25">
      <c r="A38" s="103" t="s">
        <v>78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</row>
    <row r="39" spans="1:41" x14ac:dyDescent="0.25">
      <c r="A39" s="68" t="s">
        <v>79</v>
      </c>
      <c r="B39" s="76">
        <f>IF(B3="","",'Odpisy - daňové'!D13)</f>
        <v>50000</v>
      </c>
      <c r="C39" s="76">
        <f>IF(C3="","",'Odpisy - daňové'!F13)</f>
        <v>50000</v>
      </c>
      <c r="D39" s="76">
        <f>IF(D3="","",'Odpisy - daňové'!H13)</f>
        <v>50000</v>
      </c>
      <c r="E39" s="76">
        <f>IF(E3="","",'Odpisy - daňové'!J13)</f>
        <v>50000</v>
      </c>
      <c r="F39" s="76">
        <f>IF(F3="","",'Odpisy - daňové'!L13)</f>
        <v>50000</v>
      </c>
      <c r="G39" s="76">
        <f>IF(G3="","",'Odpisy - daňové'!N13)</f>
        <v>50833.333333333336</v>
      </c>
      <c r="H39" s="76">
        <f>IF(H3="","",'Odpisy - daňové'!P13)</f>
        <v>50833.333333333336</v>
      </c>
      <c r="I39" s="76">
        <f>IF(I3="","",'Odpisy - daňové'!R13)</f>
        <v>50833.333333333336</v>
      </c>
      <c r="J39" s="76">
        <f>IF(J3="","",'Odpisy - daňové'!T13)</f>
        <v>50833.333333333336</v>
      </c>
      <c r="K39" s="76">
        <f>IF(K3="","",'Odpisy - daňové'!V13)</f>
        <v>51666.666666666664</v>
      </c>
      <c r="L39" s="76">
        <f>IF(L3="","",'Odpisy - daňové'!X13)</f>
        <v>51666.666666666664</v>
      </c>
      <c r="M39" s="76">
        <f>IF(M3="","",'Odpisy - daňové'!Z13)</f>
        <v>53333.333333333336</v>
      </c>
      <c r="N39" s="76">
        <f>IF(N3="","",'Odpisy - daňové'!AB13)</f>
        <v>53333.333333333336</v>
      </c>
      <c r="O39" s="76">
        <f>IF(O3="","",'Odpisy - daňové'!AD13)</f>
        <v>53333.333333333336</v>
      </c>
      <c r="P39" s="76">
        <f>IF(P3="","",'Odpisy - daňové'!AF13)</f>
        <v>53333.333333333336</v>
      </c>
      <c r="Q39" s="76">
        <f>IF(Q3="","",'Odpisy - daňové'!AH13)</f>
        <v>52500</v>
      </c>
      <c r="R39" s="76">
        <f>IF(R3="","",'Odpisy - daňové'!AJ13)</f>
        <v>52500</v>
      </c>
      <c r="S39" s="76">
        <f>IF(S3="","",'Odpisy - daňové'!AL13)</f>
        <v>50833.333333333336</v>
      </c>
      <c r="T39" s="76">
        <f>IF(T3="","",'Odpisy - daňové'!AN13)</f>
        <v>50833.333333333336</v>
      </c>
      <c r="U39" s="76">
        <f>IF(U3="","",'Odpisy - daňové'!AP13)</f>
        <v>50833.333333333336</v>
      </c>
      <c r="V39" s="76">
        <f>IF(V3="","",'Odpisy - daňové'!AR13)</f>
        <v>833.33333333333337</v>
      </c>
      <c r="W39" s="76" t="str">
        <f>IF(W3="","",'Odpisy - daňové'!AT13)</f>
        <v/>
      </c>
      <c r="X39" s="76" t="str">
        <f>IF(X3="","",'Odpisy - daňové'!AV13)</f>
        <v/>
      </c>
      <c r="Y39" s="76" t="str">
        <f>IF(Y3="","",'Odpisy - daňové'!AX13)</f>
        <v/>
      </c>
      <c r="Z39" s="76" t="str">
        <f>IF(Z3="","",'Odpisy - daňové'!AZ13)</f>
        <v/>
      </c>
      <c r="AA39" s="76" t="str">
        <f>IF(AA3="","",'Odpisy - daňové'!BB13)</f>
        <v/>
      </c>
      <c r="AB39" s="76" t="str">
        <f>IF(AB3="","",'Odpisy - daňové'!BD13)</f>
        <v/>
      </c>
      <c r="AC39" s="76" t="str">
        <f>IF(AC3="","",'Odpisy - daňové'!BF13)</f>
        <v/>
      </c>
      <c r="AD39" s="76" t="str">
        <f>IF(AD3="","",'Odpisy - daňové'!BH13)</f>
        <v/>
      </c>
      <c r="AE39" s="76" t="str">
        <f>IF(AE3="","",'Odpisy - daňové'!BJ13)</f>
        <v/>
      </c>
      <c r="AF39" s="76" t="str">
        <f>IF(AF3="","",'Odpisy - daňové'!BL13)</f>
        <v/>
      </c>
      <c r="AG39" s="76" t="str">
        <f>IF(AG3="","",'Odpisy - daňové'!BN13)</f>
        <v/>
      </c>
      <c r="AH39" s="76" t="str">
        <f>IF(AH3="","",'Odpisy - daňové'!BP13)</f>
        <v/>
      </c>
      <c r="AI39" s="76" t="str">
        <f>IF(AI3="","",'Odpisy - daňové'!BR13)</f>
        <v/>
      </c>
      <c r="AJ39" s="76" t="str">
        <f>IF(AJ3="","",'Odpisy - daňové'!BT13)</f>
        <v/>
      </c>
      <c r="AK39" s="76" t="str">
        <f>IF(AK3="","",'Odpisy - daňové'!BV13)</f>
        <v/>
      </c>
      <c r="AL39" s="76" t="str">
        <f>IF(AL3="","",'Odpisy - daňové'!BX13)</f>
        <v/>
      </c>
      <c r="AM39" s="76" t="str">
        <f>IF(AM3="","",'Odpisy - daňové'!BZ13)</f>
        <v/>
      </c>
      <c r="AN39" s="76" t="str">
        <f>IF(AN3="","",'Odpisy - daňové'!CB13)</f>
        <v/>
      </c>
      <c r="AO39" s="76" t="str">
        <f>IF(AO3="","",'Odpisy - daňové'!CD13)</f>
        <v/>
      </c>
    </row>
    <row r="40" spans="1:41" x14ac:dyDescent="0.25">
      <c r="A40" s="68" t="s">
        <v>121</v>
      </c>
      <c r="B40" s="76">
        <f>IF(B3="","",B26+B27-B32-B33-B39*B59)</f>
        <v>-36580.32424152812</v>
      </c>
      <c r="C40" s="76">
        <f t="shared" ref="C40:AO40" si="11">IF(C3="","",C26+C27-C32-C33-C39*C57)</f>
        <v>64493.278189465142</v>
      </c>
      <c r="D40" s="76">
        <f t="shared" si="11"/>
        <v>14814.74560939378</v>
      </c>
      <c r="E40" s="76">
        <f t="shared" si="11"/>
        <v>15127.885609393779</v>
      </c>
      <c r="F40" s="76">
        <f t="shared" si="11"/>
        <v>15452.15560939378</v>
      </c>
      <c r="G40" s="76">
        <f t="shared" si="11"/>
        <v>15787.975609393779</v>
      </c>
      <c r="H40" s="76">
        <f t="shared" si="11"/>
        <v>16135.725609393779</v>
      </c>
      <c r="I40" s="76">
        <f t="shared" si="11"/>
        <v>16495.845609393778</v>
      </c>
      <c r="J40" s="76">
        <f t="shared" si="11"/>
        <v>16868.775609393779</v>
      </c>
      <c r="K40" s="76">
        <f t="shared" si="11"/>
        <v>17254.975609393779</v>
      </c>
      <c r="L40" s="76">
        <f t="shared" si="11"/>
        <v>17654.90560939378</v>
      </c>
      <c r="M40" s="76">
        <f t="shared" si="11"/>
        <v>17876.83560939378</v>
      </c>
      <c r="N40" s="76">
        <f t="shared" si="11"/>
        <v>17876.83560939378</v>
      </c>
      <c r="O40" s="76">
        <f t="shared" si="11"/>
        <v>17876.83560939378</v>
      </c>
      <c r="P40" s="76">
        <f t="shared" si="11"/>
        <v>17876.83560939378</v>
      </c>
      <c r="Q40" s="76">
        <f t="shared" si="11"/>
        <v>17876.83560939378</v>
      </c>
      <c r="R40" s="76">
        <f t="shared" si="11"/>
        <v>17876.83560939378</v>
      </c>
      <c r="S40" s="76">
        <f t="shared" si="11"/>
        <v>17876.83560939378</v>
      </c>
      <c r="T40" s="76">
        <f t="shared" si="11"/>
        <v>17876.83560939378</v>
      </c>
      <c r="U40" s="76">
        <f t="shared" si="11"/>
        <v>17876.83560939378</v>
      </c>
      <c r="V40" s="76">
        <f t="shared" si="11"/>
        <v>17876.83560939378</v>
      </c>
      <c r="W40" s="76" t="str">
        <f t="shared" si="11"/>
        <v/>
      </c>
      <c r="X40" s="76" t="str">
        <f t="shared" si="11"/>
        <v/>
      </c>
      <c r="Y40" s="76" t="str">
        <f t="shared" si="11"/>
        <v/>
      </c>
      <c r="Z40" s="76" t="str">
        <f t="shared" si="11"/>
        <v/>
      </c>
      <c r="AA40" s="76" t="str">
        <f t="shared" si="11"/>
        <v/>
      </c>
      <c r="AB40" s="76" t="str">
        <f t="shared" si="11"/>
        <v/>
      </c>
      <c r="AC40" s="76" t="str">
        <f t="shared" si="11"/>
        <v/>
      </c>
      <c r="AD40" s="76" t="str">
        <f t="shared" si="11"/>
        <v/>
      </c>
      <c r="AE40" s="76" t="str">
        <f t="shared" si="11"/>
        <v/>
      </c>
      <c r="AF40" s="76" t="str">
        <f t="shared" si="11"/>
        <v/>
      </c>
      <c r="AG40" s="76" t="str">
        <f t="shared" si="11"/>
        <v/>
      </c>
      <c r="AH40" s="76" t="str">
        <f t="shared" si="11"/>
        <v/>
      </c>
      <c r="AI40" s="76" t="str">
        <f t="shared" si="11"/>
        <v/>
      </c>
      <c r="AJ40" s="76" t="str">
        <f t="shared" si="11"/>
        <v/>
      </c>
      <c r="AK40" s="76" t="str">
        <f t="shared" si="11"/>
        <v/>
      </c>
      <c r="AL40" s="76" t="str">
        <f t="shared" si="11"/>
        <v/>
      </c>
      <c r="AM40" s="76" t="str">
        <f t="shared" si="11"/>
        <v/>
      </c>
      <c r="AN40" s="76" t="str">
        <f t="shared" si="11"/>
        <v/>
      </c>
      <c r="AO40" s="76" t="str">
        <f t="shared" si="11"/>
        <v/>
      </c>
    </row>
    <row r="41" spans="1:41" x14ac:dyDescent="0.25">
      <c r="A41" s="68" t="s">
        <v>70</v>
      </c>
      <c r="B41" s="76">
        <f t="shared" ref="B41:AO41" si="12">IF(B3="","",IF(B40&lt;=0,0,B40*$B$5))</f>
        <v>0</v>
      </c>
      <c r="C41" s="76">
        <f t="shared" si="12"/>
        <v>13543.588419787679</v>
      </c>
      <c r="D41" s="76">
        <f t="shared" si="12"/>
        <v>3111.0965779726935</v>
      </c>
      <c r="E41" s="76">
        <f t="shared" si="12"/>
        <v>3176.8559779726934</v>
      </c>
      <c r="F41" s="76">
        <f t="shared" si="12"/>
        <v>3244.9526779726934</v>
      </c>
      <c r="G41" s="76">
        <f t="shared" si="12"/>
        <v>3315.4748779726938</v>
      </c>
      <c r="H41" s="76">
        <f t="shared" si="12"/>
        <v>3388.5023779726935</v>
      </c>
      <c r="I41" s="76">
        <f t="shared" si="12"/>
        <v>3464.1275779726934</v>
      </c>
      <c r="J41" s="76">
        <f t="shared" si="12"/>
        <v>3542.4428779726936</v>
      </c>
      <c r="K41" s="76">
        <f t="shared" si="12"/>
        <v>3623.5448779726935</v>
      </c>
      <c r="L41" s="76">
        <f t="shared" si="12"/>
        <v>3707.5301779726938</v>
      </c>
      <c r="M41" s="76">
        <f t="shared" si="12"/>
        <v>3754.1354779726935</v>
      </c>
      <c r="N41" s="76">
        <f t="shared" si="12"/>
        <v>3754.1354779726935</v>
      </c>
      <c r="O41" s="76">
        <f t="shared" si="12"/>
        <v>3754.1354779726935</v>
      </c>
      <c r="P41" s="76">
        <f t="shared" si="12"/>
        <v>3754.1354779726935</v>
      </c>
      <c r="Q41" s="76">
        <f t="shared" si="12"/>
        <v>3754.1354779726935</v>
      </c>
      <c r="R41" s="76">
        <f t="shared" si="12"/>
        <v>3754.1354779726935</v>
      </c>
      <c r="S41" s="76">
        <f t="shared" si="12"/>
        <v>3754.1354779726935</v>
      </c>
      <c r="T41" s="76">
        <f t="shared" si="12"/>
        <v>3754.1354779726935</v>
      </c>
      <c r="U41" s="76">
        <f t="shared" si="12"/>
        <v>3754.1354779726935</v>
      </c>
      <c r="V41" s="76">
        <f t="shared" si="12"/>
        <v>3754.1354779726935</v>
      </c>
      <c r="W41" s="76" t="str">
        <f t="shared" si="12"/>
        <v/>
      </c>
      <c r="X41" s="76" t="str">
        <f t="shared" si="12"/>
        <v/>
      </c>
      <c r="Y41" s="76" t="str">
        <f t="shared" si="12"/>
        <v/>
      </c>
      <c r="Z41" s="76" t="str">
        <f t="shared" si="12"/>
        <v/>
      </c>
      <c r="AA41" s="76" t="str">
        <f t="shared" si="12"/>
        <v/>
      </c>
      <c r="AB41" s="76" t="str">
        <f t="shared" si="12"/>
        <v/>
      </c>
      <c r="AC41" s="76" t="str">
        <f t="shared" si="12"/>
        <v/>
      </c>
      <c r="AD41" s="76" t="str">
        <f t="shared" si="12"/>
        <v/>
      </c>
      <c r="AE41" s="76" t="str">
        <f t="shared" si="12"/>
        <v/>
      </c>
      <c r="AF41" s="76" t="str">
        <f t="shared" si="12"/>
        <v/>
      </c>
      <c r="AG41" s="76" t="str">
        <f t="shared" si="12"/>
        <v/>
      </c>
      <c r="AH41" s="76" t="str">
        <f t="shared" si="12"/>
        <v/>
      </c>
      <c r="AI41" s="76" t="str">
        <f t="shared" si="12"/>
        <v/>
      </c>
      <c r="AJ41" s="76" t="str">
        <f t="shared" si="12"/>
        <v/>
      </c>
      <c r="AK41" s="76" t="str">
        <f t="shared" si="12"/>
        <v/>
      </c>
      <c r="AL41" s="76" t="str">
        <f t="shared" si="12"/>
        <v/>
      </c>
      <c r="AM41" s="76" t="str">
        <f t="shared" si="12"/>
        <v/>
      </c>
      <c r="AN41" s="76" t="str">
        <f t="shared" si="12"/>
        <v/>
      </c>
      <c r="AO41" s="76" t="str">
        <f t="shared" si="12"/>
        <v/>
      </c>
    </row>
    <row r="42" spans="1:41" x14ac:dyDescent="0.25">
      <c r="A42" s="68" t="s">
        <v>122</v>
      </c>
      <c r="B42" s="76">
        <f t="shared" ref="B42:AO42" si="13">IF(B3="","",B40-B41)</f>
        <v>-36580.32424152812</v>
      </c>
      <c r="C42" s="76">
        <f t="shared" si="13"/>
        <v>50949.689769677461</v>
      </c>
      <c r="D42" s="76">
        <f t="shared" si="13"/>
        <v>11703.649031421086</v>
      </c>
      <c r="E42" s="76">
        <f t="shared" si="13"/>
        <v>11951.029631421086</v>
      </c>
      <c r="F42" s="76">
        <f t="shared" si="13"/>
        <v>12207.202931421087</v>
      </c>
      <c r="G42" s="76">
        <f t="shared" si="13"/>
        <v>12472.500731421085</v>
      </c>
      <c r="H42" s="76">
        <f t="shared" si="13"/>
        <v>12747.223231421085</v>
      </c>
      <c r="I42" s="76">
        <f t="shared" si="13"/>
        <v>13031.718031421085</v>
      </c>
      <c r="J42" s="76">
        <f t="shared" si="13"/>
        <v>13326.332731421086</v>
      </c>
      <c r="K42" s="76">
        <f t="shared" si="13"/>
        <v>13631.430731421086</v>
      </c>
      <c r="L42" s="76">
        <f t="shared" si="13"/>
        <v>13947.375431421086</v>
      </c>
      <c r="M42" s="76">
        <f t="shared" si="13"/>
        <v>14122.700131421087</v>
      </c>
      <c r="N42" s="76">
        <f t="shared" si="13"/>
        <v>14122.700131421087</v>
      </c>
      <c r="O42" s="76">
        <f t="shared" si="13"/>
        <v>14122.700131421087</v>
      </c>
      <c r="P42" s="76">
        <f t="shared" si="13"/>
        <v>14122.700131421087</v>
      </c>
      <c r="Q42" s="76">
        <f t="shared" si="13"/>
        <v>14122.700131421087</v>
      </c>
      <c r="R42" s="76">
        <f t="shared" si="13"/>
        <v>14122.700131421087</v>
      </c>
      <c r="S42" s="76">
        <f t="shared" si="13"/>
        <v>14122.700131421087</v>
      </c>
      <c r="T42" s="76">
        <f t="shared" si="13"/>
        <v>14122.700131421087</v>
      </c>
      <c r="U42" s="76">
        <f t="shared" si="13"/>
        <v>14122.700131421087</v>
      </c>
      <c r="V42" s="76">
        <f t="shared" si="13"/>
        <v>14122.700131421087</v>
      </c>
      <c r="W42" s="76" t="str">
        <f t="shared" si="13"/>
        <v/>
      </c>
      <c r="X42" s="76" t="str">
        <f t="shared" si="13"/>
        <v/>
      </c>
      <c r="Y42" s="76" t="str">
        <f t="shared" si="13"/>
        <v/>
      </c>
      <c r="Z42" s="76" t="str">
        <f t="shared" si="13"/>
        <v/>
      </c>
      <c r="AA42" s="76" t="str">
        <f t="shared" si="13"/>
        <v/>
      </c>
      <c r="AB42" s="76" t="str">
        <f t="shared" si="13"/>
        <v/>
      </c>
      <c r="AC42" s="76" t="str">
        <f t="shared" si="13"/>
        <v/>
      </c>
      <c r="AD42" s="76" t="str">
        <f t="shared" si="13"/>
        <v/>
      </c>
      <c r="AE42" s="76" t="str">
        <f t="shared" si="13"/>
        <v/>
      </c>
      <c r="AF42" s="76" t="str">
        <f t="shared" si="13"/>
        <v/>
      </c>
      <c r="AG42" s="76" t="str">
        <f t="shared" si="13"/>
        <v/>
      </c>
      <c r="AH42" s="76" t="str">
        <f t="shared" si="13"/>
        <v/>
      </c>
      <c r="AI42" s="76" t="str">
        <f t="shared" si="13"/>
        <v/>
      </c>
      <c r="AJ42" s="76" t="str">
        <f t="shared" si="13"/>
        <v/>
      </c>
      <c r="AK42" s="76" t="str">
        <f t="shared" si="13"/>
        <v/>
      </c>
      <c r="AL42" s="76" t="str">
        <f t="shared" si="13"/>
        <v/>
      </c>
      <c r="AM42" s="76" t="str">
        <f t="shared" si="13"/>
        <v/>
      </c>
      <c r="AN42" s="76" t="str">
        <f t="shared" si="13"/>
        <v/>
      </c>
      <c r="AO42" s="76" t="str">
        <f t="shared" si="13"/>
        <v/>
      </c>
    </row>
    <row r="43" spans="1:41" x14ac:dyDescent="0.25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</row>
    <row r="44" spans="1:41" x14ac:dyDescent="0.25">
      <c r="A44" s="103" t="s">
        <v>71</v>
      </c>
      <c r="B44" s="76">
        <f>IF(B3="","",(B19+B26+B27)-(B10+B14+B32+B33+B34+B41))</f>
        <v>0</v>
      </c>
      <c r="C44" s="76">
        <f t="shared" ref="C44:AO44" si="14">IF(C3="","",(C19+C26+C27)-(C10+C14+C32+C33+C34+C41))</f>
        <v>42447.859769677467</v>
      </c>
      <c r="D44" s="76">
        <f t="shared" si="14"/>
        <v>2899.4390314210868</v>
      </c>
      <c r="E44" s="76">
        <f t="shared" si="14"/>
        <v>2833.6796314210878</v>
      </c>
      <c r="F44" s="76">
        <f t="shared" si="14"/>
        <v>2765.582931421086</v>
      </c>
      <c r="G44" s="76">
        <f t="shared" si="14"/>
        <v>-2304.9392685789171</v>
      </c>
      <c r="H44" s="76">
        <f t="shared" si="14"/>
        <v>2622.0332314210864</v>
      </c>
      <c r="I44" s="76">
        <f t="shared" si="14"/>
        <v>2546.4080314210878</v>
      </c>
      <c r="J44" s="76">
        <f t="shared" si="14"/>
        <v>2468.0927314210876</v>
      </c>
      <c r="K44" s="76">
        <f t="shared" si="14"/>
        <v>-2613.0092685789132</v>
      </c>
      <c r="L44" s="76">
        <f t="shared" si="14"/>
        <v>2303.0054314210847</v>
      </c>
      <c r="M44" s="76">
        <f t="shared" si="14"/>
        <v>-877.29986857891345</v>
      </c>
      <c r="N44" s="76">
        <f t="shared" si="14"/>
        <v>14122.700131421087</v>
      </c>
      <c r="O44" s="76">
        <f t="shared" si="14"/>
        <v>14122.700131421087</v>
      </c>
      <c r="P44" s="76">
        <f t="shared" si="14"/>
        <v>14122.700131421087</v>
      </c>
      <c r="Q44" s="76">
        <f t="shared" si="14"/>
        <v>14122.700131421087</v>
      </c>
      <c r="R44" s="76">
        <f t="shared" si="14"/>
        <v>14122.700131421087</v>
      </c>
      <c r="S44" s="76">
        <f t="shared" si="14"/>
        <v>9122.7001314210866</v>
      </c>
      <c r="T44" s="76">
        <f t="shared" si="14"/>
        <v>14122.700131421087</v>
      </c>
      <c r="U44" s="76">
        <f t="shared" si="14"/>
        <v>14122.700131421087</v>
      </c>
      <c r="V44" s="76">
        <f t="shared" si="14"/>
        <v>14122.700131421087</v>
      </c>
      <c r="W44" s="76" t="str">
        <f t="shared" si="14"/>
        <v/>
      </c>
      <c r="X44" s="76" t="str">
        <f t="shared" si="14"/>
        <v/>
      </c>
      <c r="Y44" s="76" t="str">
        <f t="shared" si="14"/>
        <v/>
      </c>
      <c r="Z44" s="76" t="str">
        <f t="shared" si="14"/>
        <v/>
      </c>
      <c r="AA44" s="76" t="str">
        <f t="shared" si="14"/>
        <v/>
      </c>
      <c r="AB44" s="76" t="str">
        <f t="shared" si="14"/>
        <v/>
      </c>
      <c r="AC44" s="76" t="str">
        <f t="shared" si="14"/>
        <v/>
      </c>
      <c r="AD44" s="76" t="str">
        <f t="shared" si="14"/>
        <v/>
      </c>
      <c r="AE44" s="76" t="str">
        <f t="shared" si="14"/>
        <v/>
      </c>
      <c r="AF44" s="76" t="str">
        <f t="shared" si="14"/>
        <v/>
      </c>
      <c r="AG44" s="76" t="str">
        <f t="shared" si="14"/>
        <v/>
      </c>
      <c r="AH44" s="76" t="str">
        <f t="shared" si="14"/>
        <v/>
      </c>
      <c r="AI44" s="76" t="str">
        <f t="shared" si="14"/>
        <v/>
      </c>
      <c r="AJ44" s="76" t="str">
        <f t="shared" si="14"/>
        <v/>
      </c>
      <c r="AK44" s="76" t="str">
        <f t="shared" si="14"/>
        <v/>
      </c>
      <c r="AL44" s="76" t="str">
        <f t="shared" si="14"/>
        <v/>
      </c>
      <c r="AM44" s="76" t="str">
        <f t="shared" si="14"/>
        <v/>
      </c>
      <c r="AN44" s="76" t="str">
        <f t="shared" si="14"/>
        <v/>
      </c>
      <c r="AO44" s="76" t="str">
        <f t="shared" si="14"/>
        <v/>
      </c>
    </row>
    <row r="45" spans="1:41" x14ac:dyDescent="0.25">
      <c r="A45" s="103" t="s">
        <v>72</v>
      </c>
      <c r="B45" s="76">
        <f>B44</f>
        <v>0</v>
      </c>
      <c r="C45" s="76">
        <f t="shared" ref="C45:AO45" si="15">IF(C3="","",C44+B45)</f>
        <v>42447.859769677467</v>
      </c>
      <c r="D45" s="76">
        <f t="shared" si="15"/>
        <v>45347.298801098557</v>
      </c>
      <c r="E45" s="76">
        <f t="shared" si="15"/>
        <v>48180.978432519645</v>
      </c>
      <c r="F45" s="76">
        <f t="shared" si="15"/>
        <v>50946.561363940731</v>
      </c>
      <c r="G45" s="76">
        <f t="shared" si="15"/>
        <v>48641.622095361818</v>
      </c>
      <c r="H45" s="76">
        <f t="shared" si="15"/>
        <v>51263.6553267829</v>
      </c>
      <c r="I45" s="76">
        <f t="shared" si="15"/>
        <v>53810.063358203988</v>
      </c>
      <c r="J45" s="76">
        <f t="shared" si="15"/>
        <v>56278.156089625074</v>
      </c>
      <c r="K45" s="76">
        <f t="shared" si="15"/>
        <v>53665.146821046161</v>
      </c>
      <c r="L45" s="76">
        <f t="shared" si="15"/>
        <v>55968.152252467247</v>
      </c>
      <c r="M45" s="76">
        <f t="shared" si="15"/>
        <v>55090.852383888334</v>
      </c>
      <c r="N45" s="76">
        <f t="shared" si="15"/>
        <v>69213.55251530942</v>
      </c>
      <c r="O45" s="76">
        <f t="shared" si="15"/>
        <v>83336.252646730514</v>
      </c>
      <c r="P45" s="76">
        <f t="shared" si="15"/>
        <v>97458.952778151608</v>
      </c>
      <c r="Q45" s="76">
        <f t="shared" si="15"/>
        <v>111581.6529095727</v>
      </c>
      <c r="R45" s="76">
        <f t="shared" si="15"/>
        <v>125704.3530409938</v>
      </c>
      <c r="S45" s="76">
        <f t="shared" si="15"/>
        <v>134827.05317241489</v>
      </c>
      <c r="T45" s="76">
        <f t="shared" si="15"/>
        <v>148949.75330383598</v>
      </c>
      <c r="U45" s="76">
        <f t="shared" si="15"/>
        <v>163072.45343525708</v>
      </c>
      <c r="V45" s="76">
        <f t="shared" si="15"/>
        <v>177195.15356667817</v>
      </c>
      <c r="W45" s="76" t="str">
        <f t="shared" si="15"/>
        <v/>
      </c>
      <c r="X45" s="76" t="str">
        <f t="shared" si="15"/>
        <v/>
      </c>
      <c r="Y45" s="76" t="str">
        <f t="shared" si="15"/>
        <v/>
      </c>
      <c r="Z45" s="76" t="str">
        <f t="shared" si="15"/>
        <v/>
      </c>
      <c r="AA45" s="76" t="str">
        <f t="shared" si="15"/>
        <v/>
      </c>
      <c r="AB45" s="76" t="str">
        <f t="shared" si="15"/>
        <v/>
      </c>
      <c r="AC45" s="76" t="str">
        <f t="shared" si="15"/>
        <v/>
      </c>
      <c r="AD45" s="76" t="str">
        <f t="shared" si="15"/>
        <v/>
      </c>
      <c r="AE45" s="76" t="str">
        <f t="shared" si="15"/>
        <v/>
      </c>
      <c r="AF45" s="76" t="str">
        <f t="shared" si="15"/>
        <v/>
      </c>
      <c r="AG45" s="76" t="str">
        <f t="shared" si="15"/>
        <v/>
      </c>
      <c r="AH45" s="76" t="str">
        <f t="shared" si="15"/>
        <v/>
      </c>
      <c r="AI45" s="76" t="str">
        <f t="shared" si="15"/>
        <v/>
      </c>
      <c r="AJ45" s="76" t="str">
        <f t="shared" si="15"/>
        <v/>
      </c>
      <c r="AK45" s="76" t="str">
        <f t="shared" si="15"/>
        <v/>
      </c>
      <c r="AL45" s="76" t="str">
        <f t="shared" si="15"/>
        <v/>
      </c>
      <c r="AM45" s="76" t="str">
        <f t="shared" si="15"/>
        <v/>
      </c>
      <c r="AN45" s="76" t="str">
        <f t="shared" si="15"/>
        <v/>
      </c>
      <c r="AO45" s="76" t="str">
        <f t="shared" si="15"/>
        <v/>
      </c>
    </row>
    <row r="46" spans="1:41" s="123" customFormat="1" ht="42" customHeight="1" x14ac:dyDescent="0.25">
      <c r="A46" s="124" t="s">
        <v>156</v>
      </c>
      <c r="B46" s="122" t="str">
        <f>IF(B3="","",IF(B45&lt;0,"uveďte finančné vykrytie",""))</f>
        <v/>
      </c>
      <c r="C46" s="122" t="str">
        <f t="shared" ref="C46:AO46" si="16">IF(C3="","",IF(C45&lt;0,"uveďte finančné vykrytie",""))</f>
        <v/>
      </c>
      <c r="D46" s="122" t="str">
        <f t="shared" si="16"/>
        <v/>
      </c>
      <c r="E46" s="122" t="str">
        <f t="shared" si="16"/>
        <v/>
      </c>
      <c r="F46" s="122" t="str">
        <f t="shared" si="16"/>
        <v/>
      </c>
      <c r="G46" s="122" t="str">
        <f t="shared" si="16"/>
        <v/>
      </c>
      <c r="H46" s="122" t="str">
        <f t="shared" si="16"/>
        <v/>
      </c>
      <c r="I46" s="122" t="str">
        <f t="shared" si="16"/>
        <v/>
      </c>
      <c r="J46" s="122" t="str">
        <f t="shared" si="16"/>
        <v/>
      </c>
      <c r="K46" s="122" t="str">
        <f t="shared" si="16"/>
        <v/>
      </c>
      <c r="L46" s="122" t="str">
        <f t="shared" si="16"/>
        <v/>
      </c>
      <c r="M46" s="122" t="str">
        <f t="shared" si="16"/>
        <v/>
      </c>
      <c r="N46" s="122" t="str">
        <f t="shared" si="16"/>
        <v/>
      </c>
      <c r="O46" s="122" t="str">
        <f t="shared" si="16"/>
        <v/>
      </c>
      <c r="P46" s="122" t="str">
        <f t="shared" si="16"/>
        <v/>
      </c>
      <c r="Q46" s="122" t="str">
        <f t="shared" si="16"/>
        <v/>
      </c>
      <c r="R46" s="122" t="str">
        <f t="shared" si="16"/>
        <v/>
      </c>
      <c r="S46" s="122" t="str">
        <f t="shared" si="16"/>
        <v/>
      </c>
      <c r="T46" s="122" t="str">
        <f t="shared" si="16"/>
        <v/>
      </c>
      <c r="U46" s="122" t="str">
        <f t="shared" si="16"/>
        <v/>
      </c>
      <c r="V46" s="122" t="str">
        <f t="shared" si="16"/>
        <v/>
      </c>
      <c r="W46" s="122" t="str">
        <f t="shared" si="16"/>
        <v/>
      </c>
      <c r="X46" s="122" t="str">
        <f t="shared" si="16"/>
        <v/>
      </c>
      <c r="Y46" s="122" t="str">
        <f t="shared" si="16"/>
        <v/>
      </c>
      <c r="Z46" s="122" t="str">
        <f t="shared" si="16"/>
        <v/>
      </c>
      <c r="AA46" s="122" t="str">
        <f t="shared" si="16"/>
        <v/>
      </c>
      <c r="AB46" s="122" t="str">
        <f t="shared" si="16"/>
        <v/>
      </c>
      <c r="AC46" s="122" t="str">
        <f t="shared" si="16"/>
        <v/>
      </c>
      <c r="AD46" s="122" t="str">
        <f t="shared" si="16"/>
        <v/>
      </c>
      <c r="AE46" s="122" t="str">
        <f t="shared" si="16"/>
        <v/>
      </c>
      <c r="AF46" s="122" t="str">
        <f t="shared" si="16"/>
        <v/>
      </c>
      <c r="AG46" s="122" t="str">
        <f t="shared" si="16"/>
        <v/>
      </c>
      <c r="AH46" s="122" t="str">
        <f t="shared" si="16"/>
        <v/>
      </c>
      <c r="AI46" s="122" t="str">
        <f t="shared" si="16"/>
        <v/>
      </c>
      <c r="AJ46" s="122" t="str">
        <f t="shared" si="16"/>
        <v/>
      </c>
      <c r="AK46" s="122" t="str">
        <f t="shared" si="16"/>
        <v/>
      </c>
      <c r="AL46" s="122" t="str">
        <f t="shared" si="16"/>
        <v/>
      </c>
      <c r="AM46" s="122" t="str">
        <f t="shared" si="16"/>
        <v/>
      </c>
      <c r="AN46" s="122" t="str">
        <f t="shared" si="16"/>
        <v/>
      </c>
      <c r="AO46" s="122" t="str">
        <f t="shared" si="16"/>
        <v/>
      </c>
    </row>
    <row r="47" spans="1:41" x14ac:dyDescent="0.25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</row>
    <row r="48" spans="1:41" x14ac:dyDescent="0.25">
      <c r="A48" s="68" t="s">
        <v>123</v>
      </c>
      <c r="B48" s="1">
        <v>0</v>
      </c>
      <c r="C48" s="193" t="str">
        <f>IF(B48&lt;0,"Hlásenie: Hodnota nesmie byť záporná.","")</f>
        <v/>
      </c>
      <c r="D48" s="193"/>
      <c r="E48" s="193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</row>
    <row r="49" spans="1:41" x14ac:dyDescent="0.25">
      <c r="A49" s="68" t="s">
        <v>124</v>
      </c>
      <c r="B49" s="76">
        <f>IF(B3="","",B48/(POWER(1+diskont,Ref)))</f>
        <v>0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</row>
    <row r="50" spans="1:41" x14ac:dyDescent="0.25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</row>
    <row r="51" spans="1:41" x14ac:dyDescent="0.25">
      <c r="A51" s="103" t="s">
        <v>76</v>
      </c>
      <c r="B51" s="111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</row>
    <row r="52" spans="1:41" x14ac:dyDescent="0.25">
      <c r="A52" s="68" t="s">
        <v>125</v>
      </c>
      <c r="B52" s="76">
        <f>IF(B3="","",SUM(B29:AO29,B49))</f>
        <v>279817.88436108734</v>
      </c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</row>
    <row r="53" spans="1:41" x14ac:dyDescent="0.25">
      <c r="A53" s="68" t="s">
        <v>126</v>
      </c>
      <c r="B53" s="76">
        <f>IF(B3="","",SUM(B36:AO36,B17:AO17))</f>
        <v>19166.489821537281</v>
      </c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</row>
    <row r="54" spans="1:41" x14ac:dyDescent="0.25">
      <c r="A54" s="68" t="s">
        <v>127</v>
      </c>
      <c r="B54" s="76">
        <f>IF(B3="","",IF(B52-B53&lt;0,0,B52-B53))</f>
        <v>260651.39453955006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</row>
    <row r="55" spans="1:41" x14ac:dyDescent="0.25">
      <c r="A55" s="68" t="s">
        <v>115</v>
      </c>
      <c r="B55" s="100">
        <f>IF(B3="","",SUM(B16:AO16))</f>
        <v>971153.84615384613</v>
      </c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</row>
    <row r="56" spans="1:41" x14ac:dyDescent="0.25"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</row>
    <row r="57" spans="1:41" ht="15.75" thickBot="1" x14ac:dyDescent="0.3"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</row>
    <row r="58" spans="1:41" ht="15.75" thickBot="1" x14ac:dyDescent="0.3">
      <c r="A58" s="112" t="s">
        <v>117</v>
      </c>
      <c r="B58" s="113">
        <f>IF(B3="","",B55-B54)</f>
        <v>710502.45161429606</v>
      </c>
    </row>
    <row r="59" spans="1:41" ht="15.75" thickBot="1" x14ac:dyDescent="0.3">
      <c r="A59" s="112" t="s">
        <v>116</v>
      </c>
      <c r="B59" s="114">
        <f>IF(B3="","",IF(B55=0,0,B58/B55))</f>
        <v>0.73160648483056234</v>
      </c>
      <c r="C59" s="76"/>
    </row>
    <row r="60" spans="1:41" x14ac:dyDescent="0.25">
      <c r="C60" s="76"/>
    </row>
    <row r="61" spans="1:41" x14ac:dyDescent="0.25">
      <c r="C61" s="76"/>
    </row>
    <row r="63" spans="1:41" x14ac:dyDescent="0.25">
      <c r="A63" s="115"/>
    </row>
  </sheetData>
  <mergeCells count="1">
    <mergeCell ref="C48:E48"/>
  </mergeCells>
  <conditionalFormatting sqref="W14">
    <cfRule type="expression" dxfId="557" priority="68">
      <formula>W3=""</formula>
    </cfRule>
  </conditionalFormatting>
  <conditionalFormatting sqref="X14">
    <cfRule type="expression" dxfId="556" priority="67">
      <formula>X3=""</formula>
    </cfRule>
  </conditionalFormatting>
  <conditionalFormatting sqref="Y14">
    <cfRule type="expression" dxfId="555" priority="66">
      <formula>Y3=""</formula>
    </cfRule>
  </conditionalFormatting>
  <conditionalFormatting sqref="Z14">
    <cfRule type="expression" dxfId="554" priority="65">
      <formula>Z3=""</formula>
    </cfRule>
  </conditionalFormatting>
  <conditionalFormatting sqref="AA14">
    <cfRule type="expression" dxfId="553" priority="64">
      <formula>AA3=""</formula>
    </cfRule>
  </conditionalFormatting>
  <conditionalFormatting sqref="AB14">
    <cfRule type="expression" dxfId="552" priority="63">
      <formula>AB3=""</formula>
    </cfRule>
  </conditionalFormatting>
  <conditionalFormatting sqref="AC14">
    <cfRule type="expression" dxfId="551" priority="62">
      <formula>AC3=""</formula>
    </cfRule>
  </conditionalFormatting>
  <conditionalFormatting sqref="AD14">
    <cfRule type="expression" dxfId="550" priority="61">
      <formula>AD3=""</formula>
    </cfRule>
  </conditionalFormatting>
  <conditionalFormatting sqref="AE14">
    <cfRule type="expression" dxfId="549" priority="60">
      <formula>AE3=""</formula>
    </cfRule>
  </conditionalFormatting>
  <conditionalFormatting sqref="AF14">
    <cfRule type="expression" dxfId="548" priority="59">
      <formula>AF3=""</formula>
    </cfRule>
  </conditionalFormatting>
  <conditionalFormatting sqref="AG14">
    <cfRule type="expression" dxfId="547" priority="58">
      <formula>AG3=""</formula>
    </cfRule>
  </conditionalFormatting>
  <conditionalFormatting sqref="AH14">
    <cfRule type="expression" dxfId="546" priority="57">
      <formula>AH3=""</formula>
    </cfRule>
  </conditionalFormatting>
  <conditionalFormatting sqref="AI14">
    <cfRule type="expression" dxfId="545" priority="56">
      <formula>AI3=""</formula>
    </cfRule>
  </conditionalFormatting>
  <conditionalFormatting sqref="AJ14">
    <cfRule type="expression" dxfId="544" priority="55">
      <formula>AJ3=""</formula>
    </cfRule>
  </conditionalFormatting>
  <conditionalFormatting sqref="AK14">
    <cfRule type="expression" dxfId="543" priority="54">
      <formula>AK3=""</formula>
    </cfRule>
  </conditionalFormatting>
  <conditionalFormatting sqref="AL14">
    <cfRule type="expression" dxfId="542" priority="53">
      <formula>AL3=""</formula>
    </cfRule>
  </conditionalFormatting>
  <conditionalFormatting sqref="AM14">
    <cfRule type="expression" dxfId="541" priority="52">
      <formula>AM3=""</formula>
    </cfRule>
  </conditionalFormatting>
  <conditionalFormatting sqref="AN14">
    <cfRule type="expression" dxfId="540" priority="51">
      <formula>AN3=""</formula>
    </cfRule>
  </conditionalFormatting>
  <conditionalFormatting sqref="AO14">
    <cfRule type="expression" dxfId="539" priority="50">
      <formula>AO3=""</formula>
    </cfRule>
  </conditionalFormatting>
  <conditionalFormatting sqref="B48">
    <cfRule type="cellIs" dxfId="538" priority="46" operator="lessThan">
      <formula>0</formula>
    </cfRule>
    <cfRule type="expression" dxfId="537" priority="49">
      <formula>$B$3=""</formula>
    </cfRule>
  </conditionalFormatting>
  <conditionalFormatting sqref="B45:AO45">
    <cfRule type="cellIs" dxfId="536" priority="48" operator="lessThan">
      <formula>0</formula>
    </cfRule>
  </conditionalFormatting>
  <conditionalFormatting sqref="B46:AO46">
    <cfRule type="cellIs" dxfId="535" priority="47" operator="equal">
      <formula>"uveďte finančné vykrytie"</formula>
    </cfRule>
  </conditionalFormatting>
  <conditionalFormatting sqref="C48:E48">
    <cfRule type="containsText" dxfId="534" priority="45" operator="containsText" text="Hlásenie">
      <formula>NOT(ISERROR(SEARCH("Hlásenie",C48)))</formula>
    </cfRule>
  </conditionalFormatting>
  <conditionalFormatting sqref="B24:AO24">
    <cfRule type="cellIs" dxfId="533" priority="22" operator="equal">
      <formula>"znížte výšku úverových zdrojov"</formula>
    </cfRule>
  </conditionalFormatting>
  <conditionalFormatting sqref="B14">
    <cfRule type="expression" dxfId="532" priority="21">
      <formula>$B$3=""</formula>
    </cfRule>
  </conditionalFormatting>
  <conditionalFormatting sqref="C14">
    <cfRule type="expression" dxfId="531" priority="20">
      <formula>C3=""</formula>
    </cfRule>
  </conditionalFormatting>
  <conditionalFormatting sqref="D14">
    <cfRule type="expression" dxfId="530" priority="19">
      <formula>D3=""</formula>
    </cfRule>
  </conditionalFormatting>
  <conditionalFormatting sqref="E14">
    <cfRule type="expression" dxfId="529" priority="18">
      <formula>E3=""</formula>
    </cfRule>
  </conditionalFormatting>
  <conditionalFormatting sqref="F14">
    <cfRule type="expression" dxfId="528" priority="17">
      <formula>F3=""</formula>
    </cfRule>
  </conditionalFormatting>
  <conditionalFormatting sqref="G14">
    <cfRule type="expression" dxfId="527" priority="16">
      <formula>G3=""</formula>
    </cfRule>
  </conditionalFormatting>
  <conditionalFormatting sqref="H14">
    <cfRule type="expression" dxfId="526" priority="15">
      <formula>H3=""</formula>
    </cfRule>
  </conditionalFormatting>
  <conditionalFormatting sqref="I14">
    <cfRule type="expression" dxfId="525" priority="14">
      <formula>I3=""</formula>
    </cfRule>
  </conditionalFormatting>
  <conditionalFormatting sqref="J14">
    <cfRule type="expression" dxfId="524" priority="13">
      <formula>J3=""</formula>
    </cfRule>
  </conditionalFormatting>
  <conditionalFormatting sqref="K14">
    <cfRule type="expression" dxfId="523" priority="12">
      <formula>K3=""</formula>
    </cfRule>
  </conditionalFormatting>
  <conditionalFormatting sqref="L14">
    <cfRule type="expression" dxfId="522" priority="11">
      <formula>L3=""</formula>
    </cfRule>
  </conditionalFormatting>
  <conditionalFormatting sqref="M14">
    <cfRule type="expression" dxfId="521" priority="10">
      <formula>M3=""</formula>
    </cfRule>
  </conditionalFormatting>
  <conditionalFormatting sqref="N14">
    <cfRule type="expression" dxfId="520" priority="9">
      <formula>N3=""</formula>
    </cfRule>
  </conditionalFormatting>
  <conditionalFormatting sqref="O14">
    <cfRule type="expression" dxfId="519" priority="8">
      <formula>O3=""</formula>
    </cfRule>
  </conditionalFormatting>
  <conditionalFormatting sqref="P14">
    <cfRule type="expression" dxfId="518" priority="7">
      <formula>P3=""</formula>
    </cfRule>
  </conditionalFormatting>
  <conditionalFormatting sqref="Q14">
    <cfRule type="expression" dxfId="517" priority="6">
      <formula>Q3=""</formula>
    </cfRule>
  </conditionalFormatting>
  <conditionalFormatting sqref="R14">
    <cfRule type="expression" dxfId="516" priority="5">
      <formula>R3=""</formula>
    </cfRule>
  </conditionalFormatting>
  <conditionalFormatting sqref="S14">
    <cfRule type="expression" dxfId="515" priority="4">
      <formula>S3=""</formula>
    </cfRule>
  </conditionalFormatting>
  <conditionalFormatting sqref="T14">
    <cfRule type="expression" dxfId="514" priority="3">
      <formula>T3=""</formula>
    </cfRule>
  </conditionalFormatting>
  <conditionalFormatting sqref="U14">
    <cfRule type="expression" dxfId="513" priority="2">
      <formula>U3=""</formula>
    </cfRule>
  </conditionalFormatting>
  <conditionalFormatting sqref="V14">
    <cfRule type="expression" dxfId="512" priority="1">
      <formula>V3=""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4"/>
  <dimension ref="A2:AO64"/>
  <sheetViews>
    <sheetView zoomScale="70" zoomScaleNormal="70" workbookViewId="0"/>
  </sheetViews>
  <sheetFormatPr defaultRowHeight="15" outlineLevelRow="1" x14ac:dyDescent="0.25"/>
  <cols>
    <col min="1" max="1" width="31.140625" style="14" bestFit="1" customWidth="1"/>
    <col min="2" max="41" width="11.85546875" style="14" bestFit="1" customWidth="1"/>
    <col min="42" max="16384" width="9.140625" style="14"/>
  </cols>
  <sheetData>
    <row r="2" spans="1:41" x14ac:dyDescent="0.25">
      <c r="A2" s="194" t="s">
        <v>38</v>
      </c>
      <c r="B2" s="15">
        <f>'Peňažné toky'!B3</f>
        <v>2018</v>
      </c>
      <c r="C2" s="15">
        <f>'Peňažné toky'!C3</f>
        <v>2019</v>
      </c>
      <c r="D2" s="15">
        <f>'Peňažné toky'!D3</f>
        <v>2020</v>
      </c>
      <c r="E2" s="15">
        <f>'Peňažné toky'!E3</f>
        <v>2021</v>
      </c>
      <c r="F2" s="15">
        <f>'Peňažné toky'!F3</f>
        <v>2022</v>
      </c>
      <c r="G2" s="15">
        <f>'Peňažné toky'!G3</f>
        <v>2023</v>
      </c>
      <c r="H2" s="15">
        <f>'Peňažné toky'!H3</f>
        <v>2024</v>
      </c>
      <c r="I2" s="15">
        <f>'Peňažné toky'!I3</f>
        <v>2025</v>
      </c>
      <c r="J2" s="15">
        <f>'Peňažné toky'!J3</f>
        <v>2026</v>
      </c>
      <c r="K2" s="15">
        <f>'Peňažné toky'!K3</f>
        <v>2027</v>
      </c>
      <c r="L2" s="15">
        <f>'Peňažné toky'!L3</f>
        <v>2028</v>
      </c>
      <c r="M2" s="15">
        <f>'Peňažné toky'!M3</f>
        <v>2029</v>
      </c>
      <c r="N2" s="15">
        <f>'Peňažné toky'!N3</f>
        <v>2030</v>
      </c>
      <c r="O2" s="15">
        <f>'Peňažné toky'!O3</f>
        <v>2031</v>
      </c>
      <c r="P2" s="15">
        <f>'Peňažné toky'!P3</f>
        <v>2032</v>
      </c>
      <c r="Q2" s="15">
        <f>'Peňažné toky'!Q3</f>
        <v>2033</v>
      </c>
      <c r="R2" s="15">
        <f>'Peňažné toky'!R3</f>
        <v>2034</v>
      </c>
      <c r="S2" s="15">
        <f>'Peňažné toky'!S3</f>
        <v>2035</v>
      </c>
      <c r="T2" s="15">
        <f>'Peňažné toky'!T3</f>
        <v>2036</v>
      </c>
      <c r="U2" s="15">
        <f>'Peňažné toky'!U3</f>
        <v>2037</v>
      </c>
      <c r="V2" s="15">
        <f>'Peňažné toky'!V3</f>
        <v>2038</v>
      </c>
      <c r="W2" s="15" t="str">
        <f>'Peňažné toky'!W3</f>
        <v/>
      </c>
      <c r="X2" s="15" t="str">
        <f>'Peňažné toky'!X3</f>
        <v/>
      </c>
      <c r="Y2" s="15" t="str">
        <f>'Peňažné toky'!Y3</f>
        <v/>
      </c>
      <c r="Z2" s="15" t="str">
        <f>'Peňažné toky'!Z3</f>
        <v/>
      </c>
      <c r="AA2" s="15" t="str">
        <f>'Peňažné toky'!AA3</f>
        <v/>
      </c>
      <c r="AB2" s="15" t="str">
        <f>'Peňažné toky'!AB3</f>
        <v/>
      </c>
      <c r="AC2" s="15" t="str">
        <f>'Peňažné toky'!AC3</f>
        <v/>
      </c>
      <c r="AD2" s="15" t="str">
        <f>'Peňažné toky'!AD3</f>
        <v/>
      </c>
      <c r="AE2" s="15" t="str">
        <f>'Peňažné toky'!AE3</f>
        <v/>
      </c>
      <c r="AF2" s="15" t="str">
        <f>'Peňažné toky'!AF3</f>
        <v/>
      </c>
      <c r="AG2" s="15" t="str">
        <f>'Peňažné toky'!AG3</f>
        <v/>
      </c>
      <c r="AH2" s="15" t="str">
        <f>'Peňažné toky'!AH3</f>
        <v/>
      </c>
      <c r="AI2" s="15" t="str">
        <f>'Peňažné toky'!AI3</f>
        <v/>
      </c>
      <c r="AJ2" s="15" t="str">
        <f>'Peňažné toky'!AJ3</f>
        <v/>
      </c>
      <c r="AK2" s="15" t="str">
        <f>'Peňažné toky'!AK3</f>
        <v/>
      </c>
      <c r="AL2" s="15" t="str">
        <f>'Peňažné toky'!AL3</f>
        <v/>
      </c>
      <c r="AM2" s="15" t="str">
        <f>'Peňažné toky'!AM3</f>
        <v/>
      </c>
      <c r="AN2" s="15" t="str">
        <f>'Peňažné toky'!AN3</f>
        <v/>
      </c>
      <c r="AO2" s="15" t="str">
        <f>'Peňažné toky'!AO3</f>
        <v/>
      </c>
    </row>
    <row r="3" spans="1:41" ht="15.75" collapsed="1" thickBot="1" x14ac:dyDescent="0.3">
      <c r="A3" s="195"/>
      <c r="B3" s="16">
        <f t="shared" ref="B3:AO3" si="0">IF(B2="","",B11+B18+B23+B28+B33+B38+B43+B48+B53+B58+B63)</f>
        <v>0</v>
      </c>
      <c r="C3" s="16">
        <f t="shared" si="0"/>
        <v>0</v>
      </c>
      <c r="D3" s="16">
        <f t="shared" si="0"/>
        <v>0</v>
      </c>
      <c r="E3" s="16">
        <f t="shared" si="0"/>
        <v>0</v>
      </c>
      <c r="F3" s="16">
        <f t="shared" si="0"/>
        <v>0</v>
      </c>
      <c r="G3" s="16">
        <f t="shared" si="0"/>
        <v>0</v>
      </c>
      <c r="H3" s="16">
        <f t="shared" si="0"/>
        <v>0</v>
      </c>
      <c r="I3" s="16">
        <f t="shared" si="0"/>
        <v>0</v>
      </c>
      <c r="J3" s="16">
        <f t="shared" si="0"/>
        <v>0</v>
      </c>
      <c r="K3" s="16">
        <f t="shared" si="0"/>
        <v>0</v>
      </c>
      <c r="L3" s="16">
        <f t="shared" si="0"/>
        <v>0</v>
      </c>
      <c r="M3" s="16">
        <f t="shared" si="0"/>
        <v>0</v>
      </c>
      <c r="N3" s="16">
        <f t="shared" si="0"/>
        <v>0</v>
      </c>
      <c r="O3" s="16">
        <f t="shared" si="0"/>
        <v>0</v>
      </c>
      <c r="P3" s="16">
        <f t="shared" si="0"/>
        <v>0</v>
      </c>
      <c r="Q3" s="16">
        <f t="shared" si="0"/>
        <v>0</v>
      </c>
      <c r="R3" s="16">
        <f t="shared" si="0"/>
        <v>0</v>
      </c>
      <c r="S3" s="16">
        <f t="shared" si="0"/>
        <v>0</v>
      </c>
      <c r="T3" s="16">
        <f t="shared" si="0"/>
        <v>0</v>
      </c>
      <c r="U3" s="16">
        <f t="shared" si="0"/>
        <v>0</v>
      </c>
      <c r="V3" s="16">
        <f t="shared" si="0"/>
        <v>0</v>
      </c>
      <c r="W3" s="16" t="str">
        <f t="shared" si="0"/>
        <v/>
      </c>
      <c r="X3" s="16" t="str">
        <f t="shared" si="0"/>
        <v/>
      </c>
      <c r="Y3" s="16" t="str">
        <f t="shared" si="0"/>
        <v/>
      </c>
      <c r="Z3" s="16" t="str">
        <f t="shared" si="0"/>
        <v/>
      </c>
      <c r="AA3" s="16" t="str">
        <f t="shared" si="0"/>
        <v/>
      </c>
      <c r="AB3" s="16" t="str">
        <f t="shared" si="0"/>
        <v/>
      </c>
      <c r="AC3" s="16" t="str">
        <f t="shared" si="0"/>
        <v/>
      </c>
      <c r="AD3" s="16" t="str">
        <f t="shared" si="0"/>
        <v/>
      </c>
      <c r="AE3" s="16" t="str">
        <f t="shared" si="0"/>
        <v/>
      </c>
      <c r="AF3" s="16" t="str">
        <f t="shared" si="0"/>
        <v/>
      </c>
      <c r="AG3" s="16" t="str">
        <f t="shared" si="0"/>
        <v/>
      </c>
      <c r="AH3" s="16" t="str">
        <f t="shared" si="0"/>
        <v/>
      </c>
      <c r="AI3" s="16" t="str">
        <f t="shared" si="0"/>
        <v/>
      </c>
      <c r="AJ3" s="16" t="str">
        <f t="shared" si="0"/>
        <v/>
      </c>
      <c r="AK3" s="16" t="str">
        <f t="shared" si="0"/>
        <v/>
      </c>
      <c r="AL3" s="16" t="str">
        <f t="shared" si="0"/>
        <v/>
      </c>
      <c r="AM3" s="16" t="str">
        <f t="shared" si="0"/>
        <v/>
      </c>
      <c r="AN3" s="16" t="str">
        <f t="shared" si="0"/>
        <v/>
      </c>
      <c r="AO3" s="16" t="str">
        <f t="shared" si="0"/>
        <v/>
      </c>
    </row>
    <row r="4" spans="1:4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x14ac:dyDescent="0.25">
      <c r="A5" s="17" t="s">
        <v>57</v>
      </c>
    </row>
    <row r="6" spans="1:41" x14ac:dyDescent="0.25">
      <c r="A6" s="17" t="s">
        <v>39</v>
      </c>
    </row>
    <row r="7" spans="1:41" x14ac:dyDescent="0.25">
      <c r="A7" s="17"/>
    </row>
    <row r="8" spans="1:41" x14ac:dyDescent="0.25">
      <c r="A8" s="145" t="s">
        <v>28</v>
      </c>
    </row>
    <row r="9" spans="1:41" x14ac:dyDescent="0.25">
      <c r="A9" s="1" t="s">
        <v>149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</row>
    <row r="10" spans="1:41" x14ac:dyDescent="0.25">
      <c r="A10" s="68" t="s">
        <v>26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</row>
    <row r="11" spans="1:41" x14ac:dyDescent="0.25">
      <c r="A11" s="14" t="s">
        <v>27</v>
      </c>
      <c r="B11" s="20">
        <f>IF(B$2="","",B9*B10)</f>
        <v>0</v>
      </c>
      <c r="C11" s="20">
        <f>IF(C$2="","",C9*C10)</f>
        <v>0</v>
      </c>
      <c r="D11" s="20">
        <f>IF(D$2="","",D9*D10)</f>
        <v>0</v>
      </c>
      <c r="E11" s="20">
        <f>IF(E$2="","",E9*E10)</f>
        <v>0</v>
      </c>
      <c r="F11" s="20">
        <f t="shared" ref="F11:AO11" si="1">IF(F$2="","",F9*F10)</f>
        <v>0</v>
      </c>
      <c r="G11" s="20">
        <f t="shared" si="1"/>
        <v>0</v>
      </c>
      <c r="H11" s="20">
        <f t="shared" si="1"/>
        <v>0</v>
      </c>
      <c r="I11" s="20">
        <f t="shared" si="1"/>
        <v>0</v>
      </c>
      <c r="J11" s="20">
        <f t="shared" si="1"/>
        <v>0</v>
      </c>
      <c r="K11" s="20">
        <f t="shared" si="1"/>
        <v>0</v>
      </c>
      <c r="L11" s="20">
        <f t="shared" si="1"/>
        <v>0</v>
      </c>
      <c r="M11" s="20">
        <f t="shared" si="1"/>
        <v>0</v>
      </c>
      <c r="N11" s="20">
        <f t="shared" si="1"/>
        <v>0</v>
      </c>
      <c r="O11" s="20">
        <f t="shared" si="1"/>
        <v>0</v>
      </c>
      <c r="P11" s="20">
        <f t="shared" si="1"/>
        <v>0</v>
      </c>
      <c r="Q11" s="20">
        <f t="shared" si="1"/>
        <v>0</v>
      </c>
      <c r="R11" s="20">
        <f t="shared" si="1"/>
        <v>0</v>
      </c>
      <c r="S11" s="20">
        <f t="shared" si="1"/>
        <v>0</v>
      </c>
      <c r="T11" s="20">
        <f t="shared" si="1"/>
        <v>0</v>
      </c>
      <c r="U11" s="20">
        <f t="shared" si="1"/>
        <v>0</v>
      </c>
      <c r="V11" s="20">
        <f t="shared" si="1"/>
        <v>0</v>
      </c>
      <c r="W11" s="20" t="str">
        <f t="shared" si="1"/>
        <v/>
      </c>
      <c r="X11" s="20" t="str">
        <f t="shared" si="1"/>
        <v/>
      </c>
      <c r="Y11" s="20" t="str">
        <f t="shared" si="1"/>
        <v/>
      </c>
      <c r="Z11" s="20" t="str">
        <f t="shared" si="1"/>
        <v/>
      </c>
      <c r="AA11" s="20" t="str">
        <f t="shared" si="1"/>
        <v/>
      </c>
      <c r="AB11" s="20" t="str">
        <f t="shared" si="1"/>
        <v/>
      </c>
      <c r="AC11" s="20" t="str">
        <f t="shared" si="1"/>
        <v/>
      </c>
      <c r="AD11" s="20" t="str">
        <f t="shared" si="1"/>
        <v/>
      </c>
      <c r="AE11" s="20" t="str">
        <f t="shared" si="1"/>
        <v/>
      </c>
      <c r="AF11" s="20" t="str">
        <f t="shared" si="1"/>
        <v/>
      </c>
      <c r="AG11" s="20" t="str">
        <f t="shared" si="1"/>
        <v/>
      </c>
      <c r="AH11" s="20" t="str">
        <f t="shared" si="1"/>
        <v/>
      </c>
      <c r="AI11" s="20" t="str">
        <f t="shared" si="1"/>
        <v/>
      </c>
      <c r="AJ11" s="20" t="str">
        <f t="shared" si="1"/>
        <v/>
      </c>
      <c r="AK11" s="20" t="str">
        <f t="shared" si="1"/>
        <v/>
      </c>
      <c r="AL11" s="20" t="str">
        <f t="shared" si="1"/>
        <v/>
      </c>
      <c r="AM11" s="20" t="str">
        <f t="shared" si="1"/>
        <v/>
      </c>
      <c r="AN11" s="20" t="str">
        <f t="shared" si="1"/>
        <v/>
      </c>
      <c r="AO11" s="20" t="str">
        <f t="shared" si="1"/>
        <v/>
      </c>
    </row>
    <row r="12" spans="1:41" x14ac:dyDescent="0.25">
      <c r="A12" s="21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1" x14ac:dyDescent="0.25">
      <c r="A13" s="21" t="s">
        <v>63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1" x14ac:dyDescent="0.25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hidden="1" outlineLevel="1" x14ac:dyDescent="0.25">
      <c r="A15" s="118" t="s">
        <v>28</v>
      </c>
    </row>
    <row r="16" spans="1:41" hidden="1" outlineLevel="1" x14ac:dyDescent="0.25">
      <c r="A16" s="119" t="s">
        <v>149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</row>
    <row r="17" spans="1:41" hidden="1" outlineLevel="1" x14ac:dyDescent="0.25">
      <c r="A17" s="119" t="s">
        <v>26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</row>
    <row r="18" spans="1:41" hidden="1" outlineLevel="1" x14ac:dyDescent="0.25">
      <c r="A18" s="14" t="s">
        <v>27</v>
      </c>
      <c r="B18" s="20">
        <f>IF(B$2="","",B16*B17)</f>
        <v>0</v>
      </c>
      <c r="C18" s="20">
        <f>IF(C$2="","",C16*C17)</f>
        <v>0</v>
      </c>
      <c r="D18" s="20">
        <f>IF(D$2="","",D16*D17)</f>
        <v>0</v>
      </c>
      <c r="E18" s="20">
        <f>IF(E$2="","",E16*E17)</f>
        <v>0</v>
      </c>
      <c r="F18" s="20">
        <f t="shared" ref="F18:AO18" si="2">IF(F$2="","",F16*F17)</f>
        <v>0</v>
      </c>
      <c r="G18" s="20">
        <f t="shared" si="2"/>
        <v>0</v>
      </c>
      <c r="H18" s="20">
        <f t="shared" si="2"/>
        <v>0</v>
      </c>
      <c r="I18" s="20">
        <f t="shared" si="2"/>
        <v>0</v>
      </c>
      <c r="J18" s="20">
        <f t="shared" si="2"/>
        <v>0</v>
      </c>
      <c r="K18" s="20">
        <f t="shared" si="2"/>
        <v>0</v>
      </c>
      <c r="L18" s="20">
        <f t="shared" si="2"/>
        <v>0</v>
      </c>
      <c r="M18" s="20">
        <f t="shared" si="2"/>
        <v>0</v>
      </c>
      <c r="N18" s="20">
        <f t="shared" si="2"/>
        <v>0</v>
      </c>
      <c r="O18" s="20">
        <f t="shared" si="2"/>
        <v>0</v>
      </c>
      <c r="P18" s="20">
        <f t="shared" si="2"/>
        <v>0</v>
      </c>
      <c r="Q18" s="20">
        <f t="shared" si="2"/>
        <v>0</v>
      </c>
      <c r="R18" s="20">
        <f t="shared" si="2"/>
        <v>0</v>
      </c>
      <c r="S18" s="20">
        <f t="shared" si="2"/>
        <v>0</v>
      </c>
      <c r="T18" s="20">
        <f t="shared" si="2"/>
        <v>0</v>
      </c>
      <c r="U18" s="20">
        <f t="shared" si="2"/>
        <v>0</v>
      </c>
      <c r="V18" s="20">
        <f t="shared" si="2"/>
        <v>0</v>
      </c>
      <c r="W18" s="20" t="str">
        <f t="shared" si="2"/>
        <v/>
      </c>
      <c r="X18" s="20" t="str">
        <f t="shared" si="2"/>
        <v/>
      </c>
      <c r="Y18" s="20" t="str">
        <f t="shared" si="2"/>
        <v/>
      </c>
      <c r="Z18" s="20" t="str">
        <f t="shared" si="2"/>
        <v/>
      </c>
      <c r="AA18" s="20" t="str">
        <f t="shared" si="2"/>
        <v/>
      </c>
      <c r="AB18" s="20" t="str">
        <f t="shared" si="2"/>
        <v/>
      </c>
      <c r="AC18" s="20" t="str">
        <f t="shared" si="2"/>
        <v/>
      </c>
      <c r="AD18" s="20" t="str">
        <f t="shared" si="2"/>
        <v/>
      </c>
      <c r="AE18" s="20" t="str">
        <f t="shared" si="2"/>
        <v/>
      </c>
      <c r="AF18" s="20" t="str">
        <f t="shared" si="2"/>
        <v/>
      </c>
      <c r="AG18" s="20" t="str">
        <f t="shared" si="2"/>
        <v/>
      </c>
      <c r="AH18" s="20" t="str">
        <f t="shared" si="2"/>
        <v/>
      </c>
      <c r="AI18" s="20" t="str">
        <f t="shared" si="2"/>
        <v/>
      </c>
      <c r="AJ18" s="20" t="str">
        <f t="shared" si="2"/>
        <v/>
      </c>
      <c r="AK18" s="20" t="str">
        <f t="shared" si="2"/>
        <v/>
      </c>
      <c r="AL18" s="20" t="str">
        <f t="shared" si="2"/>
        <v/>
      </c>
      <c r="AM18" s="20" t="str">
        <f t="shared" si="2"/>
        <v/>
      </c>
      <c r="AN18" s="20" t="str">
        <f t="shared" si="2"/>
        <v/>
      </c>
      <c r="AO18" s="20" t="str">
        <f t="shared" si="2"/>
        <v/>
      </c>
    </row>
    <row r="19" spans="1:41" collapsed="1" x14ac:dyDescent="0.25">
      <c r="A19" s="2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idden="1" outlineLevel="1" x14ac:dyDescent="0.25">
      <c r="A20" s="118" t="s">
        <v>28</v>
      </c>
    </row>
    <row r="21" spans="1:41" hidden="1" outlineLevel="1" x14ac:dyDescent="0.25">
      <c r="A21" s="119" t="s">
        <v>149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</row>
    <row r="22" spans="1:41" hidden="1" outlineLevel="1" x14ac:dyDescent="0.25">
      <c r="A22" s="68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</row>
    <row r="23" spans="1:41" hidden="1" outlineLevel="1" x14ac:dyDescent="0.25">
      <c r="A23" s="14" t="s">
        <v>27</v>
      </c>
      <c r="B23" s="20">
        <f>IF(B$2="","",B21*B22)</f>
        <v>0</v>
      </c>
      <c r="C23" s="20">
        <f>IF(C$2="","",C21*C22)</f>
        <v>0</v>
      </c>
      <c r="D23" s="20">
        <f>IF(D$2="","",D21*D22)</f>
        <v>0</v>
      </c>
      <c r="E23" s="20">
        <f>IF(E$2="","",E21*E22)</f>
        <v>0</v>
      </c>
      <c r="F23" s="20">
        <f t="shared" ref="F23:AO23" si="3">IF(F$2="","",F21*F22)</f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  <c r="Q23" s="20">
        <f t="shared" si="3"/>
        <v>0</v>
      </c>
      <c r="R23" s="20">
        <f t="shared" si="3"/>
        <v>0</v>
      </c>
      <c r="S23" s="20">
        <f t="shared" si="3"/>
        <v>0</v>
      </c>
      <c r="T23" s="20">
        <f t="shared" si="3"/>
        <v>0</v>
      </c>
      <c r="U23" s="20">
        <f t="shared" si="3"/>
        <v>0</v>
      </c>
      <c r="V23" s="20">
        <f t="shared" si="3"/>
        <v>0</v>
      </c>
      <c r="W23" s="20" t="str">
        <f t="shared" si="3"/>
        <v/>
      </c>
      <c r="X23" s="20" t="str">
        <f t="shared" si="3"/>
        <v/>
      </c>
      <c r="Y23" s="20" t="str">
        <f t="shared" si="3"/>
        <v/>
      </c>
      <c r="Z23" s="20" t="str">
        <f t="shared" si="3"/>
        <v/>
      </c>
      <c r="AA23" s="20" t="str">
        <f t="shared" si="3"/>
        <v/>
      </c>
      <c r="AB23" s="20" t="str">
        <f t="shared" si="3"/>
        <v/>
      </c>
      <c r="AC23" s="20" t="str">
        <f t="shared" si="3"/>
        <v/>
      </c>
      <c r="AD23" s="20" t="str">
        <f t="shared" si="3"/>
        <v/>
      </c>
      <c r="AE23" s="20" t="str">
        <f t="shared" si="3"/>
        <v/>
      </c>
      <c r="AF23" s="20" t="str">
        <f t="shared" si="3"/>
        <v/>
      </c>
      <c r="AG23" s="20" t="str">
        <f t="shared" si="3"/>
        <v/>
      </c>
      <c r="AH23" s="20" t="str">
        <f t="shared" si="3"/>
        <v/>
      </c>
      <c r="AI23" s="20" t="str">
        <f t="shared" si="3"/>
        <v/>
      </c>
      <c r="AJ23" s="20" t="str">
        <f t="shared" si="3"/>
        <v/>
      </c>
      <c r="AK23" s="20" t="str">
        <f t="shared" si="3"/>
        <v/>
      </c>
      <c r="AL23" s="20" t="str">
        <f t="shared" si="3"/>
        <v/>
      </c>
      <c r="AM23" s="20" t="str">
        <f t="shared" si="3"/>
        <v/>
      </c>
      <c r="AN23" s="20" t="str">
        <f t="shared" si="3"/>
        <v/>
      </c>
      <c r="AO23" s="20" t="str">
        <f t="shared" si="3"/>
        <v/>
      </c>
    </row>
    <row r="24" spans="1:41" collapsed="1" x14ac:dyDescent="0.25">
      <c r="A24" s="2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idden="1" outlineLevel="1" collapsed="1" x14ac:dyDescent="0.25">
      <c r="A25" s="118" t="s">
        <v>28</v>
      </c>
    </row>
    <row r="26" spans="1:41" hidden="1" outlineLevel="1" x14ac:dyDescent="0.25">
      <c r="A26" s="119" t="s">
        <v>149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</row>
    <row r="27" spans="1:41" hidden="1" outlineLevel="1" x14ac:dyDescent="0.25">
      <c r="A27" s="68" t="s">
        <v>26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</row>
    <row r="28" spans="1:41" hidden="1" outlineLevel="1" x14ac:dyDescent="0.25">
      <c r="A28" s="14" t="s">
        <v>27</v>
      </c>
      <c r="B28" s="20">
        <f>IF(B$2="","",B26*B27)</f>
        <v>0</v>
      </c>
      <c r="C28" s="20">
        <f>IF(C$2="","",C26*C27)</f>
        <v>0</v>
      </c>
      <c r="D28" s="20">
        <f>IF(D$2="","",D26*D27)</f>
        <v>0</v>
      </c>
      <c r="E28" s="20">
        <f>IF(E$2="","",E26*E27)</f>
        <v>0</v>
      </c>
      <c r="F28" s="20">
        <f t="shared" ref="F28:AO28" si="4">IF(F$2="","",F26*F27)</f>
        <v>0</v>
      </c>
      <c r="G28" s="20">
        <f t="shared" si="4"/>
        <v>0</v>
      </c>
      <c r="H28" s="20">
        <f t="shared" si="4"/>
        <v>0</v>
      </c>
      <c r="I28" s="20">
        <f t="shared" si="4"/>
        <v>0</v>
      </c>
      <c r="J28" s="20">
        <f t="shared" si="4"/>
        <v>0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0">
        <f t="shared" si="4"/>
        <v>0</v>
      </c>
      <c r="Q28" s="20">
        <f t="shared" si="4"/>
        <v>0</v>
      </c>
      <c r="R28" s="20">
        <f t="shared" si="4"/>
        <v>0</v>
      </c>
      <c r="S28" s="20">
        <f t="shared" si="4"/>
        <v>0</v>
      </c>
      <c r="T28" s="20">
        <f t="shared" si="4"/>
        <v>0</v>
      </c>
      <c r="U28" s="20">
        <f t="shared" si="4"/>
        <v>0</v>
      </c>
      <c r="V28" s="20">
        <f t="shared" si="4"/>
        <v>0</v>
      </c>
      <c r="W28" s="20" t="str">
        <f t="shared" si="4"/>
        <v/>
      </c>
      <c r="X28" s="20" t="str">
        <f t="shared" si="4"/>
        <v/>
      </c>
      <c r="Y28" s="20" t="str">
        <f t="shared" si="4"/>
        <v/>
      </c>
      <c r="Z28" s="20" t="str">
        <f t="shared" si="4"/>
        <v/>
      </c>
      <c r="AA28" s="20" t="str">
        <f t="shared" si="4"/>
        <v/>
      </c>
      <c r="AB28" s="20" t="str">
        <f t="shared" si="4"/>
        <v/>
      </c>
      <c r="AC28" s="20" t="str">
        <f t="shared" si="4"/>
        <v/>
      </c>
      <c r="AD28" s="20" t="str">
        <f t="shared" si="4"/>
        <v/>
      </c>
      <c r="AE28" s="20" t="str">
        <f t="shared" si="4"/>
        <v/>
      </c>
      <c r="AF28" s="20" t="str">
        <f t="shared" si="4"/>
        <v/>
      </c>
      <c r="AG28" s="20" t="str">
        <f t="shared" si="4"/>
        <v/>
      </c>
      <c r="AH28" s="20" t="str">
        <f t="shared" si="4"/>
        <v/>
      </c>
      <c r="AI28" s="20" t="str">
        <f t="shared" si="4"/>
        <v/>
      </c>
      <c r="AJ28" s="20" t="str">
        <f t="shared" si="4"/>
        <v/>
      </c>
      <c r="AK28" s="20" t="str">
        <f t="shared" si="4"/>
        <v/>
      </c>
      <c r="AL28" s="20" t="str">
        <f t="shared" si="4"/>
        <v/>
      </c>
      <c r="AM28" s="20" t="str">
        <f t="shared" si="4"/>
        <v/>
      </c>
      <c r="AN28" s="20" t="str">
        <f t="shared" si="4"/>
        <v/>
      </c>
      <c r="AO28" s="20" t="str">
        <f t="shared" si="4"/>
        <v/>
      </c>
    </row>
    <row r="29" spans="1:41" collapsed="1" x14ac:dyDescent="0.25">
      <c r="A29" s="21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idden="1" outlineLevel="1" x14ac:dyDescent="0.25">
      <c r="A30" s="118" t="s">
        <v>28</v>
      </c>
    </row>
    <row r="31" spans="1:41" hidden="1" outlineLevel="1" x14ac:dyDescent="0.25">
      <c r="A31" s="119" t="s">
        <v>149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</row>
    <row r="32" spans="1:41" hidden="1" outlineLevel="1" x14ac:dyDescent="0.25">
      <c r="A32" s="68" t="s">
        <v>26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</row>
    <row r="33" spans="1:41" hidden="1" outlineLevel="1" x14ac:dyDescent="0.25">
      <c r="A33" s="14" t="s">
        <v>27</v>
      </c>
      <c r="B33" s="20">
        <f>IF(B$2="","",B31*B32)</f>
        <v>0</v>
      </c>
      <c r="C33" s="20">
        <f>IF(C$2="","",C31*C32)</f>
        <v>0</v>
      </c>
      <c r="D33" s="20">
        <f>IF(D$2="","",D31*D32)</f>
        <v>0</v>
      </c>
      <c r="E33" s="20">
        <f>IF(E$2="","",E31*E32)</f>
        <v>0</v>
      </c>
      <c r="F33" s="20">
        <f t="shared" ref="F33:AO33" si="5">IF(F$2="","",F31*F32)</f>
        <v>0</v>
      </c>
      <c r="G33" s="20">
        <f t="shared" si="5"/>
        <v>0</v>
      </c>
      <c r="H33" s="20">
        <f t="shared" si="5"/>
        <v>0</v>
      </c>
      <c r="I33" s="20">
        <f t="shared" si="5"/>
        <v>0</v>
      </c>
      <c r="J33" s="20">
        <f t="shared" si="5"/>
        <v>0</v>
      </c>
      <c r="K33" s="20">
        <f t="shared" si="5"/>
        <v>0</v>
      </c>
      <c r="L33" s="20">
        <f t="shared" si="5"/>
        <v>0</v>
      </c>
      <c r="M33" s="20">
        <f t="shared" si="5"/>
        <v>0</v>
      </c>
      <c r="N33" s="20">
        <f t="shared" si="5"/>
        <v>0</v>
      </c>
      <c r="O33" s="20">
        <f t="shared" si="5"/>
        <v>0</v>
      </c>
      <c r="P33" s="20">
        <f t="shared" si="5"/>
        <v>0</v>
      </c>
      <c r="Q33" s="20">
        <f t="shared" si="5"/>
        <v>0</v>
      </c>
      <c r="R33" s="20">
        <f t="shared" si="5"/>
        <v>0</v>
      </c>
      <c r="S33" s="20">
        <f t="shared" si="5"/>
        <v>0</v>
      </c>
      <c r="T33" s="20">
        <f t="shared" si="5"/>
        <v>0</v>
      </c>
      <c r="U33" s="20">
        <f t="shared" si="5"/>
        <v>0</v>
      </c>
      <c r="V33" s="20">
        <f t="shared" si="5"/>
        <v>0</v>
      </c>
      <c r="W33" s="20" t="str">
        <f t="shared" si="5"/>
        <v/>
      </c>
      <c r="X33" s="20" t="str">
        <f t="shared" si="5"/>
        <v/>
      </c>
      <c r="Y33" s="20" t="str">
        <f t="shared" si="5"/>
        <v/>
      </c>
      <c r="Z33" s="20" t="str">
        <f t="shared" si="5"/>
        <v/>
      </c>
      <c r="AA33" s="20" t="str">
        <f t="shared" si="5"/>
        <v/>
      </c>
      <c r="AB33" s="20" t="str">
        <f t="shared" si="5"/>
        <v/>
      </c>
      <c r="AC33" s="20" t="str">
        <f t="shared" si="5"/>
        <v/>
      </c>
      <c r="AD33" s="20" t="str">
        <f t="shared" si="5"/>
        <v/>
      </c>
      <c r="AE33" s="20" t="str">
        <f t="shared" si="5"/>
        <v/>
      </c>
      <c r="AF33" s="20" t="str">
        <f t="shared" si="5"/>
        <v/>
      </c>
      <c r="AG33" s="20" t="str">
        <f t="shared" si="5"/>
        <v/>
      </c>
      <c r="AH33" s="20" t="str">
        <f t="shared" si="5"/>
        <v/>
      </c>
      <c r="AI33" s="20" t="str">
        <f t="shared" si="5"/>
        <v/>
      </c>
      <c r="AJ33" s="20" t="str">
        <f t="shared" si="5"/>
        <v/>
      </c>
      <c r="AK33" s="20" t="str">
        <f t="shared" si="5"/>
        <v/>
      </c>
      <c r="AL33" s="20" t="str">
        <f t="shared" si="5"/>
        <v/>
      </c>
      <c r="AM33" s="20" t="str">
        <f t="shared" si="5"/>
        <v/>
      </c>
      <c r="AN33" s="20" t="str">
        <f t="shared" si="5"/>
        <v/>
      </c>
      <c r="AO33" s="20" t="str">
        <f t="shared" si="5"/>
        <v/>
      </c>
    </row>
    <row r="34" spans="1:41" collapsed="1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idden="1" outlineLevel="1" x14ac:dyDescent="0.25">
      <c r="A35" s="118" t="s">
        <v>28</v>
      </c>
    </row>
    <row r="36" spans="1:41" hidden="1" outlineLevel="1" x14ac:dyDescent="0.25">
      <c r="A36" s="119" t="s">
        <v>149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</row>
    <row r="37" spans="1:41" hidden="1" outlineLevel="1" x14ac:dyDescent="0.25">
      <c r="A37" s="68" t="s">
        <v>26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</row>
    <row r="38" spans="1:41" hidden="1" outlineLevel="1" x14ac:dyDescent="0.25">
      <c r="A38" s="14" t="s">
        <v>27</v>
      </c>
      <c r="B38" s="20">
        <f>IF(B$2="","",B36*B37)</f>
        <v>0</v>
      </c>
      <c r="C38" s="20">
        <f>IF(C$2="","",C36*C37)</f>
        <v>0</v>
      </c>
      <c r="D38" s="20">
        <f>IF(D$2="","",D36*D37)</f>
        <v>0</v>
      </c>
      <c r="E38" s="20">
        <f>IF(E$2="","",E36*E37)</f>
        <v>0</v>
      </c>
      <c r="F38" s="20">
        <f t="shared" ref="F38:AO38" si="6">IF(F$2="","",F36*F37)</f>
        <v>0</v>
      </c>
      <c r="G38" s="20">
        <f t="shared" si="6"/>
        <v>0</v>
      </c>
      <c r="H38" s="20">
        <f t="shared" si="6"/>
        <v>0</v>
      </c>
      <c r="I38" s="20">
        <f t="shared" si="6"/>
        <v>0</v>
      </c>
      <c r="J38" s="20">
        <f t="shared" si="6"/>
        <v>0</v>
      </c>
      <c r="K38" s="20">
        <f t="shared" si="6"/>
        <v>0</v>
      </c>
      <c r="L38" s="20">
        <f t="shared" si="6"/>
        <v>0</v>
      </c>
      <c r="M38" s="20">
        <f t="shared" si="6"/>
        <v>0</v>
      </c>
      <c r="N38" s="20">
        <f t="shared" si="6"/>
        <v>0</v>
      </c>
      <c r="O38" s="20">
        <f t="shared" si="6"/>
        <v>0</v>
      </c>
      <c r="P38" s="20">
        <f t="shared" si="6"/>
        <v>0</v>
      </c>
      <c r="Q38" s="20">
        <f t="shared" si="6"/>
        <v>0</v>
      </c>
      <c r="R38" s="20">
        <f t="shared" si="6"/>
        <v>0</v>
      </c>
      <c r="S38" s="20">
        <f t="shared" si="6"/>
        <v>0</v>
      </c>
      <c r="T38" s="20">
        <f t="shared" si="6"/>
        <v>0</v>
      </c>
      <c r="U38" s="20">
        <f t="shared" si="6"/>
        <v>0</v>
      </c>
      <c r="V38" s="20">
        <f t="shared" si="6"/>
        <v>0</v>
      </c>
      <c r="W38" s="20" t="str">
        <f t="shared" si="6"/>
        <v/>
      </c>
      <c r="X38" s="20" t="str">
        <f t="shared" si="6"/>
        <v/>
      </c>
      <c r="Y38" s="20" t="str">
        <f t="shared" si="6"/>
        <v/>
      </c>
      <c r="Z38" s="20" t="str">
        <f t="shared" si="6"/>
        <v/>
      </c>
      <c r="AA38" s="20" t="str">
        <f t="shared" si="6"/>
        <v/>
      </c>
      <c r="AB38" s="20" t="str">
        <f t="shared" si="6"/>
        <v/>
      </c>
      <c r="AC38" s="20" t="str">
        <f t="shared" si="6"/>
        <v/>
      </c>
      <c r="AD38" s="20" t="str">
        <f t="shared" si="6"/>
        <v/>
      </c>
      <c r="AE38" s="20" t="str">
        <f t="shared" si="6"/>
        <v/>
      </c>
      <c r="AF38" s="20" t="str">
        <f t="shared" si="6"/>
        <v/>
      </c>
      <c r="AG38" s="20" t="str">
        <f t="shared" si="6"/>
        <v/>
      </c>
      <c r="AH38" s="20" t="str">
        <f t="shared" si="6"/>
        <v/>
      </c>
      <c r="AI38" s="20" t="str">
        <f t="shared" si="6"/>
        <v/>
      </c>
      <c r="AJ38" s="20" t="str">
        <f t="shared" si="6"/>
        <v/>
      </c>
      <c r="AK38" s="20" t="str">
        <f t="shared" si="6"/>
        <v/>
      </c>
      <c r="AL38" s="20" t="str">
        <f t="shared" si="6"/>
        <v/>
      </c>
      <c r="AM38" s="20" t="str">
        <f t="shared" si="6"/>
        <v/>
      </c>
      <c r="AN38" s="20" t="str">
        <f t="shared" si="6"/>
        <v/>
      </c>
      <c r="AO38" s="20" t="str">
        <f t="shared" si="6"/>
        <v/>
      </c>
    </row>
    <row r="39" spans="1:41" collapsed="1" x14ac:dyDescent="0.25">
      <c r="A39" s="21"/>
    </row>
    <row r="40" spans="1:41" hidden="1" outlineLevel="1" x14ac:dyDescent="0.25">
      <c r="A40" s="118" t="s">
        <v>28</v>
      </c>
    </row>
    <row r="41" spans="1:41" hidden="1" outlineLevel="1" x14ac:dyDescent="0.25">
      <c r="A41" s="119" t="s">
        <v>149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</row>
    <row r="42" spans="1:41" hidden="1" outlineLevel="1" x14ac:dyDescent="0.25">
      <c r="A42" s="68" t="s">
        <v>26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</row>
    <row r="43" spans="1:41" hidden="1" outlineLevel="1" x14ac:dyDescent="0.25">
      <c r="A43" s="14" t="s">
        <v>27</v>
      </c>
      <c r="B43" s="20">
        <f>IF(B$2="","",B41*B42)</f>
        <v>0</v>
      </c>
      <c r="C43" s="20">
        <f>IF(C$2="","",C41*C42)</f>
        <v>0</v>
      </c>
      <c r="D43" s="20">
        <f>IF(D$2="","",D41*D42)</f>
        <v>0</v>
      </c>
      <c r="E43" s="20">
        <f>IF(E$2="","",E41*E42)</f>
        <v>0</v>
      </c>
      <c r="F43" s="20">
        <f t="shared" ref="F43:AO43" si="7">IF(F$2="","",F41*F42)</f>
        <v>0</v>
      </c>
      <c r="G43" s="20">
        <f t="shared" si="7"/>
        <v>0</v>
      </c>
      <c r="H43" s="20">
        <f t="shared" si="7"/>
        <v>0</v>
      </c>
      <c r="I43" s="20">
        <f t="shared" si="7"/>
        <v>0</v>
      </c>
      <c r="J43" s="20">
        <f t="shared" si="7"/>
        <v>0</v>
      </c>
      <c r="K43" s="20">
        <f t="shared" si="7"/>
        <v>0</v>
      </c>
      <c r="L43" s="20">
        <f t="shared" si="7"/>
        <v>0</v>
      </c>
      <c r="M43" s="20">
        <f t="shared" si="7"/>
        <v>0</v>
      </c>
      <c r="N43" s="20">
        <f t="shared" si="7"/>
        <v>0</v>
      </c>
      <c r="O43" s="20">
        <f t="shared" si="7"/>
        <v>0</v>
      </c>
      <c r="P43" s="20">
        <f t="shared" si="7"/>
        <v>0</v>
      </c>
      <c r="Q43" s="20">
        <f t="shared" si="7"/>
        <v>0</v>
      </c>
      <c r="R43" s="20">
        <f t="shared" si="7"/>
        <v>0</v>
      </c>
      <c r="S43" s="20">
        <f t="shared" si="7"/>
        <v>0</v>
      </c>
      <c r="T43" s="20">
        <f t="shared" si="7"/>
        <v>0</v>
      </c>
      <c r="U43" s="20">
        <f t="shared" si="7"/>
        <v>0</v>
      </c>
      <c r="V43" s="20">
        <f t="shared" si="7"/>
        <v>0</v>
      </c>
      <c r="W43" s="20" t="str">
        <f t="shared" si="7"/>
        <v/>
      </c>
      <c r="X43" s="20" t="str">
        <f t="shared" si="7"/>
        <v/>
      </c>
      <c r="Y43" s="20" t="str">
        <f t="shared" si="7"/>
        <v/>
      </c>
      <c r="Z43" s="20" t="str">
        <f t="shared" si="7"/>
        <v/>
      </c>
      <c r="AA43" s="20" t="str">
        <f t="shared" si="7"/>
        <v/>
      </c>
      <c r="AB43" s="20" t="str">
        <f t="shared" si="7"/>
        <v/>
      </c>
      <c r="AC43" s="20" t="str">
        <f t="shared" si="7"/>
        <v/>
      </c>
      <c r="AD43" s="20" t="str">
        <f t="shared" si="7"/>
        <v/>
      </c>
      <c r="AE43" s="20" t="str">
        <f t="shared" si="7"/>
        <v/>
      </c>
      <c r="AF43" s="20" t="str">
        <f t="shared" si="7"/>
        <v/>
      </c>
      <c r="AG43" s="20" t="str">
        <f t="shared" si="7"/>
        <v/>
      </c>
      <c r="AH43" s="20" t="str">
        <f t="shared" si="7"/>
        <v/>
      </c>
      <c r="AI43" s="20" t="str">
        <f t="shared" si="7"/>
        <v/>
      </c>
      <c r="AJ43" s="20" t="str">
        <f t="shared" si="7"/>
        <v/>
      </c>
      <c r="AK43" s="20" t="str">
        <f t="shared" si="7"/>
        <v/>
      </c>
      <c r="AL43" s="20" t="str">
        <f t="shared" si="7"/>
        <v/>
      </c>
      <c r="AM43" s="20" t="str">
        <f t="shared" si="7"/>
        <v/>
      </c>
      <c r="AN43" s="20" t="str">
        <f t="shared" si="7"/>
        <v/>
      </c>
      <c r="AO43" s="20" t="str">
        <f t="shared" si="7"/>
        <v/>
      </c>
    </row>
    <row r="44" spans="1:41" collapsed="1" x14ac:dyDescent="0.25">
      <c r="A44" s="21"/>
    </row>
    <row r="45" spans="1:41" hidden="1" outlineLevel="1" x14ac:dyDescent="0.25">
      <c r="A45" s="118" t="s">
        <v>28</v>
      </c>
    </row>
    <row r="46" spans="1:41" hidden="1" outlineLevel="1" x14ac:dyDescent="0.25">
      <c r="A46" s="119" t="s">
        <v>149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</row>
    <row r="47" spans="1:41" hidden="1" outlineLevel="1" x14ac:dyDescent="0.25">
      <c r="A47" s="68" t="s">
        <v>26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</row>
    <row r="48" spans="1:41" hidden="1" outlineLevel="1" x14ac:dyDescent="0.25">
      <c r="A48" s="14" t="s">
        <v>27</v>
      </c>
      <c r="B48" s="20">
        <f>IF(B$2="","",B46*B47)</f>
        <v>0</v>
      </c>
      <c r="C48" s="20">
        <f>IF(C$2="","",C46*C47)</f>
        <v>0</v>
      </c>
      <c r="D48" s="20">
        <f>IF(D$2="","",D46*D47)</f>
        <v>0</v>
      </c>
      <c r="E48" s="20">
        <f>IF(E$2="","",E46*E47)</f>
        <v>0</v>
      </c>
      <c r="F48" s="20">
        <f t="shared" ref="F48:AO48" si="8">IF(F$2="","",F46*F47)</f>
        <v>0</v>
      </c>
      <c r="G48" s="20">
        <f t="shared" si="8"/>
        <v>0</v>
      </c>
      <c r="H48" s="20">
        <f t="shared" si="8"/>
        <v>0</v>
      </c>
      <c r="I48" s="20">
        <f t="shared" si="8"/>
        <v>0</v>
      </c>
      <c r="J48" s="20">
        <f t="shared" si="8"/>
        <v>0</v>
      </c>
      <c r="K48" s="20">
        <f t="shared" si="8"/>
        <v>0</v>
      </c>
      <c r="L48" s="20">
        <f t="shared" si="8"/>
        <v>0</v>
      </c>
      <c r="M48" s="20">
        <f t="shared" si="8"/>
        <v>0</v>
      </c>
      <c r="N48" s="20">
        <f t="shared" si="8"/>
        <v>0</v>
      </c>
      <c r="O48" s="20">
        <f t="shared" si="8"/>
        <v>0</v>
      </c>
      <c r="P48" s="20">
        <f t="shared" si="8"/>
        <v>0</v>
      </c>
      <c r="Q48" s="20">
        <f t="shared" si="8"/>
        <v>0</v>
      </c>
      <c r="R48" s="20">
        <f t="shared" si="8"/>
        <v>0</v>
      </c>
      <c r="S48" s="20">
        <f t="shared" si="8"/>
        <v>0</v>
      </c>
      <c r="T48" s="20">
        <f t="shared" si="8"/>
        <v>0</v>
      </c>
      <c r="U48" s="20">
        <f t="shared" si="8"/>
        <v>0</v>
      </c>
      <c r="V48" s="20">
        <f t="shared" si="8"/>
        <v>0</v>
      </c>
      <c r="W48" s="20" t="str">
        <f t="shared" si="8"/>
        <v/>
      </c>
      <c r="X48" s="20" t="str">
        <f t="shared" si="8"/>
        <v/>
      </c>
      <c r="Y48" s="20" t="str">
        <f t="shared" si="8"/>
        <v/>
      </c>
      <c r="Z48" s="20" t="str">
        <f t="shared" si="8"/>
        <v/>
      </c>
      <c r="AA48" s="20" t="str">
        <f t="shared" si="8"/>
        <v/>
      </c>
      <c r="AB48" s="20" t="str">
        <f t="shared" si="8"/>
        <v/>
      </c>
      <c r="AC48" s="20" t="str">
        <f t="shared" si="8"/>
        <v/>
      </c>
      <c r="AD48" s="20" t="str">
        <f t="shared" si="8"/>
        <v/>
      </c>
      <c r="AE48" s="20" t="str">
        <f t="shared" si="8"/>
        <v/>
      </c>
      <c r="AF48" s="20" t="str">
        <f t="shared" si="8"/>
        <v/>
      </c>
      <c r="AG48" s="20" t="str">
        <f t="shared" si="8"/>
        <v/>
      </c>
      <c r="AH48" s="20" t="str">
        <f t="shared" si="8"/>
        <v/>
      </c>
      <c r="AI48" s="20" t="str">
        <f t="shared" si="8"/>
        <v/>
      </c>
      <c r="AJ48" s="20" t="str">
        <f t="shared" si="8"/>
        <v/>
      </c>
      <c r="AK48" s="20" t="str">
        <f t="shared" si="8"/>
        <v/>
      </c>
      <c r="AL48" s="20" t="str">
        <f t="shared" si="8"/>
        <v/>
      </c>
      <c r="AM48" s="20" t="str">
        <f t="shared" si="8"/>
        <v/>
      </c>
      <c r="AN48" s="20" t="str">
        <f t="shared" si="8"/>
        <v/>
      </c>
      <c r="AO48" s="20" t="str">
        <f t="shared" si="8"/>
        <v/>
      </c>
    </row>
    <row r="49" spans="1:41" collapsed="1" x14ac:dyDescent="0.25">
      <c r="A49" s="21"/>
    </row>
    <row r="50" spans="1:41" hidden="1" outlineLevel="1" x14ac:dyDescent="0.25">
      <c r="A50" s="118" t="s">
        <v>28</v>
      </c>
    </row>
    <row r="51" spans="1:41" hidden="1" outlineLevel="1" x14ac:dyDescent="0.25">
      <c r="A51" s="119" t="s">
        <v>149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</row>
    <row r="52" spans="1:41" hidden="1" outlineLevel="1" x14ac:dyDescent="0.25">
      <c r="A52" s="68" t="s">
        <v>26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</row>
    <row r="53" spans="1:41" hidden="1" outlineLevel="1" x14ac:dyDescent="0.25">
      <c r="A53" s="14" t="s">
        <v>27</v>
      </c>
      <c r="B53" s="20">
        <f>IF(B$2="","",B51*B52)</f>
        <v>0</v>
      </c>
      <c r="C53" s="20">
        <f>IF(C$2="","",C51*C52)</f>
        <v>0</v>
      </c>
      <c r="D53" s="20">
        <f>IF(D$2="","",D51*D52)</f>
        <v>0</v>
      </c>
      <c r="E53" s="20">
        <f>IF(E$2="","",E51*E52)</f>
        <v>0</v>
      </c>
      <c r="F53" s="20">
        <f t="shared" ref="F53:AO53" si="9">IF(F$2="","",F51*F52)</f>
        <v>0</v>
      </c>
      <c r="G53" s="20">
        <f t="shared" si="9"/>
        <v>0</v>
      </c>
      <c r="H53" s="20">
        <f t="shared" si="9"/>
        <v>0</v>
      </c>
      <c r="I53" s="20">
        <f t="shared" si="9"/>
        <v>0</v>
      </c>
      <c r="J53" s="20">
        <f t="shared" si="9"/>
        <v>0</v>
      </c>
      <c r="K53" s="20">
        <f t="shared" si="9"/>
        <v>0</v>
      </c>
      <c r="L53" s="20">
        <f t="shared" si="9"/>
        <v>0</v>
      </c>
      <c r="M53" s="20">
        <f t="shared" si="9"/>
        <v>0</v>
      </c>
      <c r="N53" s="20">
        <f t="shared" si="9"/>
        <v>0</v>
      </c>
      <c r="O53" s="20">
        <f t="shared" si="9"/>
        <v>0</v>
      </c>
      <c r="P53" s="20">
        <f t="shared" si="9"/>
        <v>0</v>
      </c>
      <c r="Q53" s="20">
        <f t="shared" si="9"/>
        <v>0</v>
      </c>
      <c r="R53" s="20">
        <f t="shared" si="9"/>
        <v>0</v>
      </c>
      <c r="S53" s="20">
        <f t="shared" si="9"/>
        <v>0</v>
      </c>
      <c r="T53" s="20">
        <f t="shared" si="9"/>
        <v>0</v>
      </c>
      <c r="U53" s="20">
        <f t="shared" si="9"/>
        <v>0</v>
      </c>
      <c r="V53" s="20">
        <f t="shared" si="9"/>
        <v>0</v>
      </c>
      <c r="W53" s="20" t="str">
        <f t="shared" si="9"/>
        <v/>
      </c>
      <c r="X53" s="20" t="str">
        <f t="shared" si="9"/>
        <v/>
      </c>
      <c r="Y53" s="20" t="str">
        <f t="shared" si="9"/>
        <v/>
      </c>
      <c r="Z53" s="20" t="str">
        <f t="shared" si="9"/>
        <v/>
      </c>
      <c r="AA53" s="20" t="str">
        <f t="shared" si="9"/>
        <v/>
      </c>
      <c r="AB53" s="20" t="str">
        <f t="shared" si="9"/>
        <v/>
      </c>
      <c r="AC53" s="20" t="str">
        <f t="shared" si="9"/>
        <v/>
      </c>
      <c r="AD53" s="20" t="str">
        <f t="shared" si="9"/>
        <v/>
      </c>
      <c r="AE53" s="20" t="str">
        <f t="shared" si="9"/>
        <v/>
      </c>
      <c r="AF53" s="20" t="str">
        <f t="shared" si="9"/>
        <v/>
      </c>
      <c r="AG53" s="20" t="str">
        <f t="shared" si="9"/>
        <v/>
      </c>
      <c r="AH53" s="20" t="str">
        <f t="shared" si="9"/>
        <v/>
      </c>
      <c r="AI53" s="20" t="str">
        <f t="shared" si="9"/>
        <v/>
      </c>
      <c r="AJ53" s="20" t="str">
        <f t="shared" si="9"/>
        <v/>
      </c>
      <c r="AK53" s="20" t="str">
        <f t="shared" si="9"/>
        <v/>
      </c>
      <c r="AL53" s="20" t="str">
        <f t="shared" si="9"/>
        <v/>
      </c>
      <c r="AM53" s="20" t="str">
        <f t="shared" si="9"/>
        <v/>
      </c>
      <c r="AN53" s="20" t="str">
        <f t="shared" si="9"/>
        <v/>
      </c>
      <c r="AO53" s="20" t="str">
        <f t="shared" si="9"/>
        <v/>
      </c>
    </row>
    <row r="54" spans="1:41" collapsed="1" x14ac:dyDescent="0.25">
      <c r="A54" s="21"/>
    </row>
    <row r="55" spans="1:41" hidden="1" outlineLevel="1" x14ac:dyDescent="0.25">
      <c r="A55" s="118" t="s">
        <v>28</v>
      </c>
    </row>
    <row r="56" spans="1:41" hidden="1" outlineLevel="1" x14ac:dyDescent="0.25">
      <c r="A56" s="119" t="s">
        <v>149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</row>
    <row r="57" spans="1:41" hidden="1" outlineLevel="1" x14ac:dyDescent="0.25">
      <c r="A57" s="68" t="s">
        <v>26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</row>
    <row r="58" spans="1:41" hidden="1" outlineLevel="1" x14ac:dyDescent="0.25">
      <c r="A58" s="14" t="s">
        <v>27</v>
      </c>
      <c r="B58" s="20">
        <f>IF(B$2="","",B56*B57)</f>
        <v>0</v>
      </c>
      <c r="C58" s="20">
        <f>IF(C$2="","",C56*C57)</f>
        <v>0</v>
      </c>
      <c r="D58" s="20">
        <f>IF(D$2="","",D56*D57)</f>
        <v>0</v>
      </c>
      <c r="E58" s="20">
        <f>IF(E$2="","",E56*E57)</f>
        <v>0</v>
      </c>
      <c r="F58" s="20">
        <f t="shared" ref="F58:AO58" si="10">IF(F$2="","",F56*F57)</f>
        <v>0</v>
      </c>
      <c r="G58" s="20">
        <f t="shared" si="10"/>
        <v>0</v>
      </c>
      <c r="H58" s="20">
        <f t="shared" si="10"/>
        <v>0</v>
      </c>
      <c r="I58" s="20">
        <f t="shared" si="10"/>
        <v>0</v>
      </c>
      <c r="J58" s="20">
        <f t="shared" si="10"/>
        <v>0</v>
      </c>
      <c r="K58" s="20">
        <f t="shared" si="10"/>
        <v>0</v>
      </c>
      <c r="L58" s="20">
        <f t="shared" si="10"/>
        <v>0</v>
      </c>
      <c r="M58" s="20">
        <f t="shared" si="10"/>
        <v>0</v>
      </c>
      <c r="N58" s="20">
        <f t="shared" si="10"/>
        <v>0</v>
      </c>
      <c r="O58" s="20">
        <f t="shared" si="10"/>
        <v>0</v>
      </c>
      <c r="P58" s="20">
        <f t="shared" si="10"/>
        <v>0</v>
      </c>
      <c r="Q58" s="20">
        <f t="shared" si="10"/>
        <v>0</v>
      </c>
      <c r="R58" s="20">
        <f t="shared" si="10"/>
        <v>0</v>
      </c>
      <c r="S58" s="20">
        <f t="shared" si="10"/>
        <v>0</v>
      </c>
      <c r="T58" s="20">
        <f t="shared" si="10"/>
        <v>0</v>
      </c>
      <c r="U58" s="20">
        <f t="shared" si="10"/>
        <v>0</v>
      </c>
      <c r="V58" s="20">
        <f t="shared" si="10"/>
        <v>0</v>
      </c>
      <c r="W58" s="20" t="str">
        <f t="shared" si="10"/>
        <v/>
      </c>
      <c r="X58" s="20" t="str">
        <f t="shared" si="10"/>
        <v/>
      </c>
      <c r="Y58" s="20" t="str">
        <f t="shared" si="10"/>
        <v/>
      </c>
      <c r="Z58" s="20" t="str">
        <f t="shared" si="10"/>
        <v/>
      </c>
      <c r="AA58" s="20" t="str">
        <f t="shared" si="10"/>
        <v/>
      </c>
      <c r="AB58" s="20" t="str">
        <f t="shared" si="10"/>
        <v/>
      </c>
      <c r="AC58" s="20" t="str">
        <f t="shared" si="10"/>
        <v/>
      </c>
      <c r="AD58" s="20" t="str">
        <f t="shared" si="10"/>
        <v/>
      </c>
      <c r="AE58" s="20" t="str">
        <f t="shared" si="10"/>
        <v/>
      </c>
      <c r="AF58" s="20" t="str">
        <f t="shared" si="10"/>
        <v/>
      </c>
      <c r="AG58" s="20" t="str">
        <f t="shared" si="10"/>
        <v/>
      </c>
      <c r="AH58" s="20" t="str">
        <f t="shared" si="10"/>
        <v/>
      </c>
      <c r="AI58" s="20" t="str">
        <f t="shared" si="10"/>
        <v/>
      </c>
      <c r="AJ58" s="20" t="str">
        <f t="shared" si="10"/>
        <v/>
      </c>
      <c r="AK58" s="20" t="str">
        <f t="shared" si="10"/>
        <v/>
      </c>
      <c r="AL58" s="20" t="str">
        <f t="shared" si="10"/>
        <v/>
      </c>
      <c r="AM58" s="20" t="str">
        <f t="shared" si="10"/>
        <v/>
      </c>
      <c r="AN58" s="20" t="str">
        <f t="shared" si="10"/>
        <v/>
      </c>
      <c r="AO58" s="20" t="str">
        <f t="shared" si="10"/>
        <v/>
      </c>
    </row>
    <row r="59" spans="1:41" collapsed="1" x14ac:dyDescent="0.25">
      <c r="A59" s="21"/>
    </row>
    <row r="60" spans="1:41" hidden="1" outlineLevel="1" x14ac:dyDescent="0.25">
      <c r="A60" s="118" t="s">
        <v>28</v>
      </c>
    </row>
    <row r="61" spans="1:41" hidden="1" outlineLevel="1" x14ac:dyDescent="0.25">
      <c r="A61" s="119" t="s">
        <v>149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</row>
    <row r="62" spans="1:41" hidden="1" outlineLevel="1" x14ac:dyDescent="0.25">
      <c r="A62" s="68" t="s">
        <v>26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</row>
    <row r="63" spans="1:41" hidden="1" outlineLevel="1" x14ac:dyDescent="0.25">
      <c r="A63" s="14" t="s">
        <v>27</v>
      </c>
      <c r="B63" s="20">
        <f>IF(B$2="","",B61*B62)</f>
        <v>0</v>
      </c>
      <c r="C63" s="20">
        <f>IF(C$2="","",C61*C62)</f>
        <v>0</v>
      </c>
      <c r="D63" s="20">
        <f>IF(D$2="","",D61*D62)</f>
        <v>0</v>
      </c>
      <c r="E63" s="20">
        <f>IF(E$2="","",E61*E62)</f>
        <v>0</v>
      </c>
      <c r="F63" s="20">
        <f t="shared" ref="F63:AO63" si="11">IF(F$2="","",F61*F62)</f>
        <v>0</v>
      </c>
      <c r="G63" s="20">
        <f t="shared" si="11"/>
        <v>0</v>
      </c>
      <c r="H63" s="20">
        <f t="shared" si="11"/>
        <v>0</v>
      </c>
      <c r="I63" s="20">
        <f t="shared" si="11"/>
        <v>0</v>
      </c>
      <c r="J63" s="20">
        <f t="shared" si="11"/>
        <v>0</v>
      </c>
      <c r="K63" s="20">
        <f t="shared" si="11"/>
        <v>0</v>
      </c>
      <c r="L63" s="20">
        <f t="shared" si="11"/>
        <v>0</v>
      </c>
      <c r="M63" s="20">
        <f t="shared" si="11"/>
        <v>0</v>
      </c>
      <c r="N63" s="20">
        <f t="shared" si="11"/>
        <v>0</v>
      </c>
      <c r="O63" s="20">
        <f t="shared" si="11"/>
        <v>0</v>
      </c>
      <c r="P63" s="20">
        <f t="shared" si="11"/>
        <v>0</v>
      </c>
      <c r="Q63" s="20">
        <f t="shared" si="11"/>
        <v>0</v>
      </c>
      <c r="R63" s="20">
        <f t="shared" si="11"/>
        <v>0</v>
      </c>
      <c r="S63" s="20">
        <f t="shared" si="11"/>
        <v>0</v>
      </c>
      <c r="T63" s="20">
        <f t="shared" si="11"/>
        <v>0</v>
      </c>
      <c r="U63" s="20">
        <f t="shared" si="11"/>
        <v>0</v>
      </c>
      <c r="V63" s="20">
        <f t="shared" si="11"/>
        <v>0</v>
      </c>
      <c r="W63" s="20" t="str">
        <f t="shared" si="11"/>
        <v/>
      </c>
      <c r="X63" s="20" t="str">
        <f t="shared" si="11"/>
        <v/>
      </c>
      <c r="Y63" s="20" t="str">
        <f t="shared" si="11"/>
        <v/>
      </c>
      <c r="Z63" s="20" t="str">
        <f t="shared" si="11"/>
        <v/>
      </c>
      <c r="AA63" s="20" t="str">
        <f t="shared" si="11"/>
        <v/>
      </c>
      <c r="AB63" s="20" t="str">
        <f t="shared" si="11"/>
        <v/>
      </c>
      <c r="AC63" s="20" t="str">
        <f t="shared" si="11"/>
        <v/>
      </c>
      <c r="AD63" s="20" t="str">
        <f t="shared" si="11"/>
        <v/>
      </c>
      <c r="AE63" s="20" t="str">
        <f t="shared" si="11"/>
        <v/>
      </c>
      <c r="AF63" s="20" t="str">
        <f t="shared" si="11"/>
        <v/>
      </c>
      <c r="AG63" s="20" t="str">
        <f t="shared" si="11"/>
        <v/>
      </c>
      <c r="AH63" s="20" t="str">
        <f t="shared" si="11"/>
        <v/>
      </c>
      <c r="AI63" s="20" t="str">
        <f t="shared" si="11"/>
        <v/>
      </c>
      <c r="AJ63" s="20" t="str">
        <f t="shared" si="11"/>
        <v/>
      </c>
      <c r="AK63" s="20" t="str">
        <f t="shared" si="11"/>
        <v/>
      </c>
      <c r="AL63" s="20" t="str">
        <f t="shared" si="11"/>
        <v/>
      </c>
      <c r="AM63" s="20" t="str">
        <f t="shared" si="11"/>
        <v/>
      </c>
      <c r="AN63" s="20" t="str">
        <f t="shared" si="11"/>
        <v/>
      </c>
      <c r="AO63" s="20" t="str">
        <f t="shared" si="11"/>
        <v/>
      </c>
    </row>
    <row r="64" spans="1:41" collapsed="1" x14ac:dyDescent="0.25">
      <c r="A64" s="21"/>
    </row>
  </sheetData>
  <sheetProtection formatRows="0"/>
  <mergeCells count="1">
    <mergeCell ref="A2:A3"/>
  </mergeCells>
  <conditionalFormatting sqref="B16:B17 B21:B22 B26:B27 B31:B32 B36:B37 B41:B42 B46:B47 B51:B52 B56:B57 B61:B62">
    <cfRule type="expression" dxfId="511" priority="106">
      <formula>$B$2=""</formula>
    </cfRule>
  </conditionalFormatting>
  <conditionalFormatting sqref="C16:C17 C21:C22 C26:C27 C31:C32 C36:C37 C41:C42 C46:C47 C51:C52 C56:C57 C61:C62">
    <cfRule type="expression" dxfId="510" priority="105">
      <formula>$C$2=""</formula>
    </cfRule>
  </conditionalFormatting>
  <conditionalFormatting sqref="D16:D17 D21:D22 D26:D27 D31:D32 D36:D37 D41:D42 D46:D47 D51:D52 D56:D57 D61:D62">
    <cfRule type="expression" dxfId="509" priority="104">
      <formula>$D$2=""</formula>
    </cfRule>
  </conditionalFormatting>
  <conditionalFormatting sqref="E16:E17 E21:E22 E26:E27 E31:E32 E36:E37 E41:E42 E46:E47 E51:E52 E56:E57 E61:E62">
    <cfRule type="expression" dxfId="508" priority="103">
      <formula>$E$2=""</formula>
    </cfRule>
  </conditionalFormatting>
  <conditionalFormatting sqref="F16:F17 F21:F22 F26:F27 F31:F32 F36:F37 F41:F42 F46:F47 F51:F52 F56:F57 F61:F62">
    <cfRule type="expression" dxfId="507" priority="102">
      <formula>$F$2=""</formula>
    </cfRule>
  </conditionalFormatting>
  <conditionalFormatting sqref="G16:G17 G21:G22 G26:G27 G31:G32 G36:G37 G41:G42 G46:G47 G51:G52 G56:G57 G61:G62">
    <cfRule type="expression" dxfId="506" priority="101">
      <formula>$G$2=""</formula>
    </cfRule>
  </conditionalFormatting>
  <conditionalFormatting sqref="H16:H17 H21:H22 H26:H27 H31:H32 H36:H37 H41:H42 H46:H47 H51:H52 H56:H57 H61:H62">
    <cfRule type="expression" dxfId="505" priority="100">
      <formula>$H$2=""</formula>
    </cfRule>
  </conditionalFormatting>
  <conditionalFormatting sqref="I16:I17 I21:I22 I26:I27 I31:I32 I36:I37 I41:I42 I46:I47 I51:I52 I56:I57 I61:I62">
    <cfRule type="expression" dxfId="504" priority="99">
      <formula>$I$2=""</formula>
    </cfRule>
  </conditionalFormatting>
  <conditionalFormatting sqref="J16:J17 J21:J22 J26:J27 J31:J32 J36:J37 J41:J42 J46:J47 J51:J52 J56:J57 J61:J62">
    <cfRule type="expression" dxfId="503" priority="98">
      <formula>$J$2=""</formula>
    </cfRule>
  </conditionalFormatting>
  <conditionalFormatting sqref="K16:K17 K21:K22 K26:K27 K31:K32 K36:K37 K41:K42 K46:K47 K51:K52 K56:K57 K61:K62">
    <cfRule type="expression" dxfId="502" priority="97">
      <formula>$K$2=""</formula>
    </cfRule>
  </conditionalFormatting>
  <conditionalFormatting sqref="L16:L17 L21:L22 L26:L27 L31:L32 L36:L37 L41:L42 L46:L47 L51:L52 L56:L57 L61:L62">
    <cfRule type="expression" dxfId="501" priority="96">
      <formula>$L$2=""</formula>
    </cfRule>
  </conditionalFormatting>
  <conditionalFormatting sqref="M16:M17 M21:M22 M26:M27 M31:M32 M36:M37 M41:M42 M46:M47 M51:M52 M56:M57 M61:M62">
    <cfRule type="expression" dxfId="500" priority="95">
      <formula>$M$2=""</formula>
    </cfRule>
  </conditionalFormatting>
  <conditionalFormatting sqref="N16:N17 N21:N22 N26:N27 N31:N32 N36:N37 N41:N42 N46:N47 N51:N52 N56:N57 N61:N62">
    <cfRule type="expression" dxfId="499" priority="94">
      <formula>$N$2=""</formula>
    </cfRule>
  </conditionalFormatting>
  <conditionalFormatting sqref="O16:O17 O21:O22 O26:O27 O31:O32 O36:O37 O41:O42 O46:O47 O51:O52 O56:O57 O61:O62">
    <cfRule type="expression" dxfId="498" priority="93">
      <formula>$O$2=""</formula>
    </cfRule>
  </conditionalFormatting>
  <conditionalFormatting sqref="P16:P17 P21:P22 P26:P27 P31:P32 P36:P37 P41:P42 P46:P47 P51:P52 P56:P57 P61:P62">
    <cfRule type="expression" dxfId="497" priority="92">
      <formula>$P$2=""</formula>
    </cfRule>
  </conditionalFormatting>
  <conditionalFormatting sqref="Q16:Q17 Q21:Q22 Q26:Q27 Q31:Q32 Q36:Q37 Q41:Q42 Q46:Q47 Q51:Q52 Q56:Q57 Q61:Q62">
    <cfRule type="expression" dxfId="496" priority="91">
      <formula>$Q$2=""</formula>
    </cfRule>
  </conditionalFormatting>
  <conditionalFormatting sqref="R16:R17 R21:R22 R26:R27 R31:R32 R36:R37 R41:R42 R46:R47 R51:R52 R56:R57 R61:R62">
    <cfRule type="expression" dxfId="495" priority="90">
      <formula>$R$2=""</formula>
    </cfRule>
  </conditionalFormatting>
  <conditionalFormatting sqref="S16:S17 S21:S22 S26:S27 S31:S32 S36:S37 S41:S42 S46:S47 S51:S52 S56:S57 S61:S62">
    <cfRule type="expression" dxfId="494" priority="89">
      <formula>$S$2=""</formula>
    </cfRule>
  </conditionalFormatting>
  <conditionalFormatting sqref="T16:T17 T21:T22 T26:T27 T31:T32 T36:T37 T41:T42 T46:T47 T51:T52 T56:T57 T61:T62">
    <cfRule type="expression" dxfId="493" priority="88">
      <formula>$T$2=""</formula>
    </cfRule>
  </conditionalFormatting>
  <conditionalFormatting sqref="U16:U17 U21:U22 U26:U27 U31:U32 U36:U37 U41:U42 U46:U47 U51:U52 U56:U57 U61:U62">
    <cfRule type="expression" dxfId="492" priority="87">
      <formula>$U$2=""</formula>
    </cfRule>
  </conditionalFormatting>
  <conditionalFormatting sqref="V16:V17 V21:V22 V26:V27 V31:V32 V36:V37 V41:V42 V46:V47 V51:V52 V56:V57 V61:V62">
    <cfRule type="expression" dxfId="491" priority="86">
      <formula>$V$2=""</formula>
    </cfRule>
  </conditionalFormatting>
  <conditionalFormatting sqref="W9:W10 W16:W17 W21:W22 W26:W27 W31:W32 W36:W37 W41:W42 W46:W47 W51:W52 W56:W57 W61:W62">
    <cfRule type="expression" dxfId="490" priority="85">
      <formula>$W$2=""</formula>
    </cfRule>
  </conditionalFormatting>
  <conditionalFormatting sqref="X9:X10 X16:X17 X21:X22 X26:X27 X31:X32 X36:X37 X41:X42 X46:X47 X51:X52 X56:X57 X61:X62">
    <cfRule type="expression" dxfId="489" priority="84">
      <formula>$X$2=""</formula>
    </cfRule>
  </conditionalFormatting>
  <conditionalFormatting sqref="Y9:Y10 Y16:Y17 Y21:Y22 Y26:Y27 Y31:Y32 Y36:Y37 Y41:Y42 Y46:Y47 Y51:Y52 Y56:Y57 Y61:Y62">
    <cfRule type="expression" dxfId="488" priority="83">
      <formula>$Y$2=""</formula>
    </cfRule>
  </conditionalFormatting>
  <conditionalFormatting sqref="Z9:Z10 Z16:Z17 Z21:Z22 Z26:Z27 Z31:Z32 Z36:Z37 Z41:Z42 Z46:Z47 Z51:Z52 Z56:Z57 Z61:Z62">
    <cfRule type="expression" dxfId="487" priority="82">
      <formula>$Z$2=""</formula>
    </cfRule>
  </conditionalFormatting>
  <conditionalFormatting sqref="AA9:AA10 AA16:AA17 AA21:AA22 AA26:AA27 AA31:AA32 AA36:AA37 AA41:AA42 AA46:AA47 AA51:AA52 AA56:AA57 AA61:AA62">
    <cfRule type="expression" dxfId="486" priority="81">
      <formula>$AA$2=""</formula>
    </cfRule>
  </conditionalFormatting>
  <conditionalFormatting sqref="AB9:AB10 AB16:AB17 AB21:AB22 AB26:AB27 AB31:AB32 AB36:AB37 AB41:AB42 AB46:AB47 AB51:AB52 AB56:AB57 AB61:AB62">
    <cfRule type="expression" dxfId="485" priority="80">
      <formula>$AB$2=""</formula>
    </cfRule>
  </conditionalFormatting>
  <conditionalFormatting sqref="AC9:AC10 AC16:AC17 AC21:AC22 AC26:AC27 AC31:AC32 AC36:AC37 AC41:AC42 AC46:AC47 AC51:AC52 AC56:AC57 AC61:AC62">
    <cfRule type="expression" dxfId="484" priority="79">
      <formula>$AC$2=""</formula>
    </cfRule>
  </conditionalFormatting>
  <conditionalFormatting sqref="AD9:AD10 AD16:AD17 AD21:AD22 AD26:AD27 AD31:AD32 AD36:AD37 AD41:AD42 AD46:AD47 AD51:AD52 AD56:AD57 AD61:AD62">
    <cfRule type="expression" dxfId="483" priority="78">
      <formula>$AD$2=""</formula>
    </cfRule>
  </conditionalFormatting>
  <conditionalFormatting sqref="AE9:AE10 AE16:AE17 AE21:AE22 AE26:AE27 AE31:AE32 AE36:AE37 AE41:AE42 AE46:AE47 AE51:AE52 AE56:AE57 AE61:AE62">
    <cfRule type="expression" dxfId="482" priority="77">
      <formula>$AE$2=""</formula>
    </cfRule>
  </conditionalFormatting>
  <conditionalFormatting sqref="AG9:AG10 AG16:AG17 AG21:AG22 AG26:AG27 AG31:AG32 AG36:AG37 AG41:AG42 AG46:AG47 AG51:AG52 AG56:AG57 AG61:AG62">
    <cfRule type="expression" dxfId="481" priority="75">
      <formula>$AG$2=""</formula>
    </cfRule>
  </conditionalFormatting>
  <conditionalFormatting sqref="AH9:AH10 AH16:AH17 AH21:AH22 AH26:AH27 AH31:AH32 AH36:AH37 AH41:AH42 AH46:AH47 AH51:AH52 AH56:AH57 AH61:AH62">
    <cfRule type="expression" dxfId="480" priority="74">
      <formula>$AH$2=""</formula>
    </cfRule>
  </conditionalFormatting>
  <conditionalFormatting sqref="AI9:AI10 AI16:AI17 AI21:AI22 AI26:AI27 AI31:AI32 AI36:AI37 AI41:AI42 AI46:AI47 AI51:AI52 AI56:AI57 AI61:AI62">
    <cfRule type="expression" dxfId="479" priority="73">
      <formula>$AI$2=""</formula>
    </cfRule>
  </conditionalFormatting>
  <conditionalFormatting sqref="AJ9:AJ10 AJ16:AJ17 AJ21:AJ22 AJ26:AJ27 AJ31:AJ32 AJ36:AJ37 AJ41:AJ42 AJ46:AJ47 AJ51:AJ52 AJ56:AJ57 AJ61:AJ62">
    <cfRule type="expression" dxfId="478" priority="72">
      <formula>$AJ$2=""</formula>
    </cfRule>
  </conditionalFormatting>
  <conditionalFormatting sqref="AK9:AK10 AK16:AK17 AK21:AK22 AK26:AK27 AK31:AK32 AK36:AK37 AK41:AK42 AK46:AK47 AK51:AK52 AK56:AK57 AK61:AK62">
    <cfRule type="expression" dxfId="477" priority="71">
      <formula>$AK$2=""</formula>
    </cfRule>
  </conditionalFormatting>
  <conditionalFormatting sqref="AL9:AL10 AL16:AL17 AL21:AL22 AL26:AL27 AL31:AL32 AL36:AL37 AL41:AL42 AL46:AL47 AL51:AL52 AL56:AL57 AL61:AL62">
    <cfRule type="expression" dxfId="476" priority="70">
      <formula>$AL$2=""</formula>
    </cfRule>
  </conditionalFormatting>
  <conditionalFormatting sqref="AM9:AM10 AM16:AM17 AM21:AM22 AM26:AM27 AM31:AM32 AM36:AM37 AM41:AM42 AM46:AM47 AM51:AM52 AM56:AM57 AM61:AM62">
    <cfRule type="expression" dxfId="475" priority="69">
      <formula>$AM$2=""</formula>
    </cfRule>
  </conditionalFormatting>
  <conditionalFormatting sqref="AN9:AN10 AN16:AN17 AN21:AN22 AN26:AN27 AN31:AN32 AN36:AN37 AN41:AN42 AN46:AN47 AN51:AN52 AN56:AN57 AN61:AN62">
    <cfRule type="expression" dxfId="474" priority="68">
      <formula>$AN$2=""</formula>
    </cfRule>
  </conditionalFormatting>
  <conditionalFormatting sqref="AO9:AO10 AO16:AO17 AO21:AO22 AO26:AO27 AO31:AO32 AO36:AO37 AO41:AO42 AO46:AO47 AO51:AO52 AO56:AO57 AO61:AO62">
    <cfRule type="expression" dxfId="473" priority="67">
      <formula>$AO$2=""</formula>
    </cfRule>
  </conditionalFormatting>
  <conditionalFormatting sqref="AF9:AF10 AF16:AF17 AF21:AF22 AF26:AF27 AF31:AF32 AF36:AF37 AF41:AF42 AF46:AF47 AF51:AF52 AF56:AF57 AF61:AF62">
    <cfRule type="expression" dxfId="472" priority="66">
      <formula>$AF$2=""</formula>
    </cfRule>
  </conditionalFormatting>
  <conditionalFormatting sqref="B9:B10">
    <cfRule type="expression" dxfId="471" priority="44">
      <formula>$B$2=""</formula>
    </cfRule>
  </conditionalFormatting>
  <conditionalFormatting sqref="C9">
    <cfRule type="expression" dxfId="470" priority="43">
      <formula>$C$2=""</formula>
    </cfRule>
  </conditionalFormatting>
  <conditionalFormatting sqref="D10">
    <cfRule type="expression" dxfId="469" priority="4">
      <formula>$B$2=""</formula>
    </cfRule>
  </conditionalFormatting>
  <conditionalFormatting sqref="C10">
    <cfRule type="expression" dxfId="468" priority="3">
      <formula>$B$2=""</formula>
    </cfRule>
  </conditionalFormatting>
  <conditionalFormatting sqref="E10:V10">
    <cfRule type="expression" dxfId="467" priority="2">
      <formula>$B$2=""</formula>
    </cfRule>
  </conditionalFormatting>
  <conditionalFormatting sqref="D9:V9">
    <cfRule type="expression" dxfId="466" priority="1">
      <formula>$C$2=""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5"/>
  <dimension ref="A2:AO89"/>
  <sheetViews>
    <sheetView zoomScale="85" zoomScaleNormal="85" workbookViewId="0"/>
  </sheetViews>
  <sheetFormatPr defaultRowHeight="15" outlineLevelRow="1" x14ac:dyDescent="0.25"/>
  <cols>
    <col min="1" max="1" width="32.85546875" style="140" customWidth="1"/>
    <col min="2" max="41" width="11.85546875" style="140" bestFit="1" customWidth="1"/>
    <col min="42" max="16384" width="9.140625" style="140"/>
  </cols>
  <sheetData>
    <row r="2" spans="1:41" s="149" customFormat="1" x14ac:dyDescent="0.25">
      <c r="A2" s="196" t="s">
        <v>59</v>
      </c>
      <c r="B2" s="148">
        <f>'Peňažné toky'!B3</f>
        <v>2018</v>
      </c>
      <c r="C2" s="148">
        <f>'Peňažné toky'!C3</f>
        <v>2019</v>
      </c>
      <c r="D2" s="148">
        <f>'Peňažné toky'!D3</f>
        <v>2020</v>
      </c>
      <c r="E2" s="148">
        <f>'Peňažné toky'!E3</f>
        <v>2021</v>
      </c>
      <c r="F2" s="148">
        <f>'Peňažné toky'!F3</f>
        <v>2022</v>
      </c>
      <c r="G2" s="148">
        <f>'Peňažné toky'!G3</f>
        <v>2023</v>
      </c>
      <c r="H2" s="148">
        <f>'Peňažné toky'!H3</f>
        <v>2024</v>
      </c>
      <c r="I2" s="148">
        <f>'Peňažné toky'!I3</f>
        <v>2025</v>
      </c>
      <c r="J2" s="148">
        <f>'Peňažné toky'!J3</f>
        <v>2026</v>
      </c>
      <c r="K2" s="148">
        <f>'Peňažné toky'!K3</f>
        <v>2027</v>
      </c>
      <c r="L2" s="148">
        <f>'Peňažné toky'!L3</f>
        <v>2028</v>
      </c>
      <c r="M2" s="148">
        <f>'Peňažné toky'!M3</f>
        <v>2029</v>
      </c>
      <c r="N2" s="148">
        <f>'Peňažné toky'!N3</f>
        <v>2030</v>
      </c>
      <c r="O2" s="148">
        <f>'Peňažné toky'!O3</f>
        <v>2031</v>
      </c>
      <c r="P2" s="148">
        <f>'Peňažné toky'!P3</f>
        <v>2032</v>
      </c>
      <c r="Q2" s="148">
        <f>'Peňažné toky'!Q3</f>
        <v>2033</v>
      </c>
      <c r="R2" s="148">
        <f>'Peňažné toky'!R3</f>
        <v>2034</v>
      </c>
      <c r="S2" s="148">
        <f>'Peňažné toky'!S3</f>
        <v>2035</v>
      </c>
      <c r="T2" s="148">
        <f>'Peňažné toky'!T3</f>
        <v>2036</v>
      </c>
      <c r="U2" s="148">
        <f>'Peňažné toky'!U3</f>
        <v>2037</v>
      </c>
      <c r="V2" s="148">
        <f>'Peňažné toky'!V3</f>
        <v>2038</v>
      </c>
      <c r="W2" s="148" t="str">
        <f>'Peňažné toky'!W3</f>
        <v/>
      </c>
      <c r="X2" s="148" t="str">
        <f>'Peňažné toky'!X3</f>
        <v/>
      </c>
      <c r="Y2" s="148" t="str">
        <f>'Peňažné toky'!Y3</f>
        <v/>
      </c>
      <c r="Z2" s="148" t="str">
        <f>'Peňažné toky'!Z3</f>
        <v/>
      </c>
      <c r="AA2" s="148" t="str">
        <f>'Peňažné toky'!AA3</f>
        <v/>
      </c>
      <c r="AB2" s="148" t="str">
        <f>'Peňažné toky'!AB3</f>
        <v/>
      </c>
      <c r="AC2" s="148" t="str">
        <f>'Peňažné toky'!AC3</f>
        <v/>
      </c>
      <c r="AD2" s="148" t="str">
        <f>'Peňažné toky'!AD3</f>
        <v/>
      </c>
      <c r="AE2" s="148" t="str">
        <f>'Peňažné toky'!AE3</f>
        <v/>
      </c>
      <c r="AF2" s="148" t="str">
        <f>'Peňažné toky'!AF3</f>
        <v/>
      </c>
      <c r="AG2" s="148" t="str">
        <f>'Peňažné toky'!AG3</f>
        <v/>
      </c>
      <c r="AH2" s="148" t="str">
        <f>'Peňažné toky'!AH3</f>
        <v/>
      </c>
      <c r="AI2" s="148" t="str">
        <f>'Peňažné toky'!AI3</f>
        <v/>
      </c>
      <c r="AJ2" s="148" t="str">
        <f>'Peňažné toky'!AJ3</f>
        <v/>
      </c>
      <c r="AK2" s="148" t="str">
        <f>'Peňažné toky'!AK3</f>
        <v/>
      </c>
      <c r="AL2" s="148" t="str">
        <f>'Peňažné toky'!AL3</f>
        <v/>
      </c>
      <c r="AM2" s="148" t="str">
        <f>'Peňažné toky'!AM3</f>
        <v/>
      </c>
      <c r="AN2" s="148" t="str">
        <f>'Peňažné toky'!AN3</f>
        <v/>
      </c>
      <c r="AO2" s="148" t="str">
        <f>'Peňažné toky'!AO3</f>
        <v/>
      </c>
    </row>
    <row r="3" spans="1:41" ht="15.75" thickBot="1" x14ac:dyDescent="0.3">
      <c r="A3" s="197"/>
      <c r="B3" s="141">
        <f t="shared" ref="B3:AO3" si="0">IF(B2="","",B8+B41+B60+B80+B82+B84+B86+B88)</f>
        <v>0</v>
      </c>
      <c r="C3" s="142">
        <f t="shared" si="0"/>
        <v>0</v>
      </c>
      <c r="D3" s="141">
        <f t="shared" si="0"/>
        <v>0</v>
      </c>
      <c r="E3" s="141">
        <f t="shared" si="0"/>
        <v>0</v>
      </c>
      <c r="F3" s="141">
        <f t="shared" si="0"/>
        <v>0</v>
      </c>
      <c r="G3" s="141">
        <f t="shared" si="0"/>
        <v>0</v>
      </c>
      <c r="H3" s="141">
        <f t="shared" si="0"/>
        <v>0</v>
      </c>
      <c r="I3" s="141">
        <f t="shared" si="0"/>
        <v>0</v>
      </c>
      <c r="J3" s="141">
        <f t="shared" si="0"/>
        <v>0</v>
      </c>
      <c r="K3" s="141">
        <f t="shared" si="0"/>
        <v>0</v>
      </c>
      <c r="L3" s="141">
        <f t="shared" si="0"/>
        <v>0</v>
      </c>
      <c r="M3" s="141">
        <f t="shared" si="0"/>
        <v>0</v>
      </c>
      <c r="N3" s="141">
        <f t="shared" si="0"/>
        <v>0</v>
      </c>
      <c r="O3" s="141">
        <f t="shared" si="0"/>
        <v>0</v>
      </c>
      <c r="P3" s="141">
        <f t="shared" si="0"/>
        <v>0</v>
      </c>
      <c r="Q3" s="141">
        <f t="shared" si="0"/>
        <v>0</v>
      </c>
      <c r="R3" s="141">
        <f t="shared" si="0"/>
        <v>0</v>
      </c>
      <c r="S3" s="141">
        <f t="shared" si="0"/>
        <v>0</v>
      </c>
      <c r="T3" s="141">
        <f t="shared" si="0"/>
        <v>0</v>
      </c>
      <c r="U3" s="141">
        <f t="shared" si="0"/>
        <v>0</v>
      </c>
      <c r="V3" s="141">
        <f t="shared" si="0"/>
        <v>0</v>
      </c>
      <c r="W3" s="141" t="str">
        <f t="shared" si="0"/>
        <v/>
      </c>
      <c r="X3" s="141" t="str">
        <f t="shared" si="0"/>
        <v/>
      </c>
      <c r="Y3" s="141" t="str">
        <f t="shared" si="0"/>
        <v/>
      </c>
      <c r="Z3" s="141" t="str">
        <f t="shared" si="0"/>
        <v/>
      </c>
      <c r="AA3" s="141" t="str">
        <f t="shared" si="0"/>
        <v/>
      </c>
      <c r="AB3" s="141" t="str">
        <f t="shared" si="0"/>
        <v/>
      </c>
      <c r="AC3" s="141" t="str">
        <f t="shared" si="0"/>
        <v/>
      </c>
      <c r="AD3" s="141" t="str">
        <f t="shared" si="0"/>
        <v/>
      </c>
      <c r="AE3" s="141" t="str">
        <f t="shared" si="0"/>
        <v/>
      </c>
      <c r="AF3" s="141" t="str">
        <f t="shared" si="0"/>
        <v/>
      </c>
      <c r="AG3" s="141" t="str">
        <f t="shared" si="0"/>
        <v/>
      </c>
      <c r="AH3" s="141" t="str">
        <f t="shared" si="0"/>
        <v/>
      </c>
      <c r="AI3" s="141" t="str">
        <f t="shared" si="0"/>
        <v/>
      </c>
      <c r="AJ3" s="141" t="str">
        <f t="shared" si="0"/>
        <v/>
      </c>
      <c r="AK3" s="141" t="str">
        <f t="shared" si="0"/>
        <v/>
      </c>
      <c r="AL3" s="141" t="str">
        <f t="shared" si="0"/>
        <v/>
      </c>
      <c r="AM3" s="141" t="str">
        <f t="shared" si="0"/>
        <v/>
      </c>
      <c r="AN3" s="141" t="str">
        <f t="shared" si="0"/>
        <v/>
      </c>
      <c r="AO3" s="141" t="str">
        <f t="shared" si="0"/>
        <v/>
      </c>
    </row>
    <row r="4" spans="1:4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</row>
    <row r="5" spans="1:41" x14ac:dyDescent="0.25">
      <c r="A5" s="143" t="s">
        <v>57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</row>
    <row r="6" spans="1:41" x14ac:dyDescent="0.25">
      <c r="A6" s="143" t="s">
        <v>39</v>
      </c>
    </row>
    <row r="7" spans="1:41" x14ac:dyDescent="0.25">
      <c r="A7" s="143"/>
    </row>
    <row r="8" spans="1:41" x14ac:dyDescent="0.25">
      <c r="A8" s="143" t="s">
        <v>36</v>
      </c>
      <c r="B8" s="143">
        <f t="shared" ref="B8:AO8" si="1">IF(B2="","",B13+B23+B28+B33+B38)</f>
        <v>0</v>
      </c>
      <c r="C8" s="143">
        <f t="shared" si="1"/>
        <v>0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I8" s="143">
        <f t="shared" si="1"/>
        <v>0</v>
      </c>
      <c r="J8" s="143">
        <f t="shared" si="1"/>
        <v>0</v>
      </c>
      <c r="K8" s="143">
        <f t="shared" si="1"/>
        <v>0</v>
      </c>
      <c r="L8" s="143">
        <f t="shared" si="1"/>
        <v>0</v>
      </c>
      <c r="M8" s="143">
        <f t="shared" si="1"/>
        <v>0</v>
      </c>
      <c r="N8" s="143">
        <f t="shared" si="1"/>
        <v>0</v>
      </c>
      <c r="O8" s="143">
        <f t="shared" si="1"/>
        <v>0</v>
      </c>
      <c r="P8" s="143">
        <f t="shared" si="1"/>
        <v>0</v>
      </c>
      <c r="Q8" s="143">
        <f t="shared" si="1"/>
        <v>0</v>
      </c>
      <c r="R8" s="143">
        <f t="shared" si="1"/>
        <v>0</v>
      </c>
      <c r="S8" s="143">
        <f t="shared" si="1"/>
        <v>0</v>
      </c>
      <c r="T8" s="143">
        <f t="shared" si="1"/>
        <v>0</v>
      </c>
      <c r="U8" s="143">
        <f t="shared" si="1"/>
        <v>0</v>
      </c>
      <c r="V8" s="143">
        <f t="shared" si="1"/>
        <v>0</v>
      </c>
      <c r="W8" s="143" t="str">
        <f t="shared" si="1"/>
        <v/>
      </c>
      <c r="X8" s="143" t="str">
        <f t="shared" si="1"/>
        <v/>
      </c>
      <c r="Y8" s="143" t="str">
        <f t="shared" si="1"/>
        <v/>
      </c>
      <c r="Z8" s="143" t="str">
        <f t="shared" si="1"/>
        <v/>
      </c>
      <c r="AA8" s="143" t="str">
        <f t="shared" si="1"/>
        <v/>
      </c>
      <c r="AB8" s="143" t="str">
        <f t="shared" si="1"/>
        <v/>
      </c>
      <c r="AC8" s="143" t="str">
        <f t="shared" si="1"/>
        <v/>
      </c>
      <c r="AD8" s="143" t="str">
        <f t="shared" si="1"/>
        <v/>
      </c>
      <c r="AE8" s="143" t="str">
        <f t="shared" si="1"/>
        <v/>
      </c>
      <c r="AF8" s="143" t="str">
        <f t="shared" si="1"/>
        <v/>
      </c>
      <c r="AG8" s="143" t="str">
        <f t="shared" si="1"/>
        <v/>
      </c>
      <c r="AH8" s="143" t="str">
        <f t="shared" si="1"/>
        <v/>
      </c>
      <c r="AI8" s="143" t="str">
        <f t="shared" si="1"/>
        <v/>
      </c>
      <c r="AJ8" s="143" t="str">
        <f t="shared" si="1"/>
        <v/>
      </c>
      <c r="AK8" s="143" t="str">
        <f t="shared" si="1"/>
        <v/>
      </c>
      <c r="AL8" s="143" t="str">
        <f t="shared" si="1"/>
        <v/>
      </c>
      <c r="AM8" s="143" t="str">
        <f t="shared" si="1"/>
        <v/>
      </c>
      <c r="AN8" s="143" t="str">
        <f t="shared" si="1"/>
        <v/>
      </c>
      <c r="AO8" s="143" t="str">
        <f t="shared" si="1"/>
        <v/>
      </c>
    </row>
    <row r="9" spans="1:41" x14ac:dyDescent="0.25">
      <c r="A9" s="143" t="s">
        <v>35</v>
      </c>
    </row>
    <row r="10" spans="1:41" x14ac:dyDescent="0.25">
      <c r="A10" s="145" t="s">
        <v>28</v>
      </c>
    </row>
    <row r="11" spans="1:41" x14ac:dyDescent="0.25">
      <c r="A11" s="1" t="s">
        <v>149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</row>
    <row r="12" spans="1:41" x14ac:dyDescent="0.25">
      <c r="A12" s="76" t="s">
        <v>26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</row>
    <row r="13" spans="1:41" x14ac:dyDescent="0.25">
      <c r="A13" s="140" t="s">
        <v>27</v>
      </c>
      <c r="B13" s="140">
        <f>IF(B$2="","",B11*B12)</f>
        <v>0</v>
      </c>
      <c r="C13" s="140">
        <f>IF(C$2="","",C11*C12)</f>
        <v>0</v>
      </c>
      <c r="D13" s="140">
        <f>IF(D$2="","",D11*D12)</f>
        <v>0</v>
      </c>
      <c r="E13" s="140">
        <f>IF(E$2="","",E11*E12)</f>
        <v>0</v>
      </c>
      <c r="F13" s="140">
        <f t="shared" ref="F13:AO13" si="2">IF(F$2="","",F11*F12)</f>
        <v>0</v>
      </c>
      <c r="G13" s="140">
        <f t="shared" si="2"/>
        <v>0</v>
      </c>
      <c r="H13" s="140">
        <f t="shared" si="2"/>
        <v>0</v>
      </c>
      <c r="I13" s="140">
        <f t="shared" si="2"/>
        <v>0</v>
      </c>
      <c r="J13" s="140">
        <f t="shared" si="2"/>
        <v>0</v>
      </c>
      <c r="K13" s="140">
        <f t="shared" si="2"/>
        <v>0</v>
      </c>
      <c r="L13" s="140">
        <f t="shared" si="2"/>
        <v>0</v>
      </c>
      <c r="M13" s="140">
        <f t="shared" si="2"/>
        <v>0</v>
      </c>
      <c r="N13" s="140">
        <f t="shared" si="2"/>
        <v>0</v>
      </c>
      <c r="O13" s="140">
        <f t="shared" si="2"/>
        <v>0</v>
      </c>
      <c r="P13" s="140">
        <f t="shared" si="2"/>
        <v>0</v>
      </c>
      <c r="Q13" s="140">
        <f t="shared" si="2"/>
        <v>0</v>
      </c>
      <c r="R13" s="140">
        <f t="shared" si="2"/>
        <v>0</v>
      </c>
      <c r="S13" s="140">
        <f t="shared" si="2"/>
        <v>0</v>
      </c>
      <c r="T13" s="140">
        <f t="shared" si="2"/>
        <v>0</v>
      </c>
      <c r="U13" s="140">
        <f t="shared" si="2"/>
        <v>0</v>
      </c>
      <c r="V13" s="140">
        <f t="shared" si="2"/>
        <v>0</v>
      </c>
      <c r="W13" s="140" t="str">
        <f t="shared" si="2"/>
        <v/>
      </c>
      <c r="X13" s="140" t="str">
        <f t="shared" si="2"/>
        <v/>
      </c>
      <c r="Y13" s="140" t="str">
        <f t="shared" si="2"/>
        <v/>
      </c>
      <c r="Z13" s="140" t="str">
        <f t="shared" si="2"/>
        <v/>
      </c>
      <c r="AA13" s="140" t="str">
        <f t="shared" si="2"/>
        <v/>
      </c>
      <c r="AB13" s="140" t="str">
        <f t="shared" si="2"/>
        <v/>
      </c>
      <c r="AC13" s="140" t="str">
        <f t="shared" si="2"/>
        <v/>
      </c>
      <c r="AD13" s="140" t="str">
        <f t="shared" si="2"/>
        <v/>
      </c>
      <c r="AE13" s="140" t="str">
        <f t="shared" si="2"/>
        <v/>
      </c>
      <c r="AF13" s="140" t="str">
        <f t="shared" si="2"/>
        <v/>
      </c>
      <c r="AG13" s="140" t="str">
        <f t="shared" si="2"/>
        <v/>
      </c>
      <c r="AH13" s="140" t="str">
        <f t="shared" si="2"/>
        <v/>
      </c>
      <c r="AI13" s="140" t="str">
        <f t="shared" si="2"/>
        <v/>
      </c>
      <c r="AJ13" s="140" t="str">
        <f t="shared" si="2"/>
        <v/>
      </c>
      <c r="AK13" s="140" t="str">
        <f t="shared" si="2"/>
        <v/>
      </c>
      <c r="AL13" s="140" t="str">
        <f t="shared" si="2"/>
        <v/>
      </c>
      <c r="AM13" s="140" t="str">
        <f t="shared" si="2"/>
        <v/>
      </c>
      <c r="AN13" s="140" t="str">
        <f t="shared" si="2"/>
        <v/>
      </c>
      <c r="AO13" s="140" t="str">
        <f t="shared" si="2"/>
        <v/>
      </c>
    </row>
    <row r="15" spans="1:41" hidden="1" outlineLevel="1" x14ac:dyDescent="0.25">
      <c r="A15" s="145" t="s">
        <v>28</v>
      </c>
    </row>
    <row r="16" spans="1:41" hidden="1" outlineLevel="1" x14ac:dyDescent="0.25">
      <c r="A16" s="1" t="s">
        <v>149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</row>
    <row r="17" spans="1:41" hidden="1" outlineLevel="1" x14ac:dyDescent="0.25">
      <c r="A17" s="76" t="s">
        <v>26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</row>
    <row r="18" spans="1:41" hidden="1" outlineLevel="1" x14ac:dyDescent="0.25">
      <c r="A18" s="140" t="s">
        <v>27</v>
      </c>
      <c r="B18" s="140">
        <f>IF(B$2="","",B16*B17)</f>
        <v>0</v>
      </c>
      <c r="C18" s="140">
        <f>IF(C$2="","",C16*C17)</f>
        <v>0</v>
      </c>
      <c r="D18" s="140">
        <f>IF(D$2="","",D16*D17)</f>
        <v>0</v>
      </c>
      <c r="E18" s="140">
        <f>IF(E$2="","",E16*E17)</f>
        <v>0</v>
      </c>
      <c r="F18" s="140">
        <f t="shared" ref="F18:AO18" si="3">IF(F$2="","",F16*F17)</f>
        <v>0</v>
      </c>
      <c r="G18" s="140">
        <f t="shared" si="3"/>
        <v>0</v>
      </c>
      <c r="H18" s="140">
        <f t="shared" si="3"/>
        <v>0</v>
      </c>
      <c r="I18" s="140">
        <f t="shared" si="3"/>
        <v>0</v>
      </c>
      <c r="J18" s="140">
        <f t="shared" si="3"/>
        <v>0</v>
      </c>
      <c r="K18" s="140">
        <f t="shared" si="3"/>
        <v>0</v>
      </c>
      <c r="L18" s="140">
        <f t="shared" si="3"/>
        <v>0</v>
      </c>
      <c r="M18" s="140">
        <f t="shared" si="3"/>
        <v>0</v>
      </c>
      <c r="N18" s="140">
        <f t="shared" si="3"/>
        <v>0</v>
      </c>
      <c r="O18" s="140">
        <f t="shared" si="3"/>
        <v>0</v>
      </c>
      <c r="P18" s="140">
        <f t="shared" si="3"/>
        <v>0</v>
      </c>
      <c r="Q18" s="140">
        <f t="shared" si="3"/>
        <v>0</v>
      </c>
      <c r="R18" s="140">
        <f t="shared" si="3"/>
        <v>0</v>
      </c>
      <c r="S18" s="140">
        <f t="shared" si="3"/>
        <v>0</v>
      </c>
      <c r="T18" s="140">
        <f t="shared" si="3"/>
        <v>0</v>
      </c>
      <c r="U18" s="140">
        <f t="shared" si="3"/>
        <v>0</v>
      </c>
      <c r="V18" s="140">
        <f t="shared" si="3"/>
        <v>0</v>
      </c>
      <c r="W18" s="140" t="str">
        <f t="shared" si="3"/>
        <v/>
      </c>
      <c r="X18" s="140" t="str">
        <f t="shared" si="3"/>
        <v/>
      </c>
      <c r="Y18" s="140" t="str">
        <f t="shared" si="3"/>
        <v/>
      </c>
      <c r="Z18" s="140" t="str">
        <f t="shared" si="3"/>
        <v/>
      </c>
      <c r="AA18" s="140" t="str">
        <f t="shared" si="3"/>
        <v/>
      </c>
      <c r="AB18" s="140" t="str">
        <f t="shared" si="3"/>
        <v/>
      </c>
      <c r="AC18" s="140" t="str">
        <f t="shared" si="3"/>
        <v/>
      </c>
      <c r="AD18" s="140" t="str">
        <f t="shared" si="3"/>
        <v/>
      </c>
      <c r="AE18" s="140" t="str">
        <f t="shared" si="3"/>
        <v/>
      </c>
      <c r="AF18" s="140" t="str">
        <f t="shared" si="3"/>
        <v/>
      </c>
      <c r="AG18" s="140" t="str">
        <f t="shared" si="3"/>
        <v/>
      </c>
      <c r="AH18" s="140" t="str">
        <f t="shared" si="3"/>
        <v/>
      </c>
      <c r="AI18" s="140" t="str">
        <f t="shared" si="3"/>
        <v/>
      </c>
      <c r="AJ18" s="140" t="str">
        <f t="shared" si="3"/>
        <v/>
      </c>
      <c r="AK18" s="140" t="str">
        <f t="shared" si="3"/>
        <v/>
      </c>
      <c r="AL18" s="140" t="str">
        <f t="shared" si="3"/>
        <v/>
      </c>
      <c r="AM18" s="140" t="str">
        <f t="shared" si="3"/>
        <v/>
      </c>
      <c r="AN18" s="140" t="str">
        <f t="shared" si="3"/>
        <v/>
      </c>
      <c r="AO18" s="140" t="str">
        <f t="shared" si="3"/>
        <v/>
      </c>
    </row>
    <row r="19" spans="1:41" collapsed="1" x14ac:dyDescent="0.25">
      <c r="A19" s="146" t="s">
        <v>63</v>
      </c>
    </row>
    <row r="20" spans="1:41" hidden="1" outlineLevel="1" x14ac:dyDescent="0.25">
      <c r="A20" s="145" t="s">
        <v>28</v>
      </c>
    </row>
    <row r="21" spans="1:41" hidden="1" outlineLevel="1" x14ac:dyDescent="0.25">
      <c r="A21" s="1" t="s">
        <v>149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</row>
    <row r="22" spans="1:41" hidden="1" outlineLevel="1" x14ac:dyDescent="0.25">
      <c r="A22" s="76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</row>
    <row r="23" spans="1:41" hidden="1" outlineLevel="1" x14ac:dyDescent="0.25">
      <c r="A23" s="140" t="s">
        <v>27</v>
      </c>
      <c r="B23" s="140">
        <f>IF(B$2="","",B21*B22)</f>
        <v>0</v>
      </c>
      <c r="C23" s="140">
        <f>IF(C$2="","",C21*C22)</f>
        <v>0</v>
      </c>
      <c r="D23" s="140">
        <f>IF(D$2="","",D21*D22)</f>
        <v>0</v>
      </c>
      <c r="E23" s="140">
        <f>IF(E$2="","",E21*E22)</f>
        <v>0</v>
      </c>
      <c r="F23" s="140">
        <f t="shared" ref="F23:AO23" si="4">IF(F$2="","",F21*F22)</f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140">
        <f t="shared" si="4"/>
        <v>0</v>
      </c>
      <c r="M23" s="140">
        <f t="shared" si="4"/>
        <v>0</v>
      </c>
      <c r="N23" s="140">
        <f t="shared" si="4"/>
        <v>0</v>
      </c>
      <c r="O23" s="140">
        <f t="shared" si="4"/>
        <v>0</v>
      </c>
      <c r="P23" s="140">
        <f t="shared" si="4"/>
        <v>0</v>
      </c>
      <c r="Q23" s="140">
        <f t="shared" si="4"/>
        <v>0</v>
      </c>
      <c r="R23" s="140">
        <f t="shared" si="4"/>
        <v>0</v>
      </c>
      <c r="S23" s="140">
        <f t="shared" si="4"/>
        <v>0</v>
      </c>
      <c r="T23" s="140">
        <f t="shared" si="4"/>
        <v>0</v>
      </c>
      <c r="U23" s="140">
        <f t="shared" si="4"/>
        <v>0</v>
      </c>
      <c r="V23" s="140">
        <f t="shared" si="4"/>
        <v>0</v>
      </c>
      <c r="W23" s="140" t="str">
        <f t="shared" si="4"/>
        <v/>
      </c>
      <c r="X23" s="140" t="str">
        <f t="shared" si="4"/>
        <v/>
      </c>
      <c r="Y23" s="140" t="str">
        <f t="shared" si="4"/>
        <v/>
      </c>
      <c r="Z23" s="140" t="str">
        <f t="shared" si="4"/>
        <v/>
      </c>
      <c r="AA23" s="140" t="str">
        <f t="shared" si="4"/>
        <v/>
      </c>
      <c r="AB23" s="140" t="str">
        <f t="shared" si="4"/>
        <v/>
      </c>
      <c r="AC23" s="140" t="str">
        <f t="shared" si="4"/>
        <v/>
      </c>
      <c r="AD23" s="140" t="str">
        <f t="shared" si="4"/>
        <v/>
      </c>
      <c r="AE23" s="140" t="str">
        <f t="shared" si="4"/>
        <v/>
      </c>
      <c r="AF23" s="140" t="str">
        <f t="shared" si="4"/>
        <v/>
      </c>
      <c r="AG23" s="140" t="str">
        <f t="shared" si="4"/>
        <v/>
      </c>
      <c r="AH23" s="140" t="str">
        <f t="shared" si="4"/>
        <v/>
      </c>
      <c r="AI23" s="140" t="str">
        <f t="shared" si="4"/>
        <v/>
      </c>
      <c r="AJ23" s="140" t="str">
        <f t="shared" si="4"/>
        <v/>
      </c>
      <c r="AK23" s="140" t="str">
        <f t="shared" si="4"/>
        <v/>
      </c>
      <c r="AL23" s="140" t="str">
        <f t="shared" si="4"/>
        <v/>
      </c>
      <c r="AM23" s="140" t="str">
        <f t="shared" si="4"/>
        <v/>
      </c>
      <c r="AN23" s="140" t="str">
        <f t="shared" si="4"/>
        <v/>
      </c>
      <c r="AO23" s="140" t="str">
        <f t="shared" si="4"/>
        <v/>
      </c>
    </row>
    <row r="24" spans="1:41" collapsed="1" x14ac:dyDescent="0.25">
      <c r="A24" s="146"/>
    </row>
    <row r="25" spans="1:41" hidden="1" outlineLevel="1" collapsed="1" x14ac:dyDescent="0.25">
      <c r="A25" s="145" t="s">
        <v>28</v>
      </c>
    </row>
    <row r="26" spans="1:41" hidden="1" outlineLevel="1" x14ac:dyDescent="0.25">
      <c r="A26" s="1" t="s">
        <v>149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</row>
    <row r="27" spans="1:41" hidden="1" outlineLevel="1" x14ac:dyDescent="0.25">
      <c r="A27" s="76" t="s">
        <v>26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</row>
    <row r="28" spans="1:41" hidden="1" outlineLevel="1" x14ac:dyDescent="0.25">
      <c r="A28" s="140" t="s">
        <v>27</v>
      </c>
      <c r="B28" s="140">
        <f>IF(B$2="","",B26*B27)</f>
        <v>0</v>
      </c>
      <c r="C28" s="140">
        <f>IF(C$2="","",C26*C27)</f>
        <v>0</v>
      </c>
      <c r="D28" s="140">
        <f>IF(D$2="","",D26*D27)</f>
        <v>0</v>
      </c>
      <c r="E28" s="140">
        <f>IF(E$2="","",E26*E27)</f>
        <v>0</v>
      </c>
      <c r="F28" s="140">
        <f t="shared" ref="F28:AO28" si="5">IF(F$2="","",F26*F27)</f>
        <v>0</v>
      </c>
      <c r="G28" s="140">
        <f t="shared" si="5"/>
        <v>0</v>
      </c>
      <c r="H28" s="140">
        <f t="shared" si="5"/>
        <v>0</v>
      </c>
      <c r="I28" s="140">
        <f t="shared" si="5"/>
        <v>0</v>
      </c>
      <c r="J28" s="140">
        <f t="shared" si="5"/>
        <v>0</v>
      </c>
      <c r="K28" s="140">
        <f t="shared" si="5"/>
        <v>0</v>
      </c>
      <c r="L28" s="140">
        <f t="shared" si="5"/>
        <v>0</v>
      </c>
      <c r="M28" s="140">
        <f t="shared" si="5"/>
        <v>0</v>
      </c>
      <c r="N28" s="140">
        <f t="shared" si="5"/>
        <v>0</v>
      </c>
      <c r="O28" s="140">
        <f t="shared" si="5"/>
        <v>0</v>
      </c>
      <c r="P28" s="140">
        <f t="shared" si="5"/>
        <v>0</v>
      </c>
      <c r="Q28" s="140">
        <f t="shared" si="5"/>
        <v>0</v>
      </c>
      <c r="R28" s="140">
        <f t="shared" si="5"/>
        <v>0</v>
      </c>
      <c r="S28" s="140">
        <f t="shared" si="5"/>
        <v>0</v>
      </c>
      <c r="T28" s="140">
        <f t="shared" si="5"/>
        <v>0</v>
      </c>
      <c r="U28" s="140">
        <f t="shared" si="5"/>
        <v>0</v>
      </c>
      <c r="V28" s="140">
        <f t="shared" si="5"/>
        <v>0</v>
      </c>
      <c r="W28" s="140" t="str">
        <f t="shared" si="5"/>
        <v/>
      </c>
      <c r="X28" s="140" t="str">
        <f t="shared" si="5"/>
        <v/>
      </c>
      <c r="Y28" s="140" t="str">
        <f t="shared" si="5"/>
        <v/>
      </c>
      <c r="Z28" s="140" t="str">
        <f t="shared" si="5"/>
        <v/>
      </c>
      <c r="AA28" s="140" t="str">
        <f t="shared" si="5"/>
        <v/>
      </c>
      <c r="AB28" s="140" t="str">
        <f t="shared" si="5"/>
        <v/>
      </c>
      <c r="AC28" s="140" t="str">
        <f t="shared" si="5"/>
        <v/>
      </c>
      <c r="AD28" s="140" t="str">
        <f t="shared" si="5"/>
        <v/>
      </c>
      <c r="AE28" s="140" t="str">
        <f t="shared" si="5"/>
        <v/>
      </c>
      <c r="AF28" s="140" t="str">
        <f t="shared" si="5"/>
        <v/>
      </c>
      <c r="AG28" s="140" t="str">
        <f t="shared" si="5"/>
        <v/>
      </c>
      <c r="AH28" s="140" t="str">
        <f t="shared" si="5"/>
        <v/>
      </c>
      <c r="AI28" s="140" t="str">
        <f t="shared" si="5"/>
        <v/>
      </c>
      <c r="AJ28" s="140" t="str">
        <f t="shared" si="5"/>
        <v/>
      </c>
      <c r="AK28" s="140" t="str">
        <f t="shared" si="5"/>
        <v/>
      </c>
      <c r="AL28" s="140" t="str">
        <f t="shared" si="5"/>
        <v/>
      </c>
      <c r="AM28" s="140" t="str">
        <f t="shared" si="5"/>
        <v/>
      </c>
      <c r="AN28" s="140" t="str">
        <f t="shared" si="5"/>
        <v/>
      </c>
      <c r="AO28" s="140" t="str">
        <f t="shared" si="5"/>
        <v/>
      </c>
    </row>
    <row r="29" spans="1:41" collapsed="1" x14ac:dyDescent="0.25">
      <c r="A29" s="146"/>
    </row>
    <row r="30" spans="1:41" hidden="1" outlineLevel="1" x14ac:dyDescent="0.25">
      <c r="A30" s="145" t="s">
        <v>28</v>
      </c>
    </row>
    <row r="31" spans="1:41" hidden="1" outlineLevel="1" x14ac:dyDescent="0.25">
      <c r="A31" s="1" t="s">
        <v>149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</row>
    <row r="32" spans="1:41" hidden="1" outlineLevel="1" x14ac:dyDescent="0.25">
      <c r="A32" s="76" t="s">
        <v>26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</row>
    <row r="33" spans="1:41" hidden="1" outlineLevel="1" x14ac:dyDescent="0.25">
      <c r="A33" s="140" t="s">
        <v>27</v>
      </c>
      <c r="B33" s="140">
        <f>IF(B$2="","",B31*B32)</f>
        <v>0</v>
      </c>
      <c r="C33" s="140">
        <f>IF(C$2="","",C31*C32)</f>
        <v>0</v>
      </c>
      <c r="D33" s="140">
        <f>IF(D$2="","",D31*D32)</f>
        <v>0</v>
      </c>
      <c r="E33" s="140">
        <f>IF(E$2="","",E31*E32)</f>
        <v>0</v>
      </c>
      <c r="F33" s="140">
        <f t="shared" ref="F33:AO33" si="6">IF(F$2="","",F31*F32)</f>
        <v>0</v>
      </c>
      <c r="G33" s="140">
        <f t="shared" si="6"/>
        <v>0</v>
      </c>
      <c r="H33" s="140">
        <f t="shared" si="6"/>
        <v>0</v>
      </c>
      <c r="I33" s="140">
        <f t="shared" si="6"/>
        <v>0</v>
      </c>
      <c r="J33" s="140">
        <f t="shared" si="6"/>
        <v>0</v>
      </c>
      <c r="K33" s="140">
        <f t="shared" si="6"/>
        <v>0</v>
      </c>
      <c r="L33" s="140">
        <f t="shared" si="6"/>
        <v>0</v>
      </c>
      <c r="M33" s="140">
        <f t="shared" si="6"/>
        <v>0</v>
      </c>
      <c r="N33" s="140">
        <f t="shared" si="6"/>
        <v>0</v>
      </c>
      <c r="O33" s="140">
        <f t="shared" si="6"/>
        <v>0</v>
      </c>
      <c r="P33" s="140">
        <f t="shared" si="6"/>
        <v>0</v>
      </c>
      <c r="Q33" s="140">
        <f t="shared" si="6"/>
        <v>0</v>
      </c>
      <c r="R33" s="140">
        <f t="shared" si="6"/>
        <v>0</v>
      </c>
      <c r="S33" s="140">
        <f t="shared" si="6"/>
        <v>0</v>
      </c>
      <c r="T33" s="140">
        <f t="shared" si="6"/>
        <v>0</v>
      </c>
      <c r="U33" s="140">
        <f t="shared" si="6"/>
        <v>0</v>
      </c>
      <c r="V33" s="140">
        <f t="shared" si="6"/>
        <v>0</v>
      </c>
      <c r="W33" s="140" t="str">
        <f t="shared" si="6"/>
        <v/>
      </c>
      <c r="X33" s="140" t="str">
        <f t="shared" si="6"/>
        <v/>
      </c>
      <c r="Y33" s="140" t="str">
        <f t="shared" si="6"/>
        <v/>
      </c>
      <c r="Z33" s="140" t="str">
        <f t="shared" si="6"/>
        <v/>
      </c>
      <c r="AA33" s="140" t="str">
        <f t="shared" si="6"/>
        <v/>
      </c>
      <c r="AB33" s="140" t="str">
        <f t="shared" si="6"/>
        <v/>
      </c>
      <c r="AC33" s="140" t="str">
        <f t="shared" si="6"/>
        <v/>
      </c>
      <c r="AD33" s="140" t="str">
        <f t="shared" si="6"/>
        <v/>
      </c>
      <c r="AE33" s="140" t="str">
        <f t="shared" si="6"/>
        <v/>
      </c>
      <c r="AF33" s="140" t="str">
        <f t="shared" si="6"/>
        <v/>
      </c>
      <c r="AG33" s="140" t="str">
        <f t="shared" si="6"/>
        <v/>
      </c>
      <c r="AH33" s="140" t="str">
        <f t="shared" si="6"/>
        <v/>
      </c>
      <c r="AI33" s="140" t="str">
        <f t="shared" si="6"/>
        <v/>
      </c>
      <c r="AJ33" s="140" t="str">
        <f t="shared" si="6"/>
        <v/>
      </c>
      <c r="AK33" s="140" t="str">
        <f t="shared" si="6"/>
        <v/>
      </c>
      <c r="AL33" s="140" t="str">
        <f t="shared" si="6"/>
        <v/>
      </c>
      <c r="AM33" s="140" t="str">
        <f t="shared" si="6"/>
        <v/>
      </c>
      <c r="AN33" s="140" t="str">
        <f t="shared" si="6"/>
        <v/>
      </c>
      <c r="AO33" s="140" t="str">
        <f t="shared" si="6"/>
        <v/>
      </c>
    </row>
    <row r="34" spans="1:41" collapsed="1" x14ac:dyDescent="0.25">
      <c r="A34" s="146"/>
    </row>
    <row r="35" spans="1:41" hidden="1" outlineLevel="1" x14ac:dyDescent="0.25">
      <c r="A35" s="145" t="s">
        <v>28</v>
      </c>
    </row>
    <row r="36" spans="1:41" hidden="1" outlineLevel="1" x14ac:dyDescent="0.25">
      <c r="A36" s="1" t="s">
        <v>149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</row>
    <row r="37" spans="1:41" hidden="1" outlineLevel="1" x14ac:dyDescent="0.25">
      <c r="A37" s="76" t="s">
        <v>26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</row>
    <row r="38" spans="1:41" hidden="1" outlineLevel="1" x14ac:dyDescent="0.25">
      <c r="A38" s="140" t="s">
        <v>27</v>
      </c>
      <c r="B38" s="140">
        <f>IF(B$2="","",B36*B37)</f>
        <v>0</v>
      </c>
      <c r="C38" s="140">
        <f>IF(C$2="","",C36*C37)</f>
        <v>0</v>
      </c>
      <c r="D38" s="140">
        <f>IF(D$2="","",D36*D37)</f>
        <v>0</v>
      </c>
      <c r="E38" s="140">
        <f>IF(E$2="","",E36*E37)</f>
        <v>0</v>
      </c>
      <c r="F38" s="140">
        <f t="shared" ref="F38:AO38" si="7">IF(F$2="","",F36*F37)</f>
        <v>0</v>
      </c>
      <c r="G38" s="140">
        <f t="shared" si="7"/>
        <v>0</v>
      </c>
      <c r="H38" s="140">
        <f t="shared" si="7"/>
        <v>0</v>
      </c>
      <c r="I38" s="140">
        <f t="shared" si="7"/>
        <v>0</v>
      </c>
      <c r="J38" s="140">
        <f t="shared" si="7"/>
        <v>0</v>
      </c>
      <c r="K38" s="140">
        <f t="shared" si="7"/>
        <v>0</v>
      </c>
      <c r="L38" s="140">
        <f t="shared" si="7"/>
        <v>0</v>
      </c>
      <c r="M38" s="140">
        <f t="shared" si="7"/>
        <v>0</v>
      </c>
      <c r="N38" s="140">
        <f t="shared" si="7"/>
        <v>0</v>
      </c>
      <c r="O38" s="140">
        <f t="shared" si="7"/>
        <v>0</v>
      </c>
      <c r="P38" s="140">
        <f t="shared" si="7"/>
        <v>0</v>
      </c>
      <c r="Q38" s="140">
        <f t="shared" si="7"/>
        <v>0</v>
      </c>
      <c r="R38" s="140">
        <f t="shared" si="7"/>
        <v>0</v>
      </c>
      <c r="S38" s="140">
        <f t="shared" si="7"/>
        <v>0</v>
      </c>
      <c r="T38" s="140">
        <f t="shared" si="7"/>
        <v>0</v>
      </c>
      <c r="U38" s="140">
        <f t="shared" si="7"/>
        <v>0</v>
      </c>
      <c r="V38" s="140">
        <f t="shared" si="7"/>
        <v>0</v>
      </c>
      <c r="W38" s="140" t="str">
        <f t="shared" si="7"/>
        <v/>
      </c>
      <c r="X38" s="140" t="str">
        <f t="shared" si="7"/>
        <v/>
      </c>
      <c r="Y38" s="140" t="str">
        <f t="shared" si="7"/>
        <v/>
      </c>
      <c r="Z38" s="140" t="str">
        <f t="shared" si="7"/>
        <v/>
      </c>
      <c r="AA38" s="140" t="str">
        <f t="shared" si="7"/>
        <v/>
      </c>
      <c r="AB38" s="140" t="str">
        <f t="shared" si="7"/>
        <v/>
      </c>
      <c r="AC38" s="140" t="str">
        <f t="shared" si="7"/>
        <v/>
      </c>
      <c r="AD38" s="140" t="str">
        <f t="shared" si="7"/>
        <v/>
      </c>
      <c r="AE38" s="140" t="str">
        <f t="shared" si="7"/>
        <v/>
      </c>
      <c r="AF38" s="140" t="str">
        <f t="shared" si="7"/>
        <v/>
      </c>
      <c r="AG38" s="140" t="str">
        <f t="shared" si="7"/>
        <v/>
      </c>
      <c r="AH38" s="140" t="str">
        <f t="shared" si="7"/>
        <v/>
      </c>
      <c r="AI38" s="140" t="str">
        <f t="shared" si="7"/>
        <v/>
      </c>
      <c r="AJ38" s="140" t="str">
        <f t="shared" si="7"/>
        <v/>
      </c>
      <c r="AK38" s="140" t="str">
        <f t="shared" si="7"/>
        <v/>
      </c>
      <c r="AL38" s="140" t="str">
        <f t="shared" si="7"/>
        <v/>
      </c>
      <c r="AM38" s="140" t="str">
        <f t="shared" si="7"/>
        <v/>
      </c>
      <c r="AN38" s="140" t="str">
        <f t="shared" si="7"/>
        <v/>
      </c>
      <c r="AO38" s="140" t="str">
        <f t="shared" si="7"/>
        <v/>
      </c>
    </row>
    <row r="39" spans="1:41" collapsed="1" x14ac:dyDescent="0.25">
      <c r="A39" s="146"/>
    </row>
    <row r="41" spans="1:41" x14ac:dyDescent="0.25">
      <c r="A41" s="143" t="s">
        <v>29</v>
      </c>
      <c r="B41" s="143">
        <f t="shared" ref="B41:AO41" si="8">IF(B2="","",B46+B51+B56)</f>
        <v>0</v>
      </c>
      <c r="C41" s="143">
        <f t="shared" si="8"/>
        <v>0</v>
      </c>
      <c r="D41" s="143">
        <f t="shared" si="8"/>
        <v>0</v>
      </c>
      <c r="E41" s="143">
        <f t="shared" si="8"/>
        <v>0</v>
      </c>
      <c r="F41" s="143">
        <f t="shared" si="8"/>
        <v>0</v>
      </c>
      <c r="G41" s="143">
        <f t="shared" si="8"/>
        <v>0</v>
      </c>
      <c r="H41" s="143">
        <f t="shared" si="8"/>
        <v>0</v>
      </c>
      <c r="I41" s="143">
        <f t="shared" si="8"/>
        <v>0</v>
      </c>
      <c r="J41" s="143">
        <f t="shared" si="8"/>
        <v>0</v>
      </c>
      <c r="K41" s="143">
        <f t="shared" si="8"/>
        <v>0</v>
      </c>
      <c r="L41" s="143">
        <f t="shared" si="8"/>
        <v>0</v>
      </c>
      <c r="M41" s="143">
        <f t="shared" si="8"/>
        <v>0</v>
      </c>
      <c r="N41" s="143">
        <f t="shared" si="8"/>
        <v>0</v>
      </c>
      <c r="O41" s="143">
        <f t="shared" si="8"/>
        <v>0</v>
      </c>
      <c r="P41" s="143">
        <f t="shared" si="8"/>
        <v>0</v>
      </c>
      <c r="Q41" s="143">
        <f t="shared" si="8"/>
        <v>0</v>
      </c>
      <c r="R41" s="143">
        <f t="shared" si="8"/>
        <v>0</v>
      </c>
      <c r="S41" s="143">
        <f t="shared" si="8"/>
        <v>0</v>
      </c>
      <c r="T41" s="143">
        <f t="shared" si="8"/>
        <v>0</v>
      </c>
      <c r="U41" s="143">
        <f t="shared" si="8"/>
        <v>0</v>
      </c>
      <c r="V41" s="143">
        <f t="shared" si="8"/>
        <v>0</v>
      </c>
      <c r="W41" s="143" t="str">
        <f t="shared" si="8"/>
        <v/>
      </c>
      <c r="X41" s="143" t="str">
        <f t="shared" si="8"/>
        <v/>
      </c>
      <c r="Y41" s="143" t="str">
        <f t="shared" si="8"/>
        <v/>
      </c>
      <c r="Z41" s="143" t="str">
        <f t="shared" si="8"/>
        <v/>
      </c>
      <c r="AA41" s="143" t="str">
        <f t="shared" si="8"/>
        <v/>
      </c>
      <c r="AB41" s="143" t="str">
        <f t="shared" si="8"/>
        <v/>
      </c>
      <c r="AC41" s="143" t="str">
        <f t="shared" si="8"/>
        <v/>
      </c>
      <c r="AD41" s="143" t="str">
        <f t="shared" si="8"/>
        <v/>
      </c>
      <c r="AE41" s="143" t="str">
        <f t="shared" si="8"/>
        <v/>
      </c>
      <c r="AF41" s="143" t="str">
        <f t="shared" si="8"/>
        <v/>
      </c>
      <c r="AG41" s="143" t="str">
        <f t="shared" si="8"/>
        <v/>
      </c>
      <c r="AH41" s="143" t="str">
        <f t="shared" si="8"/>
        <v/>
      </c>
      <c r="AI41" s="143" t="str">
        <f t="shared" si="8"/>
        <v/>
      </c>
      <c r="AJ41" s="143" t="str">
        <f t="shared" si="8"/>
        <v/>
      </c>
      <c r="AK41" s="143" t="str">
        <f t="shared" si="8"/>
        <v/>
      </c>
      <c r="AL41" s="143" t="str">
        <f t="shared" si="8"/>
        <v/>
      </c>
      <c r="AM41" s="143" t="str">
        <f t="shared" si="8"/>
        <v/>
      </c>
      <c r="AN41" s="143" t="str">
        <f t="shared" si="8"/>
        <v/>
      </c>
      <c r="AO41" s="143" t="str">
        <f t="shared" si="8"/>
        <v/>
      </c>
    </row>
    <row r="42" spans="1:41" x14ac:dyDescent="0.25">
      <c r="A42" s="143" t="s">
        <v>30</v>
      </c>
    </row>
    <row r="43" spans="1:41" x14ac:dyDescent="0.25">
      <c r="A43" s="145" t="s">
        <v>28</v>
      </c>
    </row>
    <row r="44" spans="1:41" x14ac:dyDescent="0.25">
      <c r="A44" s="1" t="s">
        <v>149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</row>
    <row r="45" spans="1:41" x14ac:dyDescent="0.25">
      <c r="A45" s="76" t="s">
        <v>26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</row>
    <row r="46" spans="1:41" x14ac:dyDescent="0.25">
      <c r="A46" s="140" t="s">
        <v>27</v>
      </c>
      <c r="B46" s="140">
        <f>IF(B$2="","",B44*B45)</f>
        <v>0</v>
      </c>
      <c r="C46" s="140">
        <f>IF(C$2="","",C44*C45)</f>
        <v>0</v>
      </c>
      <c r="D46" s="140">
        <f>IF(D$2="","",D44*D45)</f>
        <v>0</v>
      </c>
      <c r="E46" s="140">
        <f>IF(E$2="","",E44*E45)</f>
        <v>0</v>
      </c>
      <c r="F46" s="140">
        <f t="shared" ref="F46:AO46" si="9">IF(F$2="","",F44*F45)</f>
        <v>0</v>
      </c>
      <c r="G46" s="140">
        <f t="shared" si="9"/>
        <v>0</v>
      </c>
      <c r="H46" s="140">
        <f t="shared" si="9"/>
        <v>0</v>
      </c>
      <c r="I46" s="140">
        <f t="shared" si="9"/>
        <v>0</v>
      </c>
      <c r="J46" s="140">
        <f t="shared" si="9"/>
        <v>0</v>
      </c>
      <c r="K46" s="140">
        <f t="shared" si="9"/>
        <v>0</v>
      </c>
      <c r="L46" s="140">
        <f t="shared" si="9"/>
        <v>0</v>
      </c>
      <c r="M46" s="140">
        <f t="shared" si="9"/>
        <v>0</v>
      </c>
      <c r="N46" s="140">
        <f t="shared" si="9"/>
        <v>0</v>
      </c>
      <c r="O46" s="140">
        <f t="shared" si="9"/>
        <v>0</v>
      </c>
      <c r="P46" s="140">
        <f t="shared" si="9"/>
        <v>0</v>
      </c>
      <c r="Q46" s="140">
        <f t="shared" si="9"/>
        <v>0</v>
      </c>
      <c r="R46" s="140">
        <f t="shared" si="9"/>
        <v>0</v>
      </c>
      <c r="S46" s="140">
        <f t="shared" si="9"/>
        <v>0</v>
      </c>
      <c r="T46" s="140">
        <f t="shared" si="9"/>
        <v>0</v>
      </c>
      <c r="U46" s="140">
        <f t="shared" si="9"/>
        <v>0</v>
      </c>
      <c r="V46" s="140">
        <f t="shared" si="9"/>
        <v>0</v>
      </c>
      <c r="W46" s="140" t="str">
        <f t="shared" si="9"/>
        <v/>
      </c>
      <c r="X46" s="140" t="str">
        <f t="shared" si="9"/>
        <v/>
      </c>
      <c r="Y46" s="140" t="str">
        <f t="shared" si="9"/>
        <v/>
      </c>
      <c r="Z46" s="140" t="str">
        <f t="shared" si="9"/>
        <v/>
      </c>
      <c r="AA46" s="140" t="str">
        <f t="shared" si="9"/>
        <v/>
      </c>
      <c r="AB46" s="140" t="str">
        <f t="shared" si="9"/>
        <v/>
      </c>
      <c r="AC46" s="140" t="str">
        <f t="shared" si="9"/>
        <v/>
      </c>
      <c r="AD46" s="140" t="str">
        <f t="shared" si="9"/>
        <v/>
      </c>
      <c r="AE46" s="140" t="str">
        <f t="shared" si="9"/>
        <v/>
      </c>
      <c r="AF46" s="140" t="str">
        <f t="shared" si="9"/>
        <v/>
      </c>
      <c r="AG46" s="140" t="str">
        <f t="shared" si="9"/>
        <v/>
      </c>
      <c r="AH46" s="140" t="str">
        <f t="shared" si="9"/>
        <v/>
      </c>
      <c r="AI46" s="140" t="str">
        <f t="shared" si="9"/>
        <v/>
      </c>
      <c r="AJ46" s="140" t="str">
        <f t="shared" si="9"/>
        <v/>
      </c>
      <c r="AK46" s="140" t="str">
        <f t="shared" si="9"/>
        <v/>
      </c>
      <c r="AL46" s="140" t="str">
        <f t="shared" si="9"/>
        <v/>
      </c>
      <c r="AM46" s="140" t="str">
        <f t="shared" si="9"/>
        <v/>
      </c>
      <c r="AN46" s="140" t="str">
        <f t="shared" si="9"/>
        <v/>
      </c>
      <c r="AO46" s="140" t="str">
        <f t="shared" si="9"/>
        <v/>
      </c>
    </row>
    <row r="48" spans="1:41" hidden="1" outlineLevel="1" x14ac:dyDescent="0.25">
      <c r="A48" s="145" t="s">
        <v>28</v>
      </c>
    </row>
    <row r="49" spans="1:41" hidden="1" outlineLevel="1" x14ac:dyDescent="0.25">
      <c r="A49" s="1" t="s">
        <v>149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</row>
    <row r="50" spans="1:41" hidden="1" outlineLevel="1" x14ac:dyDescent="0.25">
      <c r="A50" s="76" t="s">
        <v>26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</row>
    <row r="51" spans="1:41" hidden="1" outlineLevel="1" x14ac:dyDescent="0.25">
      <c r="A51" s="140" t="s">
        <v>27</v>
      </c>
      <c r="B51" s="140">
        <f>IF(B$2="","",B49*B50)</f>
        <v>0</v>
      </c>
      <c r="C51" s="140">
        <f>IF(C$2="","",C49*C50)</f>
        <v>0</v>
      </c>
      <c r="D51" s="140">
        <f>IF(D$2="","",D49*D50)</f>
        <v>0</v>
      </c>
      <c r="E51" s="140">
        <f>IF(E$2="","",E49*E50)</f>
        <v>0</v>
      </c>
      <c r="F51" s="140">
        <f t="shared" ref="F51:AO51" si="10">IF(F$2="","",F49*F50)</f>
        <v>0</v>
      </c>
      <c r="G51" s="140">
        <f t="shared" si="10"/>
        <v>0</v>
      </c>
      <c r="H51" s="140">
        <f t="shared" si="10"/>
        <v>0</v>
      </c>
      <c r="I51" s="140">
        <f t="shared" si="10"/>
        <v>0</v>
      </c>
      <c r="J51" s="140">
        <f t="shared" si="10"/>
        <v>0</v>
      </c>
      <c r="K51" s="140">
        <f t="shared" si="10"/>
        <v>0</v>
      </c>
      <c r="L51" s="140">
        <f t="shared" si="10"/>
        <v>0</v>
      </c>
      <c r="M51" s="140">
        <f t="shared" si="10"/>
        <v>0</v>
      </c>
      <c r="N51" s="140">
        <f t="shared" si="10"/>
        <v>0</v>
      </c>
      <c r="O51" s="140">
        <f t="shared" si="10"/>
        <v>0</v>
      </c>
      <c r="P51" s="140">
        <f t="shared" si="10"/>
        <v>0</v>
      </c>
      <c r="Q51" s="140">
        <f t="shared" si="10"/>
        <v>0</v>
      </c>
      <c r="R51" s="140">
        <f t="shared" si="10"/>
        <v>0</v>
      </c>
      <c r="S51" s="140">
        <f t="shared" si="10"/>
        <v>0</v>
      </c>
      <c r="T51" s="140">
        <f t="shared" si="10"/>
        <v>0</v>
      </c>
      <c r="U51" s="140">
        <f t="shared" si="10"/>
        <v>0</v>
      </c>
      <c r="V51" s="140">
        <f t="shared" si="10"/>
        <v>0</v>
      </c>
      <c r="W51" s="140" t="str">
        <f t="shared" si="10"/>
        <v/>
      </c>
      <c r="X51" s="140" t="str">
        <f t="shared" si="10"/>
        <v/>
      </c>
      <c r="Y51" s="140" t="str">
        <f t="shared" si="10"/>
        <v/>
      </c>
      <c r="Z51" s="140" t="str">
        <f t="shared" si="10"/>
        <v/>
      </c>
      <c r="AA51" s="140" t="str">
        <f t="shared" si="10"/>
        <v/>
      </c>
      <c r="AB51" s="140" t="str">
        <f t="shared" si="10"/>
        <v/>
      </c>
      <c r="AC51" s="140" t="str">
        <f t="shared" si="10"/>
        <v/>
      </c>
      <c r="AD51" s="140" t="str">
        <f t="shared" si="10"/>
        <v/>
      </c>
      <c r="AE51" s="140" t="str">
        <f t="shared" si="10"/>
        <v/>
      </c>
      <c r="AF51" s="140" t="str">
        <f t="shared" si="10"/>
        <v/>
      </c>
      <c r="AG51" s="140" t="str">
        <f t="shared" si="10"/>
        <v/>
      </c>
      <c r="AH51" s="140" t="str">
        <f t="shared" si="10"/>
        <v/>
      </c>
      <c r="AI51" s="140" t="str">
        <f t="shared" si="10"/>
        <v/>
      </c>
      <c r="AJ51" s="140" t="str">
        <f t="shared" si="10"/>
        <v/>
      </c>
      <c r="AK51" s="140" t="str">
        <f t="shared" si="10"/>
        <v/>
      </c>
      <c r="AL51" s="140" t="str">
        <f t="shared" si="10"/>
        <v/>
      </c>
      <c r="AM51" s="140" t="str">
        <f t="shared" si="10"/>
        <v/>
      </c>
      <c r="AN51" s="140" t="str">
        <f t="shared" si="10"/>
        <v/>
      </c>
      <c r="AO51" s="140" t="str">
        <f t="shared" si="10"/>
        <v/>
      </c>
    </row>
    <row r="52" spans="1:41" collapsed="1" x14ac:dyDescent="0.25">
      <c r="A52" s="146" t="s">
        <v>63</v>
      </c>
    </row>
    <row r="53" spans="1:41" hidden="1" outlineLevel="1" x14ac:dyDescent="0.25">
      <c r="A53" s="145" t="s">
        <v>28</v>
      </c>
    </row>
    <row r="54" spans="1:41" hidden="1" outlineLevel="1" x14ac:dyDescent="0.25">
      <c r="A54" s="1" t="s">
        <v>149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</row>
    <row r="55" spans="1:41" hidden="1" outlineLevel="1" x14ac:dyDescent="0.25">
      <c r="A55" s="76" t="s">
        <v>26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</row>
    <row r="56" spans="1:41" hidden="1" outlineLevel="1" x14ac:dyDescent="0.25">
      <c r="A56" s="140" t="s">
        <v>27</v>
      </c>
      <c r="B56" s="140">
        <f>IF(B$2="","",B54*B55)</f>
        <v>0</v>
      </c>
      <c r="C56" s="140">
        <f>IF(C$2="","",C54*C55)</f>
        <v>0</v>
      </c>
      <c r="D56" s="140">
        <f>IF(D$2="","",D54*D55)</f>
        <v>0</v>
      </c>
      <c r="E56" s="140">
        <f>IF(E$2="","",E54*E55)</f>
        <v>0</v>
      </c>
      <c r="F56" s="140">
        <f t="shared" ref="F56:AO56" si="11">IF(F$2="","",F54*F55)</f>
        <v>0</v>
      </c>
      <c r="G56" s="140">
        <f t="shared" si="11"/>
        <v>0</v>
      </c>
      <c r="H56" s="140">
        <f t="shared" si="11"/>
        <v>0</v>
      </c>
      <c r="I56" s="140">
        <f t="shared" si="11"/>
        <v>0</v>
      </c>
      <c r="J56" s="140">
        <f t="shared" si="11"/>
        <v>0</v>
      </c>
      <c r="K56" s="140">
        <f t="shared" si="11"/>
        <v>0</v>
      </c>
      <c r="L56" s="140">
        <f t="shared" si="11"/>
        <v>0</v>
      </c>
      <c r="M56" s="140">
        <f t="shared" si="11"/>
        <v>0</v>
      </c>
      <c r="N56" s="140">
        <f t="shared" si="11"/>
        <v>0</v>
      </c>
      <c r="O56" s="140">
        <f t="shared" si="11"/>
        <v>0</v>
      </c>
      <c r="P56" s="140">
        <f t="shared" si="11"/>
        <v>0</v>
      </c>
      <c r="Q56" s="140">
        <f t="shared" si="11"/>
        <v>0</v>
      </c>
      <c r="R56" s="140">
        <f t="shared" si="11"/>
        <v>0</v>
      </c>
      <c r="S56" s="140">
        <f t="shared" si="11"/>
        <v>0</v>
      </c>
      <c r="T56" s="140">
        <f t="shared" si="11"/>
        <v>0</v>
      </c>
      <c r="U56" s="140">
        <f t="shared" si="11"/>
        <v>0</v>
      </c>
      <c r="V56" s="140">
        <f t="shared" si="11"/>
        <v>0</v>
      </c>
      <c r="W56" s="140" t="str">
        <f t="shared" si="11"/>
        <v/>
      </c>
      <c r="X56" s="140" t="str">
        <f t="shared" si="11"/>
        <v/>
      </c>
      <c r="Y56" s="140" t="str">
        <f t="shared" si="11"/>
        <v/>
      </c>
      <c r="Z56" s="140" t="str">
        <f t="shared" si="11"/>
        <v/>
      </c>
      <c r="AA56" s="140" t="str">
        <f t="shared" si="11"/>
        <v/>
      </c>
      <c r="AB56" s="140" t="str">
        <f t="shared" si="11"/>
        <v/>
      </c>
      <c r="AC56" s="140" t="str">
        <f t="shared" si="11"/>
        <v/>
      </c>
      <c r="AD56" s="140" t="str">
        <f t="shared" si="11"/>
        <v/>
      </c>
      <c r="AE56" s="140" t="str">
        <f t="shared" si="11"/>
        <v/>
      </c>
      <c r="AF56" s="140" t="str">
        <f t="shared" si="11"/>
        <v/>
      </c>
      <c r="AG56" s="140" t="str">
        <f t="shared" si="11"/>
        <v/>
      </c>
      <c r="AH56" s="140" t="str">
        <f t="shared" si="11"/>
        <v/>
      </c>
      <c r="AI56" s="140" t="str">
        <f t="shared" si="11"/>
        <v/>
      </c>
      <c r="AJ56" s="140" t="str">
        <f t="shared" si="11"/>
        <v/>
      </c>
      <c r="AK56" s="140" t="str">
        <f t="shared" si="11"/>
        <v/>
      </c>
      <c r="AL56" s="140" t="str">
        <f t="shared" si="11"/>
        <v/>
      </c>
      <c r="AM56" s="140" t="str">
        <f t="shared" si="11"/>
        <v/>
      </c>
      <c r="AN56" s="140" t="str">
        <f t="shared" si="11"/>
        <v/>
      </c>
      <c r="AO56" s="140" t="str">
        <f t="shared" si="11"/>
        <v/>
      </c>
    </row>
    <row r="57" spans="1:41" collapsed="1" x14ac:dyDescent="0.25">
      <c r="A57" s="146"/>
    </row>
    <row r="58" spans="1:41" hidden="1" x14ac:dyDescent="0.25">
      <c r="A58" s="147">
        <v>0.35199999999999998</v>
      </c>
    </row>
    <row r="60" spans="1:41" x14ac:dyDescent="0.25">
      <c r="A60" s="143" t="s">
        <v>34</v>
      </c>
      <c r="B60" s="143">
        <f>IF(B2="","",(B62+B63)*12*B64+(B66+B67)*12*B68+(B70+B71)*12*B72+(B74+B75)*12*B76)</f>
        <v>0</v>
      </c>
      <c r="C60" s="143">
        <f t="shared" ref="C60:AO60" si="12">IF(C2="","",(C62+C63)*12*C64+(C66+C67)*12*C68+(C70+C71)*12*C72+(C74+C75)*12*C76)</f>
        <v>0</v>
      </c>
      <c r="D60" s="143">
        <f t="shared" si="12"/>
        <v>0</v>
      </c>
      <c r="E60" s="143">
        <f t="shared" si="12"/>
        <v>0</v>
      </c>
      <c r="F60" s="143">
        <f t="shared" si="12"/>
        <v>0</v>
      </c>
      <c r="G60" s="143">
        <f t="shared" si="12"/>
        <v>0</v>
      </c>
      <c r="H60" s="143">
        <f t="shared" si="12"/>
        <v>0</v>
      </c>
      <c r="I60" s="143">
        <f t="shared" si="12"/>
        <v>0</v>
      </c>
      <c r="J60" s="143">
        <f t="shared" si="12"/>
        <v>0</v>
      </c>
      <c r="K60" s="143">
        <f t="shared" si="12"/>
        <v>0</v>
      </c>
      <c r="L60" s="143">
        <f t="shared" si="12"/>
        <v>0</v>
      </c>
      <c r="M60" s="143">
        <f t="shared" si="12"/>
        <v>0</v>
      </c>
      <c r="N60" s="143">
        <f t="shared" si="12"/>
        <v>0</v>
      </c>
      <c r="O60" s="143">
        <f t="shared" si="12"/>
        <v>0</v>
      </c>
      <c r="P60" s="143">
        <f t="shared" si="12"/>
        <v>0</v>
      </c>
      <c r="Q60" s="143">
        <f t="shared" si="12"/>
        <v>0</v>
      </c>
      <c r="R60" s="143">
        <f t="shared" si="12"/>
        <v>0</v>
      </c>
      <c r="S60" s="143">
        <f t="shared" si="12"/>
        <v>0</v>
      </c>
      <c r="T60" s="143">
        <f t="shared" si="12"/>
        <v>0</v>
      </c>
      <c r="U60" s="143">
        <f t="shared" si="12"/>
        <v>0</v>
      </c>
      <c r="V60" s="143">
        <f t="shared" si="12"/>
        <v>0</v>
      </c>
      <c r="W60" s="143" t="str">
        <f t="shared" si="12"/>
        <v/>
      </c>
      <c r="X60" s="143" t="str">
        <f t="shared" si="12"/>
        <v/>
      </c>
      <c r="Y60" s="143" t="str">
        <f t="shared" si="12"/>
        <v/>
      </c>
      <c r="Z60" s="143" t="str">
        <f t="shared" si="12"/>
        <v/>
      </c>
      <c r="AA60" s="143" t="str">
        <f t="shared" si="12"/>
        <v/>
      </c>
      <c r="AB60" s="143" t="str">
        <f t="shared" si="12"/>
        <v/>
      </c>
      <c r="AC60" s="143" t="str">
        <f t="shared" si="12"/>
        <v/>
      </c>
      <c r="AD60" s="143" t="str">
        <f t="shared" si="12"/>
        <v/>
      </c>
      <c r="AE60" s="143" t="str">
        <f t="shared" si="12"/>
        <v/>
      </c>
      <c r="AF60" s="143" t="str">
        <f t="shared" si="12"/>
        <v/>
      </c>
      <c r="AG60" s="143" t="str">
        <f t="shared" si="12"/>
        <v/>
      </c>
      <c r="AH60" s="143" t="str">
        <f t="shared" si="12"/>
        <v/>
      </c>
      <c r="AI60" s="143" t="str">
        <f t="shared" si="12"/>
        <v/>
      </c>
      <c r="AJ60" s="143" t="str">
        <f t="shared" si="12"/>
        <v/>
      </c>
      <c r="AK60" s="143" t="str">
        <f t="shared" si="12"/>
        <v/>
      </c>
      <c r="AL60" s="143" t="str">
        <f t="shared" si="12"/>
        <v/>
      </c>
      <c r="AM60" s="143" t="str">
        <f t="shared" si="12"/>
        <v/>
      </c>
      <c r="AN60" s="143" t="str">
        <f t="shared" si="12"/>
        <v/>
      </c>
      <c r="AO60" s="143" t="str">
        <f t="shared" si="12"/>
        <v/>
      </c>
    </row>
    <row r="61" spans="1:41" x14ac:dyDescent="0.25">
      <c r="A61" s="143" t="s">
        <v>31</v>
      </c>
    </row>
    <row r="62" spans="1:41" x14ac:dyDescent="0.25">
      <c r="A62" s="140" t="s">
        <v>32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</row>
    <row r="63" spans="1:41" x14ac:dyDescent="0.25">
      <c r="A63" s="140" t="str">
        <f>"Odvody zamestnávateľa "&amp;TEXT($A$58,"0,0%")</f>
        <v>Odvody zamestnávateľa 35,2%</v>
      </c>
      <c r="B63" s="140">
        <f>IF(B$2="","",B62*$A$58)</f>
        <v>0</v>
      </c>
      <c r="C63" s="140">
        <f t="shared" ref="C63:AE63" si="13">IF(C$2="","",C62*$A$58)</f>
        <v>0</v>
      </c>
      <c r="D63" s="140">
        <f t="shared" si="13"/>
        <v>0</v>
      </c>
      <c r="E63" s="140">
        <f t="shared" si="13"/>
        <v>0</v>
      </c>
      <c r="F63" s="140">
        <f t="shared" si="13"/>
        <v>0</v>
      </c>
      <c r="G63" s="140">
        <f t="shared" si="13"/>
        <v>0</v>
      </c>
      <c r="H63" s="140">
        <f t="shared" si="13"/>
        <v>0</v>
      </c>
      <c r="I63" s="140">
        <f t="shared" si="13"/>
        <v>0</v>
      </c>
      <c r="J63" s="140">
        <f t="shared" si="13"/>
        <v>0</v>
      </c>
      <c r="K63" s="140">
        <f t="shared" si="13"/>
        <v>0</v>
      </c>
      <c r="L63" s="140">
        <f t="shared" si="13"/>
        <v>0</v>
      </c>
      <c r="M63" s="140">
        <f t="shared" si="13"/>
        <v>0</v>
      </c>
      <c r="N63" s="140">
        <f t="shared" si="13"/>
        <v>0</v>
      </c>
      <c r="O63" s="140">
        <f t="shared" si="13"/>
        <v>0</v>
      </c>
      <c r="P63" s="140">
        <f t="shared" si="13"/>
        <v>0</v>
      </c>
      <c r="Q63" s="140">
        <f t="shared" si="13"/>
        <v>0</v>
      </c>
      <c r="R63" s="140">
        <f t="shared" si="13"/>
        <v>0</v>
      </c>
      <c r="S63" s="140">
        <f t="shared" si="13"/>
        <v>0</v>
      </c>
      <c r="T63" s="140">
        <f t="shared" si="13"/>
        <v>0</v>
      </c>
      <c r="U63" s="140">
        <f t="shared" si="13"/>
        <v>0</v>
      </c>
      <c r="V63" s="140">
        <f t="shared" si="13"/>
        <v>0</v>
      </c>
      <c r="W63" s="140" t="str">
        <f t="shared" si="13"/>
        <v/>
      </c>
      <c r="X63" s="140" t="str">
        <f t="shared" si="13"/>
        <v/>
      </c>
      <c r="Y63" s="140" t="str">
        <f t="shared" si="13"/>
        <v/>
      </c>
      <c r="Z63" s="140" t="str">
        <f t="shared" si="13"/>
        <v/>
      </c>
      <c r="AA63" s="140" t="str">
        <f t="shared" si="13"/>
        <v/>
      </c>
      <c r="AB63" s="140" t="str">
        <f t="shared" si="13"/>
        <v/>
      </c>
      <c r="AC63" s="140" t="str">
        <f t="shared" si="13"/>
        <v/>
      </c>
      <c r="AD63" s="140" t="str">
        <f t="shared" si="13"/>
        <v/>
      </c>
      <c r="AE63" s="140" t="str">
        <f t="shared" si="13"/>
        <v/>
      </c>
      <c r="AF63" s="140" t="str">
        <f t="shared" ref="AF63" si="14">IF(AF$2="","",AF62*$A$58)</f>
        <v/>
      </c>
      <c r="AG63" s="140" t="str">
        <f t="shared" ref="AG63" si="15">IF(AG$2="","",AG62*$A$58)</f>
        <v/>
      </c>
      <c r="AH63" s="140" t="str">
        <f t="shared" ref="AH63" si="16">IF(AH$2="","",AH62*$A$58)</f>
        <v/>
      </c>
      <c r="AI63" s="140" t="str">
        <f t="shared" ref="AI63" si="17">IF(AI$2="","",AI62*$A$58)</f>
        <v/>
      </c>
      <c r="AJ63" s="140" t="str">
        <f t="shared" ref="AJ63" si="18">IF(AJ$2="","",AJ62*$A$58)</f>
        <v/>
      </c>
      <c r="AK63" s="140" t="str">
        <f t="shared" ref="AK63" si="19">IF(AK$2="","",AK62*$A$58)</f>
        <v/>
      </c>
      <c r="AL63" s="140" t="str">
        <f t="shared" ref="AL63" si="20">IF(AL$2="","",AL62*$A$58)</f>
        <v/>
      </c>
      <c r="AM63" s="140" t="str">
        <f t="shared" ref="AM63" si="21">IF(AM$2="","",AM62*$A$58)</f>
        <v/>
      </c>
      <c r="AN63" s="140" t="str">
        <f t="shared" ref="AN63" si="22">IF(AN$2="","",AN62*$A$58)</f>
        <v/>
      </c>
      <c r="AO63" s="140" t="str">
        <f t="shared" ref="AO63" si="23">IF(AO$2="","",AO62*$A$58)</f>
        <v/>
      </c>
    </row>
    <row r="64" spans="1:41" x14ac:dyDescent="0.25">
      <c r="A64" s="140" t="s">
        <v>33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</row>
    <row r="66" spans="1:41" hidden="1" outlineLevel="1" x14ac:dyDescent="0.25">
      <c r="A66" s="140" t="s">
        <v>32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</row>
    <row r="67" spans="1:41" hidden="1" outlineLevel="1" x14ac:dyDescent="0.25">
      <c r="A67" s="140" t="str">
        <f>"Odvody zamestnávateľa "&amp;TEXT($A$58,"0,0%")</f>
        <v>Odvody zamestnávateľa 35,2%</v>
      </c>
      <c r="B67" s="140">
        <f>IF(B$2="","",B66*$A$58)</f>
        <v>0</v>
      </c>
      <c r="C67" s="140">
        <f t="shared" ref="C67" si="24">IF(C$2="","",C66*$A$58)</f>
        <v>0</v>
      </c>
      <c r="D67" s="140">
        <f t="shared" ref="D67" si="25">IF(D$2="","",D66*$A$58)</f>
        <v>0</v>
      </c>
      <c r="E67" s="140">
        <f t="shared" ref="E67" si="26">IF(E$2="","",E66*$A$58)</f>
        <v>0</v>
      </c>
      <c r="F67" s="140">
        <f t="shared" ref="F67" si="27">IF(F$2="","",F66*$A$58)</f>
        <v>0</v>
      </c>
      <c r="G67" s="140">
        <f t="shared" ref="G67" si="28">IF(G$2="","",G66*$A$58)</f>
        <v>0</v>
      </c>
      <c r="H67" s="140">
        <f t="shared" ref="H67" si="29">IF(H$2="","",H66*$A$58)</f>
        <v>0</v>
      </c>
      <c r="I67" s="140">
        <f t="shared" ref="I67" si="30">IF(I$2="","",I66*$A$58)</f>
        <v>0</v>
      </c>
      <c r="J67" s="140">
        <f t="shared" ref="J67" si="31">IF(J$2="","",J66*$A$58)</f>
        <v>0</v>
      </c>
      <c r="K67" s="140">
        <f t="shared" ref="K67" si="32">IF(K$2="","",K66*$A$58)</f>
        <v>0</v>
      </c>
      <c r="L67" s="140">
        <f t="shared" ref="L67" si="33">IF(L$2="","",L66*$A$58)</f>
        <v>0</v>
      </c>
      <c r="M67" s="140">
        <f t="shared" ref="M67" si="34">IF(M$2="","",M66*$A$58)</f>
        <v>0</v>
      </c>
      <c r="N67" s="140">
        <f t="shared" ref="N67" si="35">IF(N$2="","",N66*$A$58)</f>
        <v>0</v>
      </c>
      <c r="O67" s="140">
        <f t="shared" ref="O67" si="36">IF(O$2="","",O66*$A$58)</f>
        <v>0</v>
      </c>
      <c r="P67" s="140">
        <f t="shared" ref="P67" si="37">IF(P$2="","",P66*$A$58)</f>
        <v>0</v>
      </c>
      <c r="Q67" s="140">
        <f t="shared" ref="Q67" si="38">IF(Q$2="","",Q66*$A$58)</f>
        <v>0</v>
      </c>
      <c r="R67" s="140">
        <f t="shared" ref="R67" si="39">IF(R$2="","",R66*$A$58)</f>
        <v>0</v>
      </c>
      <c r="S67" s="140">
        <f t="shared" ref="S67" si="40">IF(S$2="","",S66*$A$58)</f>
        <v>0</v>
      </c>
      <c r="T67" s="140">
        <f t="shared" ref="T67" si="41">IF(T$2="","",T66*$A$58)</f>
        <v>0</v>
      </c>
      <c r="U67" s="140">
        <f t="shared" ref="U67" si="42">IF(U$2="","",U66*$A$58)</f>
        <v>0</v>
      </c>
      <c r="V67" s="140">
        <f t="shared" ref="V67" si="43">IF(V$2="","",V66*$A$58)</f>
        <v>0</v>
      </c>
      <c r="W67" s="140" t="str">
        <f t="shared" ref="W67" si="44">IF(W$2="","",W66*$A$58)</f>
        <v/>
      </c>
      <c r="X67" s="140" t="str">
        <f t="shared" ref="X67" si="45">IF(X$2="","",X66*$A$58)</f>
        <v/>
      </c>
      <c r="Y67" s="140" t="str">
        <f t="shared" ref="Y67" si="46">IF(Y$2="","",Y66*$A$58)</f>
        <v/>
      </c>
      <c r="Z67" s="140" t="str">
        <f t="shared" ref="Z67" si="47">IF(Z$2="","",Z66*$A$58)</f>
        <v/>
      </c>
      <c r="AA67" s="140" t="str">
        <f t="shared" ref="AA67" si="48">IF(AA$2="","",AA66*$A$58)</f>
        <v/>
      </c>
      <c r="AB67" s="140" t="str">
        <f t="shared" ref="AB67" si="49">IF(AB$2="","",AB66*$A$58)</f>
        <v/>
      </c>
      <c r="AC67" s="140" t="str">
        <f t="shared" ref="AC67" si="50">IF(AC$2="","",AC66*$A$58)</f>
        <v/>
      </c>
      <c r="AD67" s="140" t="str">
        <f t="shared" ref="AD67" si="51">IF(AD$2="","",AD66*$A$58)</f>
        <v/>
      </c>
      <c r="AE67" s="140" t="str">
        <f t="shared" ref="AE67" si="52">IF(AE$2="","",AE66*$A$58)</f>
        <v/>
      </c>
      <c r="AF67" s="140" t="str">
        <f t="shared" ref="AF67" si="53">IF(AF$2="","",AF66*$A$58)</f>
        <v/>
      </c>
      <c r="AG67" s="140" t="str">
        <f t="shared" ref="AG67" si="54">IF(AG$2="","",AG66*$A$58)</f>
        <v/>
      </c>
      <c r="AH67" s="140" t="str">
        <f t="shared" ref="AH67" si="55">IF(AH$2="","",AH66*$A$58)</f>
        <v/>
      </c>
      <c r="AI67" s="140" t="str">
        <f t="shared" ref="AI67" si="56">IF(AI$2="","",AI66*$A$58)</f>
        <v/>
      </c>
      <c r="AJ67" s="140" t="str">
        <f t="shared" ref="AJ67" si="57">IF(AJ$2="","",AJ66*$A$58)</f>
        <v/>
      </c>
      <c r="AK67" s="140" t="str">
        <f t="shared" ref="AK67" si="58">IF(AK$2="","",AK66*$A$58)</f>
        <v/>
      </c>
      <c r="AL67" s="140" t="str">
        <f t="shared" ref="AL67" si="59">IF(AL$2="","",AL66*$A$58)</f>
        <v/>
      </c>
      <c r="AM67" s="140" t="str">
        <f t="shared" ref="AM67" si="60">IF(AM$2="","",AM66*$A$58)</f>
        <v/>
      </c>
      <c r="AN67" s="140" t="str">
        <f t="shared" ref="AN67" si="61">IF(AN$2="","",AN66*$A$58)</f>
        <v/>
      </c>
      <c r="AO67" s="140" t="str">
        <f t="shared" ref="AO67" si="62">IF(AO$2="","",AO66*$A$58)</f>
        <v/>
      </c>
    </row>
    <row r="68" spans="1:41" hidden="1" outlineLevel="1" x14ac:dyDescent="0.25">
      <c r="A68" s="140" t="s">
        <v>33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</row>
    <row r="69" spans="1:41" collapsed="1" x14ac:dyDescent="0.25">
      <c r="A69" s="146" t="s">
        <v>63</v>
      </c>
    </row>
    <row r="70" spans="1:41" hidden="1" outlineLevel="1" x14ac:dyDescent="0.25">
      <c r="A70" s="140" t="s">
        <v>32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</row>
    <row r="71" spans="1:41" hidden="1" outlineLevel="1" x14ac:dyDescent="0.25">
      <c r="A71" s="140" t="str">
        <f>"Odvody zamestnávateľa "&amp;TEXT($A$58,"0,0%")</f>
        <v>Odvody zamestnávateľa 35,2%</v>
      </c>
      <c r="B71" s="140">
        <f>IF(B$2="","",B70*$A$58)</f>
        <v>0</v>
      </c>
      <c r="C71" s="140">
        <f t="shared" ref="C71" si="63">IF(C$2="","",C70*$A$58)</f>
        <v>0</v>
      </c>
      <c r="D71" s="140">
        <f t="shared" ref="D71" si="64">IF(D$2="","",D70*$A$58)</f>
        <v>0</v>
      </c>
      <c r="E71" s="140">
        <f t="shared" ref="E71" si="65">IF(E$2="","",E70*$A$58)</f>
        <v>0</v>
      </c>
      <c r="F71" s="140">
        <f t="shared" ref="F71" si="66">IF(F$2="","",F70*$A$58)</f>
        <v>0</v>
      </c>
      <c r="G71" s="140">
        <f t="shared" ref="G71" si="67">IF(G$2="","",G70*$A$58)</f>
        <v>0</v>
      </c>
      <c r="H71" s="140">
        <f t="shared" ref="H71" si="68">IF(H$2="","",H70*$A$58)</f>
        <v>0</v>
      </c>
      <c r="I71" s="140">
        <f t="shared" ref="I71" si="69">IF(I$2="","",I70*$A$58)</f>
        <v>0</v>
      </c>
      <c r="J71" s="140">
        <f t="shared" ref="J71" si="70">IF(J$2="","",J70*$A$58)</f>
        <v>0</v>
      </c>
      <c r="K71" s="140">
        <f t="shared" ref="K71" si="71">IF(K$2="","",K70*$A$58)</f>
        <v>0</v>
      </c>
      <c r="L71" s="140">
        <f t="shared" ref="L71" si="72">IF(L$2="","",L70*$A$58)</f>
        <v>0</v>
      </c>
      <c r="M71" s="140">
        <f t="shared" ref="M71" si="73">IF(M$2="","",M70*$A$58)</f>
        <v>0</v>
      </c>
      <c r="N71" s="140">
        <f t="shared" ref="N71" si="74">IF(N$2="","",N70*$A$58)</f>
        <v>0</v>
      </c>
      <c r="O71" s="140">
        <f t="shared" ref="O71" si="75">IF(O$2="","",O70*$A$58)</f>
        <v>0</v>
      </c>
      <c r="P71" s="140">
        <f t="shared" ref="P71" si="76">IF(P$2="","",P70*$A$58)</f>
        <v>0</v>
      </c>
      <c r="Q71" s="140">
        <f t="shared" ref="Q71" si="77">IF(Q$2="","",Q70*$A$58)</f>
        <v>0</v>
      </c>
      <c r="R71" s="140">
        <f t="shared" ref="R71" si="78">IF(R$2="","",R70*$A$58)</f>
        <v>0</v>
      </c>
      <c r="S71" s="140">
        <f t="shared" ref="S71" si="79">IF(S$2="","",S70*$A$58)</f>
        <v>0</v>
      </c>
      <c r="T71" s="140">
        <f t="shared" ref="T71" si="80">IF(T$2="","",T70*$A$58)</f>
        <v>0</v>
      </c>
      <c r="U71" s="140">
        <f t="shared" ref="U71" si="81">IF(U$2="","",U70*$A$58)</f>
        <v>0</v>
      </c>
      <c r="V71" s="140">
        <f t="shared" ref="V71" si="82">IF(V$2="","",V70*$A$58)</f>
        <v>0</v>
      </c>
      <c r="W71" s="140" t="str">
        <f t="shared" ref="W71" si="83">IF(W$2="","",W70*$A$58)</f>
        <v/>
      </c>
      <c r="X71" s="140" t="str">
        <f t="shared" ref="X71" si="84">IF(X$2="","",X70*$A$58)</f>
        <v/>
      </c>
      <c r="Y71" s="140" t="str">
        <f t="shared" ref="Y71" si="85">IF(Y$2="","",Y70*$A$58)</f>
        <v/>
      </c>
      <c r="Z71" s="140" t="str">
        <f t="shared" ref="Z71" si="86">IF(Z$2="","",Z70*$A$58)</f>
        <v/>
      </c>
      <c r="AA71" s="140" t="str">
        <f t="shared" ref="AA71" si="87">IF(AA$2="","",AA70*$A$58)</f>
        <v/>
      </c>
      <c r="AB71" s="140" t="str">
        <f t="shared" ref="AB71" si="88">IF(AB$2="","",AB70*$A$58)</f>
        <v/>
      </c>
      <c r="AC71" s="140" t="str">
        <f t="shared" ref="AC71" si="89">IF(AC$2="","",AC70*$A$58)</f>
        <v/>
      </c>
      <c r="AD71" s="140" t="str">
        <f t="shared" ref="AD71" si="90">IF(AD$2="","",AD70*$A$58)</f>
        <v/>
      </c>
      <c r="AE71" s="140" t="str">
        <f t="shared" ref="AE71" si="91">IF(AE$2="","",AE70*$A$58)</f>
        <v/>
      </c>
      <c r="AF71" s="140" t="str">
        <f t="shared" ref="AF71" si="92">IF(AF$2="","",AF70*$A$58)</f>
        <v/>
      </c>
      <c r="AG71" s="140" t="str">
        <f t="shared" ref="AG71" si="93">IF(AG$2="","",AG70*$A$58)</f>
        <v/>
      </c>
      <c r="AH71" s="140" t="str">
        <f t="shared" ref="AH71" si="94">IF(AH$2="","",AH70*$A$58)</f>
        <v/>
      </c>
      <c r="AI71" s="140" t="str">
        <f t="shared" ref="AI71" si="95">IF(AI$2="","",AI70*$A$58)</f>
        <v/>
      </c>
      <c r="AJ71" s="140" t="str">
        <f t="shared" ref="AJ71" si="96">IF(AJ$2="","",AJ70*$A$58)</f>
        <v/>
      </c>
      <c r="AK71" s="140" t="str">
        <f t="shared" ref="AK71" si="97">IF(AK$2="","",AK70*$A$58)</f>
        <v/>
      </c>
      <c r="AL71" s="140" t="str">
        <f t="shared" ref="AL71" si="98">IF(AL$2="","",AL70*$A$58)</f>
        <v/>
      </c>
      <c r="AM71" s="140" t="str">
        <f t="shared" ref="AM71" si="99">IF(AM$2="","",AM70*$A$58)</f>
        <v/>
      </c>
      <c r="AN71" s="140" t="str">
        <f t="shared" ref="AN71" si="100">IF(AN$2="","",AN70*$A$58)</f>
        <v/>
      </c>
      <c r="AO71" s="140" t="str">
        <f t="shared" ref="AO71" si="101">IF(AO$2="","",AO70*$A$58)</f>
        <v/>
      </c>
    </row>
    <row r="72" spans="1:41" hidden="1" outlineLevel="1" x14ac:dyDescent="0.25">
      <c r="A72" s="140" t="s">
        <v>33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</row>
    <row r="73" spans="1:41" collapsed="1" x14ac:dyDescent="0.25">
      <c r="A73" s="146"/>
    </row>
    <row r="74" spans="1:41" hidden="1" outlineLevel="1" x14ac:dyDescent="0.25">
      <c r="A74" s="140" t="s">
        <v>32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</row>
    <row r="75" spans="1:41" hidden="1" outlineLevel="1" x14ac:dyDescent="0.25">
      <c r="A75" s="140" t="str">
        <f>"Odvody zamestnávateľa "&amp;TEXT($A$58,"0,0%")</f>
        <v>Odvody zamestnávateľa 35,2%</v>
      </c>
      <c r="B75" s="140">
        <f>IF(B$2="","",B74*$A$58)</f>
        <v>0</v>
      </c>
      <c r="C75" s="140">
        <f t="shared" ref="C75" si="102">IF(C$2="","",C74*$A$58)</f>
        <v>0</v>
      </c>
      <c r="D75" s="140">
        <f t="shared" ref="D75" si="103">IF(D$2="","",D74*$A$58)</f>
        <v>0</v>
      </c>
      <c r="E75" s="140">
        <f t="shared" ref="E75" si="104">IF(E$2="","",E74*$A$58)</f>
        <v>0</v>
      </c>
      <c r="F75" s="140">
        <f t="shared" ref="F75" si="105">IF(F$2="","",F74*$A$58)</f>
        <v>0</v>
      </c>
      <c r="G75" s="140">
        <f t="shared" ref="G75" si="106">IF(G$2="","",G74*$A$58)</f>
        <v>0</v>
      </c>
      <c r="H75" s="140">
        <f t="shared" ref="H75" si="107">IF(H$2="","",H74*$A$58)</f>
        <v>0</v>
      </c>
      <c r="I75" s="140">
        <f t="shared" ref="I75" si="108">IF(I$2="","",I74*$A$58)</f>
        <v>0</v>
      </c>
      <c r="J75" s="140">
        <f t="shared" ref="J75" si="109">IF(J$2="","",J74*$A$58)</f>
        <v>0</v>
      </c>
      <c r="K75" s="140">
        <f t="shared" ref="K75" si="110">IF(K$2="","",K74*$A$58)</f>
        <v>0</v>
      </c>
      <c r="L75" s="140">
        <f t="shared" ref="L75" si="111">IF(L$2="","",L74*$A$58)</f>
        <v>0</v>
      </c>
      <c r="M75" s="140">
        <f t="shared" ref="M75" si="112">IF(M$2="","",M74*$A$58)</f>
        <v>0</v>
      </c>
      <c r="N75" s="140">
        <f t="shared" ref="N75" si="113">IF(N$2="","",N74*$A$58)</f>
        <v>0</v>
      </c>
      <c r="O75" s="140">
        <f t="shared" ref="O75" si="114">IF(O$2="","",O74*$A$58)</f>
        <v>0</v>
      </c>
      <c r="P75" s="140">
        <f t="shared" ref="P75" si="115">IF(P$2="","",P74*$A$58)</f>
        <v>0</v>
      </c>
      <c r="Q75" s="140">
        <f t="shared" ref="Q75" si="116">IF(Q$2="","",Q74*$A$58)</f>
        <v>0</v>
      </c>
      <c r="R75" s="140">
        <f t="shared" ref="R75" si="117">IF(R$2="","",R74*$A$58)</f>
        <v>0</v>
      </c>
      <c r="S75" s="140">
        <f t="shared" ref="S75" si="118">IF(S$2="","",S74*$A$58)</f>
        <v>0</v>
      </c>
      <c r="T75" s="140">
        <f t="shared" ref="T75" si="119">IF(T$2="","",T74*$A$58)</f>
        <v>0</v>
      </c>
      <c r="U75" s="140">
        <f t="shared" ref="U75" si="120">IF(U$2="","",U74*$A$58)</f>
        <v>0</v>
      </c>
      <c r="V75" s="140">
        <f t="shared" ref="V75" si="121">IF(V$2="","",V74*$A$58)</f>
        <v>0</v>
      </c>
      <c r="W75" s="140" t="str">
        <f t="shared" ref="W75" si="122">IF(W$2="","",W74*$A$58)</f>
        <v/>
      </c>
      <c r="X75" s="140" t="str">
        <f t="shared" ref="X75" si="123">IF(X$2="","",X74*$A$58)</f>
        <v/>
      </c>
      <c r="Y75" s="140" t="str">
        <f t="shared" ref="Y75" si="124">IF(Y$2="","",Y74*$A$58)</f>
        <v/>
      </c>
      <c r="Z75" s="140" t="str">
        <f t="shared" ref="Z75" si="125">IF(Z$2="","",Z74*$A$58)</f>
        <v/>
      </c>
      <c r="AA75" s="140" t="str">
        <f t="shared" ref="AA75" si="126">IF(AA$2="","",AA74*$A$58)</f>
        <v/>
      </c>
      <c r="AB75" s="140" t="str">
        <f t="shared" ref="AB75" si="127">IF(AB$2="","",AB74*$A$58)</f>
        <v/>
      </c>
      <c r="AC75" s="140" t="str">
        <f t="shared" ref="AC75" si="128">IF(AC$2="","",AC74*$A$58)</f>
        <v/>
      </c>
      <c r="AD75" s="140" t="str">
        <f t="shared" ref="AD75" si="129">IF(AD$2="","",AD74*$A$58)</f>
        <v/>
      </c>
      <c r="AE75" s="140" t="str">
        <f t="shared" ref="AE75" si="130">IF(AE$2="","",AE74*$A$58)</f>
        <v/>
      </c>
      <c r="AF75" s="140" t="str">
        <f t="shared" ref="AF75" si="131">IF(AF$2="","",AF74*$A$58)</f>
        <v/>
      </c>
      <c r="AG75" s="140" t="str">
        <f t="shared" ref="AG75" si="132">IF(AG$2="","",AG74*$A$58)</f>
        <v/>
      </c>
      <c r="AH75" s="140" t="str">
        <f t="shared" ref="AH75" si="133">IF(AH$2="","",AH74*$A$58)</f>
        <v/>
      </c>
      <c r="AI75" s="140" t="str">
        <f t="shared" ref="AI75" si="134">IF(AI$2="","",AI74*$A$58)</f>
        <v/>
      </c>
      <c r="AJ75" s="140" t="str">
        <f t="shared" ref="AJ75" si="135">IF(AJ$2="","",AJ74*$A$58)</f>
        <v/>
      </c>
      <c r="AK75" s="140" t="str">
        <f t="shared" ref="AK75" si="136">IF(AK$2="","",AK74*$A$58)</f>
        <v/>
      </c>
      <c r="AL75" s="140" t="str">
        <f t="shared" ref="AL75" si="137">IF(AL$2="","",AL74*$A$58)</f>
        <v/>
      </c>
      <c r="AM75" s="140" t="str">
        <f t="shared" ref="AM75" si="138">IF(AM$2="","",AM74*$A$58)</f>
        <v/>
      </c>
      <c r="AN75" s="140" t="str">
        <f t="shared" ref="AN75" si="139">IF(AN$2="","",AN74*$A$58)</f>
        <v/>
      </c>
      <c r="AO75" s="140" t="str">
        <f t="shared" ref="AO75" si="140">IF(AO$2="","",AO74*$A$58)</f>
        <v/>
      </c>
    </row>
    <row r="76" spans="1:41" hidden="1" outlineLevel="1" x14ac:dyDescent="0.25">
      <c r="A76" s="140" t="s">
        <v>33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</row>
    <row r="77" spans="1:41" collapsed="1" x14ac:dyDescent="0.25">
      <c r="A77" s="146"/>
    </row>
    <row r="79" spans="1:41" x14ac:dyDescent="0.25">
      <c r="A79" s="143"/>
    </row>
    <row r="80" spans="1:41" x14ac:dyDescent="0.25">
      <c r="A80" s="143" t="s">
        <v>41</v>
      </c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</row>
    <row r="81" spans="1:41" x14ac:dyDescent="0.25">
      <c r="A81" s="143"/>
    </row>
    <row r="82" spans="1:41" x14ac:dyDescent="0.25">
      <c r="A82" s="143" t="s">
        <v>42</v>
      </c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</row>
    <row r="83" spans="1:41" x14ac:dyDescent="0.25">
      <c r="A83" s="143"/>
    </row>
    <row r="84" spans="1:41" hidden="1" outlineLevel="1" x14ac:dyDescent="0.25">
      <c r="A84" s="143" t="s">
        <v>37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</row>
    <row r="85" spans="1:41" collapsed="1" x14ac:dyDescent="0.25">
      <c r="A85" s="146" t="s">
        <v>63</v>
      </c>
    </row>
    <row r="86" spans="1:41" hidden="1" outlineLevel="1" x14ac:dyDescent="0.25">
      <c r="A86" s="143" t="s">
        <v>37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</row>
    <row r="87" spans="1:41" collapsed="1" x14ac:dyDescent="0.25">
      <c r="A87" s="146"/>
    </row>
    <row r="88" spans="1:41" hidden="1" outlineLevel="1" x14ac:dyDescent="0.25">
      <c r="A88" s="143" t="s">
        <v>37</v>
      </c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</row>
    <row r="89" spans="1:41" collapsed="1" x14ac:dyDescent="0.25">
      <c r="A89" s="146"/>
    </row>
  </sheetData>
  <mergeCells count="1">
    <mergeCell ref="A2:A3"/>
  </mergeCells>
  <conditionalFormatting sqref="B11:B12 B16:B17 B21:B22 B26:B27 B31:B32 B36:B37 B44:B45 B49:B50 B54:B55 B62 B64 B66 B68 B70 B72 B74 B76 B80 B82 B84 B86 B88">
    <cfRule type="expression" dxfId="465" priority="43">
      <formula>$B$2=""</formula>
    </cfRule>
  </conditionalFormatting>
  <conditionalFormatting sqref="C16:C17 C21:C22 C26:C27 C31:C32 C36:C37 C44:C45 C49:C50 C54:C55 C62 C64 C66 C68 C70 C72 C74 C76 C80 C82 C84 C86 C88">
    <cfRule type="expression" dxfId="464" priority="42">
      <formula>$C$2=""</formula>
    </cfRule>
  </conditionalFormatting>
  <conditionalFormatting sqref="D11:D12 D16:D17 D21:D22 D26:D27 D31:D32 D36:D37 D44:D45 D49:D50 D54:D55 D62 D64 D66 D68 D70 D72 D74 D76 D80 D82 D84 D86 D88">
    <cfRule type="expression" dxfId="463" priority="41">
      <formula>$D$2=""</formula>
    </cfRule>
  </conditionalFormatting>
  <conditionalFormatting sqref="E11:E12 E16:E17 E21:E22 E26:E27 E31:E32 E36:E37 E44:E45 E49:E50 E54:E55 E62 E64 E66 E68 E70 E72 E74 E76 E80 E82 E84 E86 E88">
    <cfRule type="expression" dxfId="462" priority="40">
      <formula>$E$2=""</formula>
    </cfRule>
  </conditionalFormatting>
  <conditionalFormatting sqref="F11:F12 F16:F17 F21:F22 F26:F27 F31:F32 F36:F37 F44:F45 F49:F50 F54:F55 F62 F64 F66 F68 F70 F72 F74 F76 F80 F82 F84 F86 F88">
    <cfRule type="expression" dxfId="461" priority="39">
      <formula>$F$2=""</formula>
    </cfRule>
  </conditionalFormatting>
  <conditionalFormatting sqref="G16:G17 G21:G22 G26:G27 G31:G32 G36:G37 G44:G45 G49:G50 G54:G55 G62 G64 G66 G68 G70 G72 G74 G76 G80 G82 G84 G86 G88">
    <cfRule type="expression" dxfId="460" priority="38">
      <formula>$G$2=""</formula>
    </cfRule>
  </conditionalFormatting>
  <conditionalFormatting sqref="H16:H17 H21:H22 H26:H27 H31:H32 H36:H37 H44:H45 H49:H50 H54:H55 H62 H64 H66 H68 H70 H72 H74 H76 H80 H82 H84 H86 H88">
    <cfRule type="expression" dxfId="459" priority="37">
      <formula>$H$2=""</formula>
    </cfRule>
  </conditionalFormatting>
  <conditionalFormatting sqref="I16:I17 I21:I22 I26:I27 I31:I32 I36:I37 I44:I45 I49:I50 I54:I55 I62 I64 I66 I68 I70 I72 I74 I76 I80 I82 I84 I86 I88">
    <cfRule type="expression" dxfId="458" priority="36">
      <formula>$I$2=""</formula>
    </cfRule>
  </conditionalFormatting>
  <conditionalFormatting sqref="J16:J17 J21:J22 J26:J27 J31:J32 J36:J37 J44:J45 J49:J50 J54:J55 J62 J64 J66 J68 J70 J72 J74 J76 J80 J82 J84 J86 J88">
    <cfRule type="expression" dxfId="457" priority="35">
      <formula>$J$2=""</formula>
    </cfRule>
  </conditionalFormatting>
  <conditionalFormatting sqref="K16:K17 K21:K22 K26:K27 K31:K32 K36:K37 K44:K45 K49:K50 K54:K55 K62 K64 K66 K68 K70 K72 K74 K76 K80 K82 K84 K86 K88">
    <cfRule type="expression" dxfId="456" priority="34">
      <formula>$K$2=""</formula>
    </cfRule>
  </conditionalFormatting>
  <conditionalFormatting sqref="L16:L17 L21:L22 L26:L27 L31:L32 L36:L37 L44:L45 L49:L50 L54:L55 L62 L64 L66 L68 L70 L72 L74 L76 L80 L82 L84 L86 L88">
    <cfRule type="expression" dxfId="455" priority="33">
      <formula>$L$2=""</formula>
    </cfRule>
  </conditionalFormatting>
  <conditionalFormatting sqref="M16:M17 M21:M22 M26:M27 M31:M32 M36:M37 M44:M45 M49:M50 M54:M55 M62 M64 M66 M68 M70 M72 M74 M76 M80 M82 M84 M86 M88">
    <cfRule type="expression" dxfId="454" priority="32">
      <formula>$M$2=""</formula>
    </cfRule>
  </conditionalFormatting>
  <conditionalFormatting sqref="N16:N17 N21:N22 N26:N27 N31:N32 N36:N37 N44:N45 N49:N50 N54:N55 N62 N64 N66 N68 N70 N72 N74 N76 N80 N82 N84 N86 N88">
    <cfRule type="expression" dxfId="453" priority="31">
      <formula>$N$2=""</formula>
    </cfRule>
  </conditionalFormatting>
  <conditionalFormatting sqref="O16:O17 O21:O22 O26:O27 O31:O32 O36:O37 O44:O45 O49:O50 O54:O55 O62 O64 O66 O68 O70 O72 O74 O76 O80 O82 O84 O86 O88">
    <cfRule type="expression" dxfId="452" priority="30">
      <formula>$O$2=""</formula>
    </cfRule>
  </conditionalFormatting>
  <conditionalFormatting sqref="P16:P17 P21:P22 P26:P27 P31:P32 P36:P37 P44:P45 P49:P50 P54:P55 P62 P64 P66 P68 P70 P72 P74 P76 P80 P82 P84 P86 P88">
    <cfRule type="expression" dxfId="451" priority="29">
      <formula>$P$2=""</formula>
    </cfRule>
  </conditionalFormatting>
  <conditionalFormatting sqref="Q16:Q17 Q21:Q22 Q26:Q27 Q31:Q32 Q36:Q37 Q44:Q45 Q49:Q50 Q54:Q55 Q62 Q64 Q66 Q68 Q70 Q72 Q74 Q76 Q80 Q82 Q84 Q86 Q88">
    <cfRule type="expression" dxfId="450" priority="28">
      <formula>$Q$2=""</formula>
    </cfRule>
  </conditionalFormatting>
  <conditionalFormatting sqref="R16:R17 R21:R22 R26:R27 R31:R32 R36:R37 R44:R45 R49:R50 R54:R55 R62 R64 R66 R68 R70 R72 R74 R76 R80 R82 R84 R86 R88">
    <cfRule type="expression" dxfId="449" priority="27">
      <formula>$R$2=""</formula>
    </cfRule>
  </conditionalFormatting>
  <conditionalFormatting sqref="S16:S17 S21:S22 S26:S27 S31:S32 S36:S37 S44:S45 S49:S50 S54:S55 S62 S64 S66 S68 S70 S72 S74 S76 S80 S82 S84 S86 S88">
    <cfRule type="expression" dxfId="448" priority="26">
      <formula>$S$2=""</formula>
    </cfRule>
  </conditionalFormatting>
  <conditionalFormatting sqref="T16:T17 T21:T22 T26:T27 T31:T32 T36:T37 T44:T45 T49:T50 T54:T55 T62 T64 T66 T68 T70 T72 T74 T76 T80 T82 T84 T86 T88">
    <cfRule type="expression" dxfId="447" priority="25">
      <formula>$T$2=""</formula>
    </cfRule>
  </conditionalFormatting>
  <conditionalFormatting sqref="U16:U17 U21:U22 U26:U27 U31:U32 U36:U37 U44:U45 U49:U50 U54:U55 U62 U64 U66 U68 U70 U72 U74 U76 U80 U82 U84 U86 U88">
    <cfRule type="expression" dxfId="446" priority="24">
      <formula>$U$2=""</formula>
    </cfRule>
  </conditionalFormatting>
  <conditionalFormatting sqref="V16:V17 V21:V22 V26:V27 V31:V32 V36:V37 V44:V45 V49:V50 V54:V55 V62 V64 V66 V68 V70 V72 V74 V76 V80 V82 V84 V86 V88">
    <cfRule type="expression" dxfId="445" priority="23">
      <formula>$V$2=""</formula>
    </cfRule>
  </conditionalFormatting>
  <conditionalFormatting sqref="W11:W12 W16:W17 W21:W22 W26:W27 W31:W32 W36:W37 W44:W45 W49:W50 W54:W55 W62 W64 W66 W68 W70 W72 W74 W76 W80 W82 W84 W86 W88">
    <cfRule type="expression" dxfId="444" priority="22">
      <formula>$W$2=""</formula>
    </cfRule>
  </conditionalFormatting>
  <conditionalFormatting sqref="X11:X12 X16:X17 X21:X22 X26:X27 X31:X32 X36:X37 X44:X45 X49:X50 X54:X55 X62 X64 X66 X68 X70 X72 X74 X76 X80 X82 X84 X86 X88">
    <cfRule type="expression" dxfId="443" priority="21">
      <formula>$X$2=""</formula>
    </cfRule>
  </conditionalFormatting>
  <conditionalFormatting sqref="Y11:Y12 Y16:Y17 Y21:Y22 Y26:Y27 Y31:Y32 Y36:Y37 Y44:Y45 Y49:Y50 Y54:Y55 Y62 Y64 Y66 Y68 Y70 Y72 Y74 Y76 Y80 Y82 Y84 Y86 Y88">
    <cfRule type="expression" dxfId="442" priority="20">
      <formula>$Y$2=""</formula>
    </cfRule>
  </conditionalFormatting>
  <conditionalFormatting sqref="Z11:Z12 Z16:Z17 Z21:Z22 Z26:Z27 Z31:Z32 Z36:Z37 Z44:Z45 Z49:Z50 Z54:Z55 Z62 Z64 Z66 Z68 Z70 Z72 Z74 Z76 Z80 Z82 Z84 Z86 Z88">
    <cfRule type="expression" dxfId="441" priority="19">
      <formula>$Z$2=""</formula>
    </cfRule>
  </conditionalFormatting>
  <conditionalFormatting sqref="AA11:AA12 AA16:AA17 AA21:AA22 AA26:AA27 AA31:AA32 AA36:AA37 AA44:AA45 AA49:AA50 AA54:AA55 AA62 AA64 AA66 AA68 AA70 AA72 AA74 AA76 AA80 AA82 AA84 AA86 AA88">
    <cfRule type="expression" dxfId="440" priority="18">
      <formula>$AA$2=""</formula>
    </cfRule>
  </conditionalFormatting>
  <conditionalFormatting sqref="AB11:AB12 AB16:AB17 AB21:AB22 AB26:AB27 AB31:AB32 AB36:AB37 AB44:AB45 AB49:AB50 AB54:AB55 AB62 AB64 AB66 AB68 AB70 AB72 AB74 AB76 AB80 AB82 AB84 AB86 AB88">
    <cfRule type="expression" dxfId="439" priority="17">
      <formula>$AB$2=""</formula>
    </cfRule>
  </conditionalFormatting>
  <conditionalFormatting sqref="AC11:AC12 AC16:AC17 AC21:AC22 AC26:AC27 AC31:AC32 AC36:AC37 AC44:AC45 AC49:AC50 AC54:AC55 AC62 AC64 AC66 AC68 AC70 AC72 AC74 AC76 AC80 AC82 AC84 AC86 AC88">
    <cfRule type="expression" dxfId="438" priority="16">
      <formula>$AC$2=""</formula>
    </cfRule>
  </conditionalFormatting>
  <conditionalFormatting sqref="AD11:AD12 AD16:AD17 AD21:AD22 AD26:AD27 AD31:AD32 AD36:AD37 AD44:AD45 AD49:AD50 AD54:AD55 AD62 AD64 AD66 AD68 AD70 AD72 AD74 AD76 AD80 AD82 AD84 AD86 AD88">
    <cfRule type="expression" dxfId="437" priority="15">
      <formula>$AD$2=""</formula>
    </cfRule>
  </conditionalFormatting>
  <conditionalFormatting sqref="AE11:AE12 AE16:AE17 AE21:AE22 AE26:AE27 AE31:AE32 AE36:AE37 AE44:AE45 AE49:AE50 AE54:AE55 AE62 AE64 AE66 AE68 AE70 AE72 AE74 AE76 AE80 AE82 AE84 AE86 AE88">
    <cfRule type="expression" dxfId="436" priority="14">
      <formula>$AE$2=""</formula>
    </cfRule>
  </conditionalFormatting>
  <conditionalFormatting sqref="AF11:AF12 AF16:AF17 AF21:AF22 AF26:AF27 AF31:AF32 AF36:AF37 AF44:AF45 AF49:AF50 AF54:AF55 AF62 AF64 AF66 AF68 AF70 AF72 AF74 AF76 AF80 AF82 AF84 AF86 AF88">
    <cfRule type="expression" dxfId="435" priority="13">
      <formula>$AF$2=""</formula>
    </cfRule>
  </conditionalFormatting>
  <conditionalFormatting sqref="AG11:AG12 AG16:AG17 AG21:AG22 AG26:AG27 AG31:AG32 AG36:AG37 AG44:AG45 AG49:AG50 AG54:AG55 AG62 AG64 AG66 AG68 AG70 AG72 AG74 AG76 AG80 AG82 AG84 AG86 AG88">
    <cfRule type="expression" dxfId="434" priority="12">
      <formula>$AG$2=""</formula>
    </cfRule>
  </conditionalFormatting>
  <conditionalFormatting sqref="AH11:AH12 AH16:AH17 AH21:AH22 AH26:AH27 AH31:AH32 AH36:AH37 AH44:AH45 AH49:AH50 AH54:AH55 AH62 AH64 AH66 AH68 AH70 AH72 AH74 AH76 AH80 AH82 AH84 AH86 AH88">
    <cfRule type="expression" dxfId="433" priority="11">
      <formula>$AH$2=""</formula>
    </cfRule>
  </conditionalFormatting>
  <conditionalFormatting sqref="AI11:AI12 AI16:AI17 AI21:AI22 AI26:AI27 AI31:AI32 AI36:AI37 AI44:AI45 AI49:AI50 AI54:AI55 AI62 AI64 AI66 AI68 AI70 AI72 AI74 AI76 AI80 AI82 AI84 AI86 AI88">
    <cfRule type="expression" dxfId="432" priority="10">
      <formula>$AI$2=""</formula>
    </cfRule>
  </conditionalFormatting>
  <conditionalFormatting sqref="AJ11:AJ12 AJ16:AJ17 AJ21:AJ22 AJ26:AJ27 AJ31:AJ32 AJ36:AJ37 AJ44:AJ45 AJ49:AJ50 AJ54:AJ55 AJ62 AJ64 AJ66 AJ68 AJ70 AJ72 AJ74 AJ76 AJ80 AJ82 AJ84 AJ86 AJ88">
    <cfRule type="expression" dxfId="431" priority="9">
      <formula>$AJ$2=""</formula>
    </cfRule>
  </conditionalFormatting>
  <conditionalFormatting sqref="AK11:AK12 AK16:AK17 AK21:AK22 AK26:AK27 AK31:AK32 AK36:AK37 AK44:AK45 AK49:AK50 AK54:AK55 AK62 AK64 AK66 AK68 AK70 AK72 AK74 AK76 AK80 AK82 AK84 AK86 AK88">
    <cfRule type="expression" dxfId="430" priority="8">
      <formula>$AK$2=""</formula>
    </cfRule>
  </conditionalFormatting>
  <conditionalFormatting sqref="AL11:AL12 AL16:AL17 AL21:AL22 AL26:AL27 AL31:AL32 AL36:AL37 AL44:AL45 AL49:AL50 AL54:AL55 AL62 AL64 AL66 AL68 AL70 AL72 AL74 AL76 AL80 AL82 AL84 AL86 AL88">
    <cfRule type="expression" dxfId="429" priority="7">
      <formula>$AL$2=""</formula>
    </cfRule>
  </conditionalFormatting>
  <conditionalFormatting sqref="AM11:AM12 AM16:AM17 AM21:AM22 AM26:AM27 AM31:AM32 AM36:AM37 AM44:AM45 AM49:AM50 AM54:AM55 AM62 AM64 AM66 AM68 AM70 AM72 AM74 AM76 AM80 AM82 AM84 AM86 AM88">
    <cfRule type="expression" dxfId="428" priority="6">
      <formula>$AM$2=""</formula>
    </cfRule>
  </conditionalFormatting>
  <conditionalFormatting sqref="AN11:AN12 AN16:AN17 AN21:AN22 AN26:AN27 AN31:AN32 AN36:AN37 AN44:AN45 AN49:AN50 AN54:AN55 AN62 AN64 AN66 AN68 AN70 AN72 AN74 AN76 AN80 AN82 AN84 AN86 AN88">
    <cfRule type="expression" dxfId="427" priority="5">
      <formula>$AN$2=""</formula>
    </cfRule>
  </conditionalFormatting>
  <conditionalFormatting sqref="AO11:AO12 AO16:AO17 AO21:AO22 AO26:AO27 AO31:AO32 AO36:AO37 AO44:AO45 AO49:AO50 AO54:AO55 AO62 AO64 AO66 AO68 AO70 AO72 AO74 AO76 AO80 AO82 AO84 AO86 AO88">
    <cfRule type="expression" dxfId="426" priority="4">
      <formula>$AO$2=""</formula>
    </cfRule>
  </conditionalFormatting>
  <conditionalFormatting sqref="C12">
    <cfRule type="expression" dxfId="425" priority="3">
      <formula>$B$2=""</formula>
    </cfRule>
  </conditionalFormatting>
  <conditionalFormatting sqref="C11">
    <cfRule type="expression" dxfId="424" priority="2">
      <formula>$B$2=""</formula>
    </cfRule>
  </conditionalFormatting>
  <conditionalFormatting sqref="G11:V12">
    <cfRule type="expression" dxfId="423" priority="1">
      <formula>$F$2=""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6"/>
  <dimension ref="A2:AO69"/>
  <sheetViews>
    <sheetView zoomScale="85" zoomScaleNormal="85" workbookViewId="0"/>
  </sheetViews>
  <sheetFormatPr defaultRowHeight="15" outlineLevelRow="1" x14ac:dyDescent="0.25"/>
  <cols>
    <col min="1" max="1" width="33.42578125" style="76" customWidth="1"/>
    <col min="2" max="41" width="11.85546875" style="76" bestFit="1" customWidth="1"/>
    <col min="42" max="16384" width="9.140625" style="76"/>
  </cols>
  <sheetData>
    <row r="2" spans="1:41" s="157" customFormat="1" x14ac:dyDescent="0.25">
      <c r="A2" s="202" t="s">
        <v>60</v>
      </c>
      <c r="B2" s="156">
        <f>'Peňažné toky'!B3</f>
        <v>2018</v>
      </c>
      <c r="C2" s="156">
        <f>'Peňažné toky'!C3</f>
        <v>2019</v>
      </c>
      <c r="D2" s="156">
        <f>'Peňažné toky'!D3</f>
        <v>2020</v>
      </c>
      <c r="E2" s="156">
        <f>'Peňažné toky'!E3</f>
        <v>2021</v>
      </c>
      <c r="F2" s="156">
        <f>'Peňažné toky'!F3</f>
        <v>2022</v>
      </c>
      <c r="G2" s="156">
        <f>'Peňažné toky'!G3</f>
        <v>2023</v>
      </c>
      <c r="H2" s="156">
        <f>'Peňažné toky'!H3</f>
        <v>2024</v>
      </c>
      <c r="I2" s="156">
        <f>'Peňažné toky'!I3</f>
        <v>2025</v>
      </c>
      <c r="J2" s="156">
        <f>'Peňažné toky'!J3</f>
        <v>2026</v>
      </c>
      <c r="K2" s="156">
        <f>'Peňažné toky'!K3</f>
        <v>2027</v>
      </c>
      <c r="L2" s="156">
        <f>'Peňažné toky'!L3</f>
        <v>2028</v>
      </c>
      <c r="M2" s="156">
        <f>'Peňažné toky'!M3</f>
        <v>2029</v>
      </c>
      <c r="N2" s="156">
        <f>'Peňažné toky'!N3</f>
        <v>2030</v>
      </c>
      <c r="O2" s="156">
        <f>'Peňažné toky'!O3</f>
        <v>2031</v>
      </c>
      <c r="P2" s="156">
        <f>'Peňažné toky'!P3</f>
        <v>2032</v>
      </c>
      <c r="Q2" s="156">
        <f>'Peňažné toky'!Q3</f>
        <v>2033</v>
      </c>
      <c r="R2" s="156">
        <f>'Peňažné toky'!R3</f>
        <v>2034</v>
      </c>
      <c r="S2" s="156">
        <f>'Peňažné toky'!S3</f>
        <v>2035</v>
      </c>
      <c r="T2" s="156">
        <f>'Peňažné toky'!T3</f>
        <v>2036</v>
      </c>
      <c r="U2" s="156">
        <f>'Peňažné toky'!U3</f>
        <v>2037</v>
      </c>
      <c r="V2" s="156">
        <f>'Peňažné toky'!V3</f>
        <v>2038</v>
      </c>
      <c r="W2" s="156" t="str">
        <f>'Peňažné toky'!W3</f>
        <v/>
      </c>
      <c r="X2" s="156" t="str">
        <f>'Peňažné toky'!X3</f>
        <v/>
      </c>
      <c r="Y2" s="156" t="str">
        <f>'Peňažné toky'!Y3</f>
        <v/>
      </c>
      <c r="Z2" s="156" t="str">
        <f>'Peňažné toky'!Z3</f>
        <v/>
      </c>
      <c r="AA2" s="156" t="str">
        <f>'Peňažné toky'!AA3</f>
        <v/>
      </c>
      <c r="AB2" s="156" t="str">
        <f>'Peňažné toky'!AB3</f>
        <v/>
      </c>
      <c r="AC2" s="156" t="str">
        <f>'Peňažné toky'!AC3</f>
        <v/>
      </c>
      <c r="AD2" s="156" t="str">
        <f>'Peňažné toky'!AD3</f>
        <v/>
      </c>
      <c r="AE2" s="156" t="str">
        <f>'Peňažné toky'!AE3</f>
        <v/>
      </c>
      <c r="AF2" s="156" t="str">
        <f>'Peňažné toky'!AF3</f>
        <v/>
      </c>
      <c r="AG2" s="156" t="str">
        <f>'Peňažné toky'!AG3</f>
        <v/>
      </c>
      <c r="AH2" s="156" t="str">
        <f>'Peňažné toky'!AH3</f>
        <v/>
      </c>
      <c r="AI2" s="156" t="str">
        <f>'Peňažné toky'!AI3</f>
        <v/>
      </c>
      <c r="AJ2" s="156" t="str">
        <f>'Peňažné toky'!AJ3</f>
        <v/>
      </c>
      <c r="AK2" s="156" t="str">
        <f>'Peňažné toky'!AK3</f>
        <v/>
      </c>
      <c r="AL2" s="156" t="str">
        <f>'Peňažné toky'!AL3</f>
        <v/>
      </c>
      <c r="AM2" s="156" t="str">
        <f>'Peňažné toky'!AM3</f>
        <v/>
      </c>
      <c r="AN2" s="156" t="str">
        <f>'Peňažné toky'!AN3</f>
        <v/>
      </c>
      <c r="AO2" s="156" t="str">
        <f>'Peňažné toky'!AO3</f>
        <v/>
      </c>
    </row>
    <row r="3" spans="1:41" collapsed="1" x14ac:dyDescent="0.25">
      <c r="A3" s="202"/>
      <c r="B3" s="150">
        <f t="shared" ref="B3:AO3" si="0">IF(B2="","",B18+B23+B28+B33+B38+B43+B48+B53+B58+B63+B68)</f>
        <v>0</v>
      </c>
      <c r="C3" s="150">
        <f t="shared" si="0"/>
        <v>67857.748189465143</v>
      </c>
      <c r="D3" s="150">
        <f t="shared" si="0"/>
        <v>17876.83560939378</v>
      </c>
      <c r="E3" s="150">
        <f t="shared" si="0"/>
        <v>17876.83560939378</v>
      </c>
      <c r="F3" s="150">
        <f t="shared" si="0"/>
        <v>17876.83560939378</v>
      </c>
      <c r="G3" s="150">
        <f t="shared" si="0"/>
        <v>17876.83560939378</v>
      </c>
      <c r="H3" s="150">
        <f t="shared" si="0"/>
        <v>17876.83560939378</v>
      </c>
      <c r="I3" s="150">
        <f t="shared" si="0"/>
        <v>17876.83560939378</v>
      </c>
      <c r="J3" s="150">
        <f t="shared" si="0"/>
        <v>17876.83560939378</v>
      </c>
      <c r="K3" s="150">
        <f t="shared" si="0"/>
        <v>17876.83560939378</v>
      </c>
      <c r="L3" s="150">
        <f t="shared" si="0"/>
        <v>17876.83560939378</v>
      </c>
      <c r="M3" s="150">
        <f t="shared" si="0"/>
        <v>17876.83560939378</v>
      </c>
      <c r="N3" s="150">
        <f t="shared" si="0"/>
        <v>17876.83560939378</v>
      </c>
      <c r="O3" s="150">
        <f t="shared" si="0"/>
        <v>17876.83560939378</v>
      </c>
      <c r="P3" s="150">
        <f t="shared" si="0"/>
        <v>17876.83560939378</v>
      </c>
      <c r="Q3" s="150">
        <f t="shared" si="0"/>
        <v>17876.83560939378</v>
      </c>
      <c r="R3" s="150">
        <f t="shared" si="0"/>
        <v>17876.83560939378</v>
      </c>
      <c r="S3" s="150">
        <f t="shared" si="0"/>
        <v>17876.83560939378</v>
      </c>
      <c r="T3" s="150">
        <f t="shared" si="0"/>
        <v>17876.83560939378</v>
      </c>
      <c r="U3" s="150">
        <f t="shared" si="0"/>
        <v>17876.83560939378</v>
      </c>
      <c r="V3" s="150">
        <f t="shared" si="0"/>
        <v>17876.83560939378</v>
      </c>
      <c r="W3" s="150" t="str">
        <f t="shared" si="0"/>
        <v/>
      </c>
      <c r="X3" s="150" t="str">
        <f t="shared" si="0"/>
        <v/>
      </c>
      <c r="Y3" s="150" t="str">
        <f t="shared" si="0"/>
        <v/>
      </c>
      <c r="Z3" s="150" t="str">
        <f t="shared" si="0"/>
        <v/>
      </c>
      <c r="AA3" s="150" t="str">
        <f t="shared" si="0"/>
        <v/>
      </c>
      <c r="AB3" s="150" t="str">
        <f t="shared" si="0"/>
        <v/>
      </c>
      <c r="AC3" s="150" t="str">
        <f t="shared" si="0"/>
        <v/>
      </c>
      <c r="AD3" s="150" t="str">
        <f t="shared" si="0"/>
        <v/>
      </c>
      <c r="AE3" s="150" t="str">
        <f>IF(AE2="","",AE18+AE23+AE28+AE33+AE38+AE43+AE48+AE53+AE58+AE63+AE68)</f>
        <v/>
      </c>
      <c r="AF3" s="150" t="str">
        <f t="shared" si="0"/>
        <v/>
      </c>
      <c r="AG3" s="150" t="str">
        <f t="shared" si="0"/>
        <v/>
      </c>
      <c r="AH3" s="150" t="str">
        <f t="shared" si="0"/>
        <v/>
      </c>
      <c r="AI3" s="150" t="str">
        <f t="shared" si="0"/>
        <v/>
      </c>
      <c r="AJ3" s="150" t="str">
        <f t="shared" si="0"/>
        <v/>
      </c>
      <c r="AK3" s="150" t="str">
        <f t="shared" si="0"/>
        <v/>
      </c>
      <c r="AL3" s="150" t="str">
        <f t="shared" si="0"/>
        <v/>
      </c>
      <c r="AM3" s="150" t="str">
        <f t="shared" si="0"/>
        <v/>
      </c>
      <c r="AN3" s="150" t="str">
        <f t="shared" si="0"/>
        <v/>
      </c>
      <c r="AO3" s="150" t="str">
        <f t="shared" si="0"/>
        <v/>
      </c>
    </row>
    <row r="5" spans="1:41" ht="15.75" thickBot="1" x14ac:dyDescent="0.3">
      <c r="A5" s="151" t="s">
        <v>40</v>
      </c>
      <c r="B5" s="151">
        <f t="shared" ref="B5:AO5" si="1">IF(B2="","",B3*(1-$B$7))</f>
        <v>0</v>
      </c>
      <c r="C5" s="151">
        <f t="shared" si="1"/>
        <v>67857.748189465143</v>
      </c>
      <c r="D5" s="151">
        <f t="shared" si="1"/>
        <v>17876.83560939378</v>
      </c>
      <c r="E5" s="151">
        <f t="shared" si="1"/>
        <v>17876.83560939378</v>
      </c>
      <c r="F5" s="151">
        <f t="shared" si="1"/>
        <v>17876.83560939378</v>
      </c>
      <c r="G5" s="151">
        <f t="shared" si="1"/>
        <v>17876.83560939378</v>
      </c>
      <c r="H5" s="151">
        <f t="shared" si="1"/>
        <v>17876.83560939378</v>
      </c>
      <c r="I5" s="151">
        <f t="shared" si="1"/>
        <v>17876.83560939378</v>
      </c>
      <c r="J5" s="151">
        <f t="shared" si="1"/>
        <v>17876.83560939378</v>
      </c>
      <c r="K5" s="151">
        <f t="shared" si="1"/>
        <v>17876.83560939378</v>
      </c>
      <c r="L5" s="151">
        <f t="shared" si="1"/>
        <v>17876.83560939378</v>
      </c>
      <c r="M5" s="151">
        <f t="shared" si="1"/>
        <v>17876.83560939378</v>
      </c>
      <c r="N5" s="151">
        <f t="shared" si="1"/>
        <v>17876.83560939378</v>
      </c>
      <c r="O5" s="151">
        <f t="shared" si="1"/>
        <v>17876.83560939378</v>
      </c>
      <c r="P5" s="151">
        <f t="shared" si="1"/>
        <v>17876.83560939378</v>
      </c>
      <c r="Q5" s="151">
        <f t="shared" si="1"/>
        <v>17876.83560939378</v>
      </c>
      <c r="R5" s="151">
        <f t="shared" si="1"/>
        <v>17876.83560939378</v>
      </c>
      <c r="S5" s="151">
        <f t="shared" si="1"/>
        <v>17876.83560939378</v>
      </c>
      <c r="T5" s="151">
        <f t="shared" si="1"/>
        <v>17876.83560939378</v>
      </c>
      <c r="U5" s="151">
        <f t="shared" si="1"/>
        <v>17876.83560939378</v>
      </c>
      <c r="V5" s="151">
        <f t="shared" si="1"/>
        <v>17876.83560939378</v>
      </c>
      <c r="W5" s="151" t="str">
        <f t="shared" si="1"/>
        <v/>
      </c>
      <c r="X5" s="151" t="str">
        <f t="shared" si="1"/>
        <v/>
      </c>
      <c r="Y5" s="151" t="str">
        <f t="shared" si="1"/>
        <v/>
      </c>
      <c r="Z5" s="151" t="str">
        <f t="shared" si="1"/>
        <v/>
      </c>
      <c r="AA5" s="151" t="str">
        <f t="shared" si="1"/>
        <v/>
      </c>
      <c r="AB5" s="151" t="str">
        <f t="shared" si="1"/>
        <v/>
      </c>
      <c r="AC5" s="151" t="str">
        <f t="shared" si="1"/>
        <v/>
      </c>
      <c r="AD5" s="151" t="str">
        <f t="shared" si="1"/>
        <v/>
      </c>
      <c r="AE5" s="151" t="str">
        <f t="shared" si="1"/>
        <v/>
      </c>
      <c r="AF5" s="151" t="str">
        <f t="shared" si="1"/>
        <v/>
      </c>
      <c r="AG5" s="151" t="str">
        <f t="shared" si="1"/>
        <v/>
      </c>
      <c r="AH5" s="151" t="str">
        <f t="shared" si="1"/>
        <v/>
      </c>
      <c r="AI5" s="151" t="str">
        <f t="shared" si="1"/>
        <v/>
      </c>
      <c r="AJ5" s="151" t="str">
        <f t="shared" si="1"/>
        <v/>
      </c>
      <c r="AK5" s="151" t="str">
        <f t="shared" si="1"/>
        <v/>
      </c>
      <c r="AL5" s="151" t="str">
        <f t="shared" si="1"/>
        <v/>
      </c>
      <c r="AM5" s="151" t="str">
        <f t="shared" si="1"/>
        <v/>
      </c>
      <c r="AN5" s="151" t="str">
        <f t="shared" si="1"/>
        <v/>
      </c>
      <c r="AO5" s="151" t="str">
        <f t="shared" si="1"/>
        <v/>
      </c>
    </row>
    <row r="6" spans="1:41" ht="15.75" thickBot="1" x14ac:dyDescent="0.3"/>
    <row r="7" spans="1:41" ht="15" customHeight="1" x14ac:dyDescent="0.25">
      <c r="A7" s="198" t="s">
        <v>147</v>
      </c>
      <c r="B7" s="199">
        <v>0</v>
      </c>
    </row>
    <row r="8" spans="1:41" x14ac:dyDescent="0.25">
      <c r="A8" s="198"/>
      <c r="B8" s="200"/>
    </row>
    <row r="9" spans="1:41" ht="15.75" thickBot="1" x14ac:dyDescent="0.3">
      <c r="A9" s="198"/>
      <c r="B9" s="201"/>
    </row>
    <row r="10" spans="1:41" ht="15.75" thickBot="1" x14ac:dyDescent="0.3">
      <c r="A10" s="151" t="s">
        <v>146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</row>
    <row r="11" spans="1:41" x14ac:dyDescent="0.25">
      <c r="A11" s="153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</row>
    <row r="12" spans="1:41" x14ac:dyDescent="0.25">
      <c r="A12" s="150" t="s">
        <v>57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</row>
    <row r="13" spans="1:41" x14ac:dyDescent="0.25">
      <c r="A13" s="150" t="s">
        <v>39</v>
      </c>
    </row>
    <row r="14" spans="1:41" x14ac:dyDescent="0.25">
      <c r="A14" s="150"/>
    </row>
    <row r="15" spans="1:41" x14ac:dyDescent="0.25">
      <c r="A15" s="145" t="s">
        <v>159</v>
      </c>
    </row>
    <row r="16" spans="1:41" x14ac:dyDescent="0.25">
      <c r="A16" s="1" t="s">
        <v>149</v>
      </c>
      <c r="B16" s="116"/>
      <c r="C16" s="116">
        <v>1386.9821420538883</v>
      </c>
      <c r="D16" s="116">
        <v>578.53836923604467</v>
      </c>
      <c r="E16" s="116">
        <v>578.53836923604467</v>
      </c>
      <c r="F16" s="116">
        <v>578.53836923604467</v>
      </c>
      <c r="G16" s="116">
        <v>578.53836923604467</v>
      </c>
      <c r="H16" s="116">
        <v>578.53836923604467</v>
      </c>
      <c r="I16" s="116">
        <v>578.53836923604467</v>
      </c>
      <c r="J16" s="116">
        <v>578.53836923604467</v>
      </c>
      <c r="K16" s="116">
        <v>578.53836923604467</v>
      </c>
      <c r="L16" s="116">
        <v>578.53836923604467</v>
      </c>
      <c r="M16" s="116">
        <v>578.53836923604467</v>
      </c>
      <c r="N16" s="116">
        <v>578.53836923604467</v>
      </c>
      <c r="O16" s="116">
        <v>578.53836923604467</v>
      </c>
      <c r="P16" s="116">
        <v>578.53836923604467</v>
      </c>
      <c r="Q16" s="116">
        <v>578.53836923604467</v>
      </c>
      <c r="R16" s="116">
        <v>578.53836923604467</v>
      </c>
      <c r="S16" s="116">
        <v>578.53836923604467</v>
      </c>
      <c r="T16" s="116">
        <v>578.53836923604467</v>
      </c>
      <c r="U16" s="116">
        <v>578.53836923604467</v>
      </c>
      <c r="V16" s="116">
        <v>578.53836923604467</v>
      </c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</row>
    <row r="17" spans="1:41" x14ac:dyDescent="0.25">
      <c r="A17" s="76" t="s">
        <v>26</v>
      </c>
      <c r="B17" s="116"/>
      <c r="C17" s="116">
        <v>30</v>
      </c>
      <c r="D17" s="116">
        <v>30</v>
      </c>
      <c r="E17" s="116">
        <v>30</v>
      </c>
      <c r="F17" s="116">
        <v>30</v>
      </c>
      <c r="G17" s="116">
        <v>30</v>
      </c>
      <c r="H17" s="116">
        <v>30</v>
      </c>
      <c r="I17" s="116">
        <v>30</v>
      </c>
      <c r="J17" s="116">
        <v>30</v>
      </c>
      <c r="K17" s="116">
        <v>30</v>
      </c>
      <c r="L17" s="116">
        <v>30</v>
      </c>
      <c r="M17" s="116">
        <v>30</v>
      </c>
      <c r="N17" s="116">
        <v>30</v>
      </c>
      <c r="O17" s="116">
        <v>30</v>
      </c>
      <c r="P17" s="116">
        <v>30</v>
      </c>
      <c r="Q17" s="116">
        <v>30</v>
      </c>
      <c r="R17" s="116">
        <v>30</v>
      </c>
      <c r="S17" s="116">
        <v>30</v>
      </c>
      <c r="T17" s="116">
        <v>30</v>
      </c>
      <c r="U17" s="116">
        <v>30</v>
      </c>
      <c r="V17" s="116">
        <v>30</v>
      </c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</row>
    <row r="18" spans="1:41" x14ac:dyDescent="0.25">
      <c r="A18" s="76" t="s">
        <v>27</v>
      </c>
      <c r="B18" s="76">
        <f>IF(B$2="","",B16*B17)</f>
        <v>0</v>
      </c>
      <c r="C18" s="76">
        <f>IF(C$2="","",C16*C17)</f>
        <v>41609.464261616653</v>
      </c>
      <c r="D18" s="76">
        <f>IF(D$2="","",D16*D17)</f>
        <v>17356.15107708134</v>
      </c>
      <c r="E18" s="76">
        <f>IF(E$2="","",E16*E17)</f>
        <v>17356.15107708134</v>
      </c>
      <c r="F18" s="76">
        <f t="shared" ref="F18:AO18" si="2">IF(F$2="","",F16*F17)</f>
        <v>17356.15107708134</v>
      </c>
      <c r="G18" s="76">
        <f t="shared" si="2"/>
        <v>17356.15107708134</v>
      </c>
      <c r="H18" s="76">
        <f t="shared" si="2"/>
        <v>17356.15107708134</v>
      </c>
      <c r="I18" s="76">
        <f t="shared" si="2"/>
        <v>17356.15107708134</v>
      </c>
      <c r="J18" s="76">
        <f t="shared" si="2"/>
        <v>17356.15107708134</v>
      </c>
      <c r="K18" s="76">
        <f t="shared" si="2"/>
        <v>17356.15107708134</v>
      </c>
      <c r="L18" s="76">
        <f t="shared" si="2"/>
        <v>17356.15107708134</v>
      </c>
      <c r="M18" s="76">
        <f t="shared" si="2"/>
        <v>17356.15107708134</v>
      </c>
      <c r="N18" s="76">
        <f t="shared" si="2"/>
        <v>17356.15107708134</v>
      </c>
      <c r="O18" s="76">
        <f t="shared" si="2"/>
        <v>17356.15107708134</v>
      </c>
      <c r="P18" s="76">
        <f t="shared" si="2"/>
        <v>17356.15107708134</v>
      </c>
      <c r="Q18" s="76">
        <f t="shared" si="2"/>
        <v>17356.15107708134</v>
      </c>
      <c r="R18" s="76">
        <f t="shared" si="2"/>
        <v>17356.15107708134</v>
      </c>
      <c r="S18" s="76">
        <f t="shared" si="2"/>
        <v>17356.15107708134</v>
      </c>
      <c r="T18" s="76">
        <f t="shared" si="2"/>
        <v>17356.15107708134</v>
      </c>
      <c r="U18" s="76">
        <f t="shared" si="2"/>
        <v>17356.15107708134</v>
      </c>
      <c r="V18" s="76">
        <f t="shared" si="2"/>
        <v>17356.15107708134</v>
      </c>
      <c r="W18" s="76" t="str">
        <f t="shared" si="2"/>
        <v/>
      </c>
      <c r="X18" s="76" t="str">
        <f t="shared" si="2"/>
        <v/>
      </c>
      <c r="Y18" s="76" t="str">
        <f t="shared" si="2"/>
        <v/>
      </c>
      <c r="Z18" s="76" t="str">
        <f t="shared" si="2"/>
        <v/>
      </c>
      <c r="AA18" s="76" t="str">
        <f t="shared" si="2"/>
        <v/>
      </c>
      <c r="AB18" s="76" t="str">
        <f t="shared" si="2"/>
        <v/>
      </c>
      <c r="AC18" s="76" t="str">
        <f t="shared" si="2"/>
        <v/>
      </c>
      <c r="AD18" s="76" t="str">
        <f t="shared" si="2"/>
        <v/>
      </c>
      <c r="AE18" s="76" t="str">
        <f t="shared" si="2"/>
        <v/>
      </c>
      <c r="AF18" s="76" t="str">
        <f t="shared" si="2"/>
        <v/>
      </c>
      <c r="AG18" s="76" t="str">
        <f t="shared" si="2"/>
        <v/>
      </c>
      <c r="AH18" s="76" t="str">
        <f t="shared" si="2"/>
        <v/>
      </c>
      <c r="AI18" s="76" t="str">
        <f t="shared" si="2"/>
        <v/>
      </c>
      <c r="AJ18" s="76" t="str">
        <f t="shared" si="2"/>
        <v/>
      </c>
      <c r="AK18" s="76" t="str">
        <f t="shared" si="2"/>
        <v/>
      </c>
      <c r="AL18" s="76" t="str">
        <f t="shared" si="2"/>
        <v/>
      </c>
      <c r="AM18" s="76" t="str">
        <f t="shared" si="2"/>
        <v/>
      </c>
      <c r="AN18" s="76" t="str">
        <f t="shared" si="2"/>
        <v/>
      </c>
      <c r="AO18" s="76" t="str">
        <f t="shared" si="2"/>
        <v/>
      </c>
    </row>
    <row r="20" spans="1:41" outlineLevel="1" x14ac:dyDescent="0.25">
      <c r="A20" s="145" t="s">
        <v>160</v>
      </c>
    </row>
    <row r="21" spans="1:41" outlineLevel="1" x14ac:dyDescent="0.25">
      <c r="A21" s="1" t="s">
        <v>149</v>
      </c>
      <c r="B21" s="116"/>
      <c r="C21" s="116">
        <f>C18</f>
        <v>41609.464261616653</v>
      </c>
      <c r="D21" s="116">
        <f>D18</f>
        <v>17356.15107708134</v>
      </c>
      <c r="E21" s="116">
        <f t="shared" ref="E21:V21" si="3">E18</f>
        <v>17356.15107708134</v>
      </c>
      <c r="F21" s="116">
        <f t="shared" si="3"/>
        <v>17356.15107708134</v>
      </c>
      <c r="G21" s="116">
        <f t="shared" si="3"/>
        <v>17356.15107708134</v>
      </c>
      <c r="H21" s="116">
        <f t="shared" si="3"/>
        <v>17356.15107708134</v>
      </c>
      <c r="I21" s="116">
        <f t="shared" si="3"/>
        <v>17356.15107708134</v>
      </c>
      <c r="J21" s="116">
        <f t="shared" si="3"/>
        <v>17356.15107708134</v>
      </c>
      <c r="K21" s="116">
        <f t="shared" si="3"/>
        <v>17356.15107708134</v>
      </c>
      <c r="L21" s="116">
        <f t="shared" si="3"/>
        <v>17356.15107708134</v>
      </c>
      <c r="M21" s="116">
        <f t="shared" si="3"/>
        <v>17356.15107708134</v>
      </c>
      <c r="N21" s="116">
        <f t="shared" si="3"/>
        <v>17356.15107708134</v>
      </c>
      <c r="O21" s="116">
        <f t="shared" si="3"/>
        <v>17356.15107708134</v>
      </c>
      <c r="P21" s="116">
        <f t="shared" si="3"/>
        <v>17356.15107708134</v>
      </c>
      <c r="Q21" s="116">
        <f t="shared" si="3"/>
        <v>17356.15107708134</v>
      </c>
      <c r="R21" s="116">
        <f t="shared" si="3"/>
        <v>17356.15107708134</v>
      </c>
      <c r="S21" s="116">
        <f t="shared" si="3"/>
        <v>17356.15107708134</v>
      </c>
      <c r="T21" s="116">
        <f t="shared" si="3"/>
        <v>17356.15107708134</v>
      </c>
      <c r="U21" s="116">
        <f t="shared" si="3"/>
        <v>17356.15107708134</v>
      </c>
      <c r="V21" s="116">
        <f t="shared" si="3"/>
        <v>17356.15107708134</v>
      </c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</row>
    <row r="22" spans="1:41" outlineLevel="1" x14ac:dyDescent="0.25">
      <c r="A22" s="76" t="s">
        <v>26</v>
      </c>
      <c r="B22" s="116"/>
      <c r="C22" s="165">
        <v>0.03</v>
      </c>
      <c r="D22" s="165">
        <v>0.03</v>
      </c>
      <c r="E22" s="165">
        <v>0.03</v>
      </c>
      <c r="F22" s="165">
        <v>0.03</v>
      </c>
      <c r="G22" s="165">
        <v>0.03</v>
      </c>
      <c r="H22" s="165">
        <v>0.03</v>
      </c>
      <c r="I22" s="165">
        <v>0.03</v>
      </c>
      <c r="J22" s="165">
        <v>0.03</v>
      </c>
      <c r="K22" s="165">
        <v>0.03</v>
      </c>
      <c r="L22" s="165">
        <v>0.03</v>
      </c>
      <c r="M22" s="165">
        <v>0.03</v>
      </c>
      <c r="N22" s="165">
        <v>0.03</v>
      </c>
      <c r="O22" s="165">
        <v>0.03</v>
      </c>
      <c r="P22" s="165">
        <v>0.03</v>
      </c>
      <c r="Q22" s="165">
        <v>0.03</v>
      </c>
      <c r="R22" s="165">
        <v>0.03</v>
      </c>
      <c r="S22" s="165">
        <v>0.03</v>
      </c>
      <c r="T22" s="165">
        <v>0.03</v>
      </c>
      <c r="U22" s="165">
        <v>0.03</v>
      </c>
      <c r="V22" s="165">
        <v>0.03</v>
      </c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</row>
    <row r="23" spans="1:41" outlineLevel="1" x14ac:dyDescent="0.25">
      <c r="A23" s="76" t="s">
        <v>27</v>
      </c>
      <c r="B23" s="76">
        <f>IF(B$2="","",B21*B22)</f>
        <v>0</v>
      </c>
      <c r="C23" s="76">
        <f>IF(C$2="","",C21*C22)</f>
        <v>1248.2839278484996</v>
      </c>
      <c r="D23" s="76">
        <f>IF(D$2="","",D21*D22)</f>
        <v>520.68453231244018</v>
      </c>
      <c r="E23" s="76">
        <f>IF(E$2="","",E21*E22)</f>
        <v>520.68453231244018</v>
      </c>
      <c r="F23" s="76">
        <f t="shared" ref="F23:AO23" si="4">IF(F$2="","",F21*F22)</f>
        <v>520.68453231244018</v>
      </c>
      <c r="G23" s="76">
        <f t="shared" si="4"/>
        <v>520.68453231244018</v>
      </c>
      <c r="H23" s="76">
        <f t="shared" si="4"/>
        <v>520.68453231244018</v>
      </c>
      <c r="I23" s="76">
        <f t="shared" si="4"/>
        <v>520.68453231244018</v>
      </c>
      <c r="J23" s="76">
        <f t="shared" si="4"/>
        <v>520.68453231244018</v>
      </c>
      <c r="K23" s="76">
        <f t="shared" si="4"/>
        <v>520.68453231244018</v>
      </c>
      <c r="L23" s="76">
        <f t="shared" si="4"/>
        <v>520.68453231244018</v>
      </c>
      <c r="M23" s="76">
        <f t="shared" si="4"/>
        <v>520.68453231244018</v>
      </c>
      <c r="N23" s="76">
        <f t="shared" si="4"/>
        <v>520.68453231244018</v>
      </c>
      <c r="O23" s="76">
        <f t="shared" si="4"/>
        <v>520.68453231244018</v>
      </c>
      <c r="P23" s="76">
        <f t="shared" si="4"/>
        <v>520.68453231244018</v>
      </c>
      <c r="Q23" s="76">
        <f t="shared" si="4"/>
        <v>520.68453231244018</v>
      </c>
      <c r="R23" s="76">
        <f t="shared" si="4"/>
        <v>520.68453231244018</v>
      </c>
      <c r="S23" s="76">
        <f t="shared" si="4"/>
        <v>520.68453231244018</v>
      </c>
      <c r="T23" s="76">
        <f t="shared" si="4"/>
        <v>520.68453231244018</v>
      </c>
      <c r="U23" s="76">
        <f t="shared" si="4"/>
        <v>520.68453231244018</v>
      </c>
      <c r="V23" s="76">
        <f t="shared" si="4"/>
        <v>520.68453231244018</v>
      </c>
      <c r="W23" s="76" t="str">
        <f t="shared" si="4"/>
        <v/>
      </c>
      <c r="X23" s="76" t="str">
        <f t="shared" si="4"/>
        <v/>
      </c>
      <c r="Y23" s="76" t="str">
        <f t="shared" si="4"/>
        <v/>
      </c>
      <c r="Z23" s="76" t="str">
        <f t="shared" si="4"/>
        <v/>
      </c>
      <c r="AA23" s="76" t="str">
        <f t="shared" si="4"/>
        <v/>
      </c>
      <c r="AB23" s="76" t="str">
        <f t="shared" si="4"/>
        <v/>
      </c>
      <c r="AC23" s="76" t="str">
        <f t="shared" si="4"/>
        <v/>
      </c>
      <c r="AD23" s="76" t="str">
        <f t="shared" si="4"/>
        <v/>
      </c>
      <c r="AE23" s="76" t="str">
        <f t="shared" si="4"/>
        <v/>
      </c>
      <c r="AF23" s="76" t="str">
        <f t="shared" si="4"/>
        <v/>
      </c>
      <c r="AG23" s="76" t="str">
        <f t="shared" si="4"/>
        <v/>
      </c>
      <c r="AH23" s="76" t="str">
        <f t="shared" si="4"/>
        <v/>
      </c>
      <c r="AI23" s="76" t="str">
        <f t="shared" si="4"/>
        <v/>
      </c>
      <c r="AJ23" s="76" t="str">
        <f t="shared" si="4"/>
        <v/>
      </c>
      <c r="AK23" s="76" t="str">
        <f t="shared" si="4"/>
        <v/>
      </c>
      <c r="AL23" s="76" t="str">
        <f t="shared" si="4"/>
        <v/>
      </c>
      <c r="AM23" s="76" t="str">
        <f t="shared" si="4"/>
        <v/>
      </c>
      <c r="AN23" s="76" t="str">
        <f t="shared" si="4"/>
        <v/>
      </c>
      <c r="AO23" s="76" t="str">
        <f t="shared" si="4"/>
        <v/>
      </c>
    </row>
    <row r="24" spans="1:41" x14ac:dyDescent="0.25">
      <c r="A24" s="155" t="s">
        <v>63</v>
      </c>
    </row>
    <row r="25" spans="1:41" outlineLevel="1" x14ac:dyDescent="0.25">
      <c r="A25" s="145" t="s">
        <v>161</v>
      </c>
    </row>
    <row r="26" spans="1:41" outlineLevel="1" x14ac:dyDescent="0.25">
      <c r="A26" s="1" t="s">
        <v>149</v>
      </c>
      <c r="B26" s="116"/>
      <c r="C26" s="116">
        <v>1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</row>
    <row r="27" spans="1:41" outlineLevel="1" x14ac:dyDescent="0.25">
      <c r="A27" s="76" t="s">
        <v>26</v>
      </c>
      <c r="B27" s="116"/>
      <c r="C27" s="116">
        <v>25000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</row>
    <row r="28" spans="1:41" outlineLevel="1" x14ac:dyDescent="0.25">
      <c r="A28" s="76" t="s">
        <v>27</v>
      </c>
      <c r="B28" s="76">
        <f>IF(B$2="","",B26*B27)</f>
        <v>0</v>
      </c>
      <c r="C28" s="76">
        <f>IF(C$2="","",C26*C27)</f>
        <v>25000</v>
      </c>
      <c r="D28" s="76">
        <f>IF(D$2="","",D26*D27)</f>
        <v>0</v>
      </c>
      <c r="E28" s="76">
        <f>IF(E$2="","",E26*E27)</f>
        <v>0</v>
      </c>
      <c r="F28" s="76">
        <f t="shared" ref="F28:AO28" si="5">IF(F$2="","",F26*F27)</f>
        <v>0</v>
      </c>
      <c r="G28" s="76">
        <f t="shared" si="5"/>
        <v>0</v>
      </c>
      <c r="H28" s="76">
        <f t="shared" si="5"/>
        <v>0</v>
      </c>
      <c r="I28" s="76">
        <f t="shared" si="5"/>
        <v>0</v>
      </c>
      <c r="J28" s="76">
        <f t="shared" si="5"/>
        <v>0</v>
      </c>
      <c r="K28" s="76">
        <f t="shared" si="5"/>
        <v>0</v>
      </c>
      <c r="L28" s="76">
        <f t="shared" si="5"/>
        <v>0</v>
      </c>
      <c r="M28" s="76">
        <f t="shared" si="5"/>
        <v>0</v>
      </c>
      <c r="N28" s="76">
        <f t="shared" si="5"/>
        <v>0</v>
      </c>
      <c r="O28" s="76">
        <f t="shared" si="5"/>
        <v>0</v>
      </c>
      <c r="P28" s="76">
        <f t="shared" si="5"/>
        <v>0</v>
      </c>
      <c r="Q28" s="76">
        <f t="shared" si="5"/>
        <v>0</v>
      </c>
      <c r="R28" s="76">
        <f t="shared" si="5"/>
        <v>0</v>
      </c>
      <c r="S28" s="76">
        <f t="shared" si="5"/>
        <v>0</v>
      </c>
      <c r="T28" s="76">
        <f t="shared" si="5"/>
        <v>0</v>
      </c>
      <c r="U28" s="76">
        <f t="shared" si="5"/>
        <v>0</v>
      </c>
      <c r="V28" s="76">
        <f t="shared" si="5"/>
        <v>0</v>
      </c>
      <c r="W28" s="76" t="str">
        <f t="shared" si="5"/>
        <v/>
      </c>
      <c r="X28" s="76" t="str">
        <f t="shared" si="5"/>
        <v/>
      </c>
      <c r="Y28" s="76" t="str">
        <f t="shared" si="5"/>
        <v/>
      </c>
      <c r="Z28" s="76" t="str">
        <f t="shared" si="5"/>
        <v/>
      </c>
      <c r="AA28" s="76" t="str">
        <f t="shared" si="5"/>
        <v/>
      </c>
      <c r="AB28" s="76" t="str">
        <f t="shared" si="5"/>
        <v/>
      </c>
      <c r="AC28" s="76" t="str">
        <f t="shared" si="5"/>
        <v/>
      </c>
      <c r="AD28" s="76" t="str">
        <f t="shared" si="5"/>
        <v/>
      </c>
      <c r="AE28" s="76" t="str">
        <f t="shared" si="5"/>
        <v/>
      </c>
      <c r="AF28" s="76" t="str">
        <f t="shared" si="5"/>
        <v/>
      </c>
      <c r="AG28" s="76" t="str">
        <f t="shared" si="5"/>
        <v/>
      </c>
      <c r="AH28" s="76" t="str">
        <f t="shared" si="5"/>
        <v/>
      </c>
      <c r="AI28" s="76" t="str">
        <f t="shared" si="5"/>
        <v/>
      </c>
      <c r="AJ28" s="76" t="str">
        <f t="shared" si="5"/>
        <v/>
      </c>
      <c r="AK28" s="76" t="str">
        <f t="shared" si="5"/>
        <v/>
      </c>
      <c r="AL28" s="76" t="str">
        <f t="shared" si="5"/>
        <v/>
      </c>
      <c r="AM28" s="76" t="str">
        <f t="shared" si="5"/>
        <v/>
      </c>
      <c r="AN28" s="76" t="str">
        <f t="shared" si="5"/>
        <v/>
      </c>
      <c r="AO28" s="76" t="str">
        <f t="shared" si="5"/>
        <v/>
      </c>
    </row>
    <row r="29" spans="1:41" x14ac:dyDescent="0.25">
      <c r="A29" s="155"/>
    </row>
    <row r="30" spans="1:41" hidden="1" outlineLevel="1" collapsed="1" x14ac:dyDescent="0.25">
      <c r="A30" s="145" t="s">
        <v>28</v>
      </c>
    </row>
    <row r="31" spans="1:41" hidden="1" outlineLevel="1" x14ac:dyDescent="0.25">
      <c r="A31" s="1" t="s">
        <v>149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</row>
    <row r="32" spans="1:41" hidden="1" outlineLevel="1" x14ac:dyDescent="0.25">
      <c r="A32" s="76" t="s">
        <v>26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</row>
    <row r="33" spans="1:41" hidden="1" outlineLevel="1" x14ac:dyDescent="0.25">
      <c r="A33" s="76" t="s">
        <v>27</v>
      </c>
      <c r="B33" s="76">
        <f>IF(B$2="","",B31*B32)</f>
        <v>0</v>
      </c>
      <c r="C33" s="76">
        <f>IF(C$2="","",C31*C32)</f>
        <v>0</v>
      </c>
      <c r="D33" s="76">
        <f>IF(D$2="","",D31*D32)</f>
        <v>0</v>
      </c>
      <c r="E33" s="76">
        <f>IF(E$2="","",E31*E32)</f>
        <v>0</v>
      </c>
      <c r="F33" s="76">
        <f t="shared" ref="F33:AO33" si="6">IF(F$2="","",F31*F32)</f>
        <v>0</v>
      </c>
      <c r="G33" s="76">
        <f t="shared" si="6"/>
        <v>0</v>
      </c>
      <c r="H33" s="76">
        <f t="shared" si="6"/>
        <v>0</v>
      </c>
      <c r="I33" s="76">
        <f t="shared" si="6"/>
        <v>0</v>
      </c>
      <c r="J33" s="76">
        <f t="shared" si="6"/>
        <v>0</v>
      </c>
      <c r="K33" s="76">
        <f t="shared" si="6"/>
        <v>0</v>
      </c>
      <c r="L33" s="76">
        <f t="shared" si="6"/>
        <v>0</v>
      </c>
      <c r="M33" s="76">
        <f t="shared" si="6"/>
        <v>0</v>
      </c>
      <c r="N33" s="76">
        <f t="shared" si="6"/>
        <v>0</v>
      </c>
      <c r="O33" s="76">
        <f t="shared" si="6"/>
        <v>0</v>
      </c>
      <c r="P33" s="76">
        <f t="shared" si="6"/>
        <v>0</v>
      </c>
      <c r="Q33" s="76">
        <f t="shared" si="6"/>
        <v>0</v>
      </c>
      <c r="R33" s="76">
        <f t="shared" si="6"/>
        <v>0</v>
      </c>
      <c r="S33" s="76">
        <f t="shared" si="6"/>
        <v>0</v>
      </c>
      <c r="T33" s="76">
        <f t="shared" si="6"/>
        <v>0</v>
      </c>
      <c r="U33" s="76">
        <f t="shared" si="6"/>
        <v>0</v>
      </c>
      <c r="V33" s="76">
        <f t="shared" si="6"/>
        <v>0</v>
      </c>
      <c r="W33" s="76" t="str">
        <f t="shared" si="6"/>
        <v/>
      </c>
      <c r="X33" s="76" t="str">
        <f t="shared" si="6"/>
        <v/>
      </c>
      <c r="Y33" s="76" t="str">
        <f t="shared" si="6"/>
        <v/>
      </c>
      <c r="Z33" s="76" t="str">
        <f t="shared" si="6"/>
        <v/>
      </c>
      <c r="AA33" s="76" t="str">
        <f t="shared" si="6"/>
        <v/>
      </c>
      <c r="AB33" s="76" t="str">
        <f t="shared" si="6"/>
        <v/>
      </c>
      <c r="AC33" s="76" t="str">
        <f t="shared" si="6"/>
        <v/>
      </c>
      <c r="AD33" s="76" t="str">
        <f t="shared" si="6"/>
        <v/>
      </c>
      <c r="AE33" s="76" t="str">
        <f t="shared" si="6"/>
        <v/>
      </c>
      <c r="AF33" s="76" t="str">
        <f t="shared" si="6"/>
        <v/>
      </c>
      <c r="AG33" s="76" t="str">
        <f t="shared" si="6"/>
        <v/>
      </c>
      <c r="AH33" s="76" t="str">
        <f t="shared" si="6"/>
        <v/>
      </c>
      <c r="AI33" s="76" t="str">
        <f t="shared" si="6"/>
        <v/>
      </c>
      <c r="AJ33" s="76" t="str">
        <f t="shared" si="6"/>
        <v/>
      </c>
      <c r="AK33" s="76" t="str">
        <f t="shared" si="6"/>
        <v/>
      </c>
      <c r="AL33" s="76" t="str">
        <f t="shared" si="6"/>
        <v/>
      </c>
      <c r="AM33" s="76" t="str">
        <f t="shared" si="6"/>
        <v/>
      </c>
      <c r="AN33" s="76" t="str">
        <f t="shared" si="6"/>
        <v/>
      </c>
      <c r="AO33" s="76" t="str">
        <f t="shared" si="6"/>
        <v/>
      </c>
    </row>
    <row r="34" spans="1:41" collapsed="1" x14ac:dyDescent="0.25">
      <c r="A34" s="155"/>
    </row>
    <row r="35" spans="1:41" hidden="1" outlineLevel="1" x14ac:dyDescent="0.25">
      <c r="A35" s="145" t="s">
        <v>28</v>
      </c>
    </row>
    <row r="36" spans="1:41" hidden="1" outlineLevel="1" x14ac:dyDescent="0.25">
      <c r="A36" s="1" t="s">
        <v>149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</row>
    <row r="37" spans="1:41" hidden="1" outlineLevel="1" x14ac:dyDescent="0.25">
      <c r="A37" s="76" t="s">
        <v>26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</row>
    <row r="38" spans="1:41" hidden="1" outlineLevel="1" x14ac:dyDescent="0.25">
      <c r="A38" s="76" t="s">
        <v>27</v>
      </c>
      <c r="B38" s="76">
        <f>IF(B$2="","",B36*B37)</f>
        <v>0</v>
      </c>
      <c r="C38" s="76">
        <f>IF(C$2="","",C36*C37)</f>
        <v>0</v>
      </c>
      <c r="D38" s="76">
        <f>IF(D$2="","",D36*D37)</f>
        <v>0</v>
      </c>
      <c r="E38" s="76">
        <f>IF(E$2="","",E36*E37)</f>
        <v>0</v>
      </c>
      <c r="F38" s="76">
        <f t="shared" ref="F38:AO38" si="7">IF(F$2="","",F36*F37)</f>
        <v>0</v>
      </c>
      <c r="G38" s="76">
        <f t="shared" si="7"/>
        <v>0</v>
      </c>
      <c r="H38" s="76">
        <f t="shared" si="7"/>
        <v>0</v>
      </c>
      <c r="I38" s="76">
        <f t="shared" si="7"/>
        <v>0</v>
      </c>
      <c r="J38" s="76">
        <f t="shared" si="7"/>
        <v>0</v>
      </c>
      <c r="K38" s="76">
        <f t="shared" si="7"/>
        <v>0</v>
      </c>
      <c r="L38" s="76">
        <f t="shared" si="7"/>
        <v>0</v>
      </c>
      <c r="M38" s="76">
        <f t="shared" si="7"/>
        <v>0</v>
      </c>
      <c r="N38" s="76">
        <f t="shared" si="7"/>
        <v>0</v>
      </c>
      <c r="O38" s="76">
        <f t="shared" si="7"/>
        <v>0</v>
      </c>
      <c r="P38" s="76">
        <f t="shared" si="7"/>
        <v>0</v>
      </c>
      <c r="Q38" s="76">
        <f t="shared" si="7"/>
        <v>0</v>
      </c>
      <c r="R38" s="76">
        <f t="shared" si="7"/>
        <v>0</v>
      </c>
      <c r="S38" s="76">
        <f t="shared" si="7"/>
        <v>0</v>
      </c>
      <c r="T38" s="76">
        <f t="shared" si="7"/>
        <v>0</v>
      </c>
      <c r="U38" s="76">
        <f t="shared" si="7"/>
        <v>0</v>
      </c>
      <c r="V38" s="76">
        <f t="shared" si="7"/>
        <v>0</v>
      </c>
      <c r="W38" s="76" t="str">
        <f t="shared" si="7"/>
        <v/>
      </c>
      <c r="X38" s="76" t="str">
        <f t="shared" si="7"/>
        <v/>
      </c>
      <c r="Y38" s="76" t="str">
        <f t="shared" si="7"/>
        <v/>
      </c>
      <c r="Z38" s="76" t="str">
        <f t="shared" si="7"/>
        <v/>
      </c>
      <c r="AA38" s="76" t="str">
        <f t="shared" si="7"/>
        <v/>
      </c>
      <c r="AB38" s="76" t="str">
        <f t="shared" si="7"/>
        <v/>
      </c>
      <c r="AC38" s="76" t="str">
        <f t="shared" si="7"/>
        <v/>
      </c>
      <c r="AD38" s="76" t="str">
        <f t="shared" si="7"/>
        <v/>
      </c>
      <c r="AE38" s="76" t="str">
        <f t="shared" si="7"/>
        <v/>
      </c>
      <c r="AF38" s="76" t="str">
        <f t="shared" si="7"/>
        <v/>
      </c>
      <c r="AG38" s="76" t="str">
        <f t="shared" si="7"/>
        <v/>
      </c>
      <c r="AH38" s="76" t="str">
        <f t="shared" si="7"/>
        <v/>
      </c>
      <c r="AI38" s="76" t="str">
        <f t="shared" si="7"/>
        <v/>
      </c>
      <c r="AJ38" s="76" t="str">
        <f t="shared" si="7"/>
        <v/>
      </c>
      <c r="AK38" s="76" t="str">
        <f t="shared" si="7"/>
        <v/>
      </c>
      <c r="AL38" s="76" t="str">
        <f t="shared" si="7"/>
        <v/>
      </c>
      <c r="AM38" s="76" t="str">
        <f t="shared" si="7"/>
        <v/>
      </c>
      <c r="AN38" s="76" t="str">
        <f t="shared" si="7"/>
        <v/>
      </c>
      <c r="AO38" s="76" t="str">
        <f t="shared" si="7"/>
        <v/>
      </c>
    </row>
    <row r="39" spans="1:41" collapsed="1" x14ac:dyDescent="0.25">
      <c r="A39" s="155"/>
    </row>
    <row r="40" spans="1:41" hidden="1" outlineLevel="1" x14ac:dyDescent="0.25">
      <c r="A40" s="145" t="s">
        <v>28</v>
      </c>
    </row>
    <row r="41" spans="1:41" hidden="1" outlineLevel="1" x14ac:dyDescent="0.25">
      <c r="A41" s="1" t="s">
        <v>149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</row>
    <row r="42" spans="1:41" hidden="1" outlineLevel="1" x14ac:dyDescent="0.25">
      <c r="A42" s="76" t="s">
        <v>26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</row>
    <row r="43" spans="1:41" hidden="1" outlineLevel="1" x14ac:dyDescent="0.25">
      <c r="A43" s="76" t="s">
        <v>27</v>
      </c>
      <c r="B43" s="76">
        <f>IF(B$2="","",B41*B42)</f>
        <v>0</v>
      </c>
      <c r="C43" s="76">
        <f>IF(C$2="","",C41*C42)</f>
        <v>0</v>
      </c>
      <c r="D43" s="76">
        <f>IF(D$2="","",D41*D42)</f>
        <v>0</v>
      </c>
      <c r="E43" s="76">
        <f>IF(E$2="","",E41*E42)</f>
        <v>0</v>
      </c>
      <c r="F43" s="76">
        <f t="shared" ref="F43:AO43" si="8">IF(F$2="","",F41*F42)</f>
        <v>0</v>
      </c>
      <c r="G43" s="76">
        <f t="shared" si="8"/>
        <v>0</v>
      </c>
      <c r="H43" s="76">
        <f t="shared" si="8"/>
        <v>0</v>
      </c>
      <c r="I43" s="76">
        <f t="shared" si="8"/>
        <v>0</v>
      </c>
      <c r="J43" s="76">
        <f t="shared" si="8"/>
        <v>0</v>
      </c>
      <c r="K43" s="76">
        <f t="shared" si="8"/>
        <v>0</v>
      </c>
      <c r="L43" s="76">
        <f t="shared" si="8"/>
        <v>0</v>
      </c>
      <c r="M43" s="76">
        <f t="shared" si="8"/>
        <v>0</v>
      </c>
      <c r="N43" s="76">
        <f t="shared" si="8"/>
        <v>0</v>
      </c>
      <c r="O43" s="76">
        <f t="shared" si="8"/>
        <v>0</v>
      </c>
      <c r="P43" s="76">
        <f t="shared" si="8"/>
        <v>0</v>
      </c>
      <c r="Q43" s="76">
        <f t="shared" si="8"/>
        <v>0</v>
      </c>
      <c r="R43" s="76">
        <f t="shared" si="8"/>
        <v>0</v>
      </c>
      <c r="S43" s="76">
        <f t="shared" si="8"/>
        <v>0</v>
      </c>
      <c r="T43" s="76">
        <f t="shared" si="8"/>
        <v>0</v>
      </c>
      <c r="U43" s="76">
        <f t="shared" si="8"/>
        <v>0</v>
      </c>
      <c r="V43" s="76">
        <f t="shared" si="8"/>
        <v>0</v>
      </c>
      <c r="W43" s="76" t="str">
        <f t="shared" si="8"/>
        <v/>
      </c>
      <c r="X43" s="76" t="str">
        <f t="shared" si="8"/>
        <v/>
      </c>
      <c r="Y43" s="76" t="str">
        <f t="shared" si="8"/>
        <v/>
      </c>
      <c r="Z43" s="76" t="str">
        <f t="shared" si="8"/>
        <v/>
      </c>
      <c r="AA43" s="76" t="str">
        <f t="shared" si="8"/>
        <v/>
      </c>
      <c r="AB43" s="76" t="str">
        <f t="shared" si="8"/>
        <v/>
      </c>
      <c r="AC43" s="76" t="str">
        <f t="shared" si="8"/>
        <v/>
      </c>
      <c r="AD43" s="76" t="str">
        <f t="shared" si="8"/>
        <v/>
      </c>
      <c r="AE43" s="76" t="str">
        <f t="shared" si="8"/>
        <v/>
      </c>
      <c r="AF43" s="76" t="str">
        <f t="shared" si="8"/>
        <v/>
      </c>
      <c r="AG43" s="76" t="str">
        <f t="shared" si="8"/>
        <v/>
      </c>
      <c r="AH43" s="76" t="str">
        <f t="shared" si="8"/>
        <v/>
      </c>
      <c r="AI43" s="76" t="str">
        <f t="shared" si="8"/>
        <v/>
      </c>
      <c r="AJ43" s="76" t="str">
        <f t="shared" si="8"/>
        <v/>
      </c>
      <c r="AK43" s="76" t="str">
        <f t="shared" si="8"/>
        <v/>
      </c>
      <c r="AL43" s="76" t="str">
        <f t="shared" si="8"/>
        <v/>
      </c>
      <c r="AM43" s="76" t="str">
        <f t="shared" si="8"/>
        <v/>
      </c>
      <c r="AN43" s="76" t="str">
        <f t="shared" si="8"/>
        <v/>
      </c>
      <c r="AO43" s="76" t="str">
        <f t="shared" si="8"/>
        <v/>
      </c>
    </row>
    <row r="44" spans="1:41" collapsed="1" x14ac:dyDescent="0.25">
      <c r="A44" s="155"/>
    </row>
    <row r="45" spans="1:41" hidden="1" outlineLevel="1" x14ac:dyDescent="0.25">
      <c r="A45" s="145" t="s">
        <v>28</v>
      </c>
    </row>
    <row r="46" spans="1:41" hidden="1" outlineLevel="1" x14ac:dyDescent="0.25">
      <c r="A46" s="1" t="s">
        <v>149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</row>
    <row r="47" spans="1:41" hidden="1" outlineLevel="1" x14ac:dyDescent="0.25">
      <c r="A47" s="76" t="s">
        <v>26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</row>
    <row r="48" spans="1:41" hidden="1" outlineLevel="1" x14ac:dyDescent="0.25">
      <c r="A48" s="76" t="s">
        <v>27</v>
      </c>
      <c r="B48" s="76">
        <f>IF(B$2="","",B46*B47)</f>
        <v>0</v>
      </c>
      <c r="C48" s="76">
        <f>IF(C$2="","",C46*C47)</f>
        <v>0</v>
      </c>
      <c r="D48" s="76">
        <f>IF(D$2="","",D46*D47)</f>
        <v>0</v>
      </c>
      <c r="E48" s="76">
        <f>IF(E$2="","",E46*E47)</f>
        <v>0</v>
      </c>
      <c r="F48" s="76">
        <f t="shared" ref="F48:AO48" si="9">IF(F$2="","",F46*F47)</f>
        <v>0</v>
      </c>
      <c r="G48" s="76">
        <f t="shared" si="9"/>
        <v>0</v>
      </c>
      <c r="H48" s="76">
        <f t="shared" si="9"/>
        <v>0</v>
      </c>
      <c r="I48" s="76">
        <f t="shared" si="9"/>
        <v>0</v>
      </c>
      <c r="J48" s="76">
        <f t="shared" si="9"/>
        <v>0</v>
      </c>
      <c r="K48" s="76">
        <f t="shared" si="9"/>
        <v>0</v>
      </c>
      <c r="L48" s="76">
        <f t="shared" si="9"/>
        <v>0</v>
      </c>
      <c r="M48" s="76">
        <f t="shared" si="9"/>
        <v>0</v>
      </c>
      <c r="N48" s="76">
        <f t="shared" si="9"/>
        <v>0</v>
      </c>
      <c r="O48" s="76">
        <f t="shared" si="9"/>
        <v>0</v>
      </c>
      <c r="P48" s="76">
        <f t="shared" si="9"/>
        <v>0</v>
      </c>
      <c r="Q48" s="76">
        <f t="shared" si="9"/>
        <v>0</v>
      </c>
      <c r="R48" s="76">
        <f t="shared" si="9"/>
        <v>0</v>
      </c>
      <c r="S48" s="76">
        <f t="shared" si="9"/>
        <v>0</v>
      </c>
      <c r="T48" s="76">
        <f t="shared" si="9"/>
        <v>0</v>
      </c>
      <c r="U48" s="76">
        <f t="shared" si="9"/>
        <v>0</v>
      </c>
      <c r="V48" s="76">
        <f t="shared" si="9"/>
        <v>0</v>
      </c>
      <c r="W48" s="76" t="str">
        <f t="shared" si="9"/>
        <v/>
      </c>
      <c r="X48" s="76" t="str">
        <f t="shared" si="9"/>
        <v/>
      </c>
      <c r="Y48" s="76" t="str">
        <f t="shared" si="9"/>
        <v/>
      </c>
      <c r="Z48" s="76" t="str">
        <f t="shared" si="9"/>
        <v/>
      </c>
      <c r="AA48" s="76" t="str">
        <f t="shared" si="9"/>
        <v/>
      </c>
      <c r="AB48" s="76" t="str">
        <f t="shared" si="9"/>
        <v/>
      </c>
      <c r="AC48" s="76" t="str">
        <f t="shared" si="9"/>
        <v/>
      </c>
      <c r="AD48" s="76" t="str">
        <f t="shared" si="9"/>
        <v/>
      </c>
      <c r="AE48" s="76" t="str">
        <f t="shared" si="9"/>
        <v/>
      </c>
      <c r="AF48" s="76" t="str">
        <f t="shared" si="9"/>
        <v/>
      </c>
      <c r="AG48" s="76" t="str">
        <f t="shared" si="9"/>
        <v/>
      </c>
      <c r="AH48" s="76" t="str">
        <f t="shared" si="9"/>
        <v/>
      </c>
      <c r="AI48" s="76" t="str">
        <f t="shared" si="9"/>
        <v/>
      </c>
      <c r="AJ48" s="76" t="str">
        <f t="shared" si="9"/>
        <v/>
      </c>
      <c r="AK48" s="76" t="str">
        <f t="shared" si="9"/>
        <v/>
      </c>
      <c r="AL48" s="76" t="str">
        <f t="shared" si="9"/>
        <v/>
      </c>
      <c r="AM48" s="76" t="str">
        <f t="shared" si="9"/>
        <v/>
      </c>
      <c r="AN48" s="76" t="str">
        <f t="shared" si="9"/>
        <v/>
      </c>
      <c r="AO48" s="76" t="str">
        <f t="shared" si="9"/>
        <v/>
      </c>
    </row>
    <row r="49" spans="1:41" collapsed="1" x14ac:dyDescent="0.25">
      <c r="A49" s="155"/>
    </row>
    <row r="50" spans="1:41" hidden="1" outlineLevel="1" x14ac:dyDescent="0.25">
      <c r="A50" s="145" t="s">
        <v>28</v>
      </c>
    </row>
    <row r="51" spans="1:41" hidden="1" outlineLevel="1" x14ac:dyDescent="0.25">
      <c r="A51" s="1" t="s">
        <v>149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</row>
    <row r="52" spans="1:41" hidden="1" outlineLevel="1" x14ac:dyDescent="0.25">
      <c r="A52" s="76" t="s">
        <v>26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</row>
    <row r="53" spans="1:41" hidden="1" outlineLevel="1" x14ac:dyDescent="0.25">
      <c r="A53" s="76" t="s">
        <v>27</v>
      </c>
      <c r="B53" s="76">
        <f>IF(B$2="","",B51*B52)</f>
        <v>0</v>
      </c>
      <c r="C53" s="76">
        <f>IF(C$2="","",C51*C52)</f>
        <v>0</v>
      </c>
      <c r="D53" s="76">
        <f>IF(D$2="","",D51*D52)</f>
        <v>0</v>
      </c>
      <c r="E53" s="76">
        <f>IF(E$2="","",E51*E52)</f>
        <v>0</v>
      </c>
      <c r="F53" s="76">
        <f t="shared" ref="F53:AO53" si="10">IF(F$2="","",F51*F52)</f>
        <v>0</v>
      </c>
      <c r="G53" s="76">
        <f t="shared" si="10"/>
        <v>0</v>
      </c>
      <c r="H53" s="76">
        <f t="shared" si="10"/>
        <v>0</v>
      </c>
      <c r="I53" s="76">
        <f t="shared" si="10"/>
        <v>0</v>
      </c>
      <c r="J53" s="76">
        <f t="shared" si="10"/>
        <v>0</v>
      </c>
      <c r="K53" s="76">
        <f t="shared" si="10"/>
        <v>0</v>
      </c>
      <c r="L53" s="76">
        <f t="shared" si="10"/>
        <v>0</v>
      </c>
      <c r="M53" s="76">
        <f t="shared" si="10"/>
        <v>0</v>
      </c>
      <c r="N53" s="76">
        <f t="shared" si="10"/>
        <v>0</v>
      </c>
      <c r="O53" s="76">
        <f t="shared" si="10"/>
        <v>0</v>
      </c>
      <c r="P53" s="76">
        <f t="shared" si="10"/>
        <v>0</v>
      </c>
      <c r="Q53" s="76">
        <f t="shared" si="10"/>
        <v>0</v>
      </c>
      <c r="R53" s="76">
        <f t="shared" si="10"/>
        <v>0</v>
      </c>
      <c r="S53" s="76">
        <f t="shared" si="10"/>
        <v>0</v>
      </c>
      <c r="T53" s="76">
        <f t="shared" si="10"/>
        <v>0</v>
      </c>
      <c r="U53" s="76">
        <f t="shared" si="10"/>
        <v>0</v>
      </c>
      <c r="V53" s="76">
        <f t="shared" si="10"/>
        <v>0</v>
      </c>
      <c r="W53" s="76" t="str">
        <f t="shared" si="10"/>
        <v/>
      </c>
      <c r="X53" s="76" t="str">
        <f t="shared" si="10"/>
        <v/>
      </c>
      <c r="Y53" s="76" t="str">
        <f t="shared" si="10"/>
        <v/>
      </c>
      <c r="Z53" s="76" t="str">
        <f t="shared" si="10"/>
        <v/>
      </c>
      <c r="AA53" s="76" t="str">
        <f t="shared" si="10"/>
        <v/>
      </c>
      <c r="AB53" s="76" t="str">
        <f t="shared" si="10"/>
        <v/>
      </c>
      <c r="AC53" s="76" t="str">
        <f t="shared" si="10"/>
        <v/>
      </c>
      <c r="AD53" s="76" t="str">
        <f t="shared" si="10"/>
        <v/>
      </c>
      <c r="AE53" s="76" t="str">
        <f t="shared" si="10"/>
        <v/>
      </c>
      <c r="AF53" s="76" t="str">
        <f t="shared" si="10"/>
        <v/>
      </c>
      <c r="AG53" s="76" t="str">
        <f t="shared" si="10"/>
        <v/>
      </c>
      <c r="AH53" s="76" t="str">
        <f t="shared" si="10"/>
        <v/>
      </c>
      <c r="AI53" s="76" t="str">
        <f t="shared" si="10"/>
        <v/>
      </c>
      <c r="AJ53" s="76" t="str">
        <f t="shared" si="10"/>
        <v/>
      </c>
      <c r="AK53" s="76" t="str">
        <f t="shared" si="10"/>
        <v/>
      </c>
      <c r="AL53" s="76" t="str">
        <f t="shared" si="10"/>
        <v/>
      </c>
      <c r="AM53" s="76" t="str">
        <f t="shared" si="10"/>
        <v/>
      </c>
      <c r="AN53" s="76" t="str">
        <f t="shared" si="10"/>
        <v/>
      </c>
      <c r="AO53" s="76" t="str">
        <f t="shared" si="10"/>
        <v/>
      </c>
    </row>
    <row r="54" spans="1:41" collapsed="1" x14ac:dyDescent="0.25">
      <c r="A54" s="155"/>
    </row>
    <row r="55" spans="1:41" hidden="1" outlineLevel="1" x14ac:dyDescent="0.25">
      <c r="A55" s="145" t="s">
        <v>28</v>
      </c>
    </row>
    <row r="56" spans="1:41" hidden="1" outlineLevel="1" x14ac:dyDescent="0.25">
      <c r="A56" s="1" t="s">
        <v>149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</row>
    <row r="57" spans="1:41" hidden="1" outlineLevel="1" x14ac:dyDescent="0.25">
      <c r="A57" s="76" t="s">
        <v>26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</row>
    <row r="58" spans="1:41" hidden="1" outlineLevel="1" x14ac:dyDescent="0.25">
      <c r="A58" s="76" t="s">
        <v>27</v>
      </c>
      <c r="B58" s="76">
        <f>IF(B$2="","",B56*B57)</f>
        <v>0</v>
      </c>
      <c r="C58" s="76">
        <f>IF(C$2="","",C56*C57)</f>
        <v>0</v>
      </c>
      <c r="D58" s="76">
        <f>IF(D$2="","",D56*D57)</f>
        <v>0</v>
      </c>
      <c r="E58" s="76">
        <f>IF(E$2="","",E56*E57)</f>
        <v>0</v>
      </c>
      <c r="F58" s="76">
        <f t="shared" ref="F58:AO58" si="11">IF(F$2="","",F56*F57)</f>
        <v>0</v>
      </c>
      <c r="G58" s="76">
        <f t="shared" si="11"/>
        <v>0</v>
      </c>
      <c r="H58" s="76">
        <f t="shared" si="11"/>
        <v>0</v>
      </c>
      <c r="I58" s="76">
        <f t="shared" si="11"/>
        <v>0</v>
      </c>
      <c r="J58" s="76">
        <f t="shared" si="11"/>
        <v>0</v>
      </c>
      <c r="K58" s="76">
        <f t="shared" si="11"/>
        <v>0</v>
      </c>
      <c r="L58" s="76">
        <f t="shared" si="11"/>
        <v>0</v>
      </c>
      <c r="M58" s="76">
        <f t="shared" si="11"/>
        <v>0</v>
      </c>
      <c r="N58" s="76">
        <f t="shared" si="11"/>
        <v>0</v>
      </c>
      <c r="O58" s="76">
        <f t="shared" si="11"/>
        <v>0</v>
      </c>
      <c r="P58" s="76">
        <f t="shared" si="11"/>
        <v>0</v>
      </c>
      <c r="Q58" s="76">
        <f t="shared" si="11"/>
        <v>0</v>
      </c>
      <c r="R58" s="76">
        <f t="shared" si="11"/>
        <v>0</v>
      </c>
      <c r="S58" s="76">
        <f t="shared" si="11"/>
        <v>0</v>
      </c>
      <c r="T58" s="76">
        <f t="shared" si="11"/>
        <v>0</v>
      </c>
      <c r="U58" s="76">
        <f t="shared" si="11"/>
        <v>0</v>
      </c>
      <c r="V58" s="76">
        <f t="shared" si="11"/>
        <v>0</v>
      </c>
      <c r="W58" s="76" t="str">
        <f t="shared" si="11"/>
        <v/>
      </c>
      <c r="X58" s="76" t="str">
        <f t="shared" si="11"/>
        <v/>
      </c>
      <c r="Y58" s="76" t="str">
        <f t="shared" si="11"/>
        <v/>
      </c>
      <c r="Z58" s="76" t="str">
        <f t="shared" si="11"/>
        <v/>
      </c>
      <c r="AA58" s="76" t="str">
        <f t="shared" si="11"/>
        <v/>
      </c>
      <c r="AB58" s="76" t="str">
        <f t="shared" si="11"/>
        <v/>
      </c>
      <c r="AC58" s="76" t="str">
        <f t="shared" si="11"/>
        <v/>
      </c>
      <c r="AD58" s="76" t="str">
        <f t="shared" si="11"/>
        <v/>
      </c>
      <c r="AE58" s="76" t="str">
        <f t="shared" si="11"/>
        <v/>
      </c>
      <c r="AF58" s="76" t="str">
        <f t="shared" si="11"/>
        <v/>
      </c>
      <c r="AG58" s="76" t="str">
        <f t="shared" si="11"/>
        <v/>
      </c>
      <c r="AH58" s="76" t="str">
        <f t="shared" si="11"/>
        <v/>
      </c>
      <c r="AI58" s="76" t="str">
        <f t="shared" si="11"/>
        <v/>
      </c>
      <c r="AJ58" s="76" t="str">
        <f t="shared" si="11"/>
        <v/>
      </c>
      <c r="AK58" s="76" t="str">
        <f t="shared" si="11"/>
        <v/>
      </c>
      <c r="AL58" s="76" t="str">
        <f t="shared" si="11"/>
        <v/>
      </c>
      <c r="AM58" s="76" t="str">
        <f t="shared" si="11"/>
        <v/>
      </c>
      <c r="AN58" s="76" t="str">
        <f t="shared" si="11"/>
        <v/>
      </c>
      <c r="AO58" s="76" t="str">
        <f t="shared" si="11"/>
        <v/>
      </c>
    </row>
    <row r="59" spans="1:41" collapsed="1" x14ac:dyDescent="0.25">
      <c r="A59" s="155"/>
    </row>
    <row r="60" spans="1:41" hidden="1" outlineLevel="1" x14ac:dyDescent="0.25">
      <c r="A60" s="145" t="s">
        <v>28</v>
      </c>
    </row>
    <row r="61" spans="1:41" hidden="1" outlineLevel="1" x14ac:dyDescent="0.25">
      <c r="A61" s="1" t="s">
        <v>149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</row>
    <row r="62" spans="1:41" hidden="1" outlineLevel="1" x14ac:dyDescent="0.25">
      <c r="A62" s="76" t="s">
        <v>26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</row>
    <row r="63" spans="1:41" hidden="1" outlineLevel="1" x14ac:dyDescent="0.25">
      <c r="A63" s="76" t="s">
        <v>27</v>
      </c>
      <c r="B63" s="76">
        <f>IF(B$2="","",B61*B62)</f>
        <v>0</v>
      </c>
      <c r="C63" s="76">
        <f>IF(C$2="","",C61*C62)</f>
        <v>0</v>
      </c>
      <c r="D63" s="76">
        <f>IF(D$2="","",D61*D62)</f>
        <v>0</v>
      </c>
      <c r="E63" s="76">
        <f>IF(E$2="","",E61*E62)</f>
        <v>0</v>
      </c>
      <c r="F63" s="76">
        <f t="shared" ref="F63:AO63" si="12">IF(F$2="","",F61*F62)</f>
        <v>0</v>
      </c>
      <c r="G63" s="76">
        <f t="shared" si="12"/>
        <v>0</v>
      </c>
      <c r="H63" s="76">
        <f t="shared" si="12"/>
        <v>0</v>
      </c>
      <c r="I63" s="76">
        <f t="shared" si="12"/>
        <v>0</v>
      </c>
      <c r="J63" s="76">
        <f t="shared" si="12"/>
        <v>0</v>
      </c>
      <c r="K63" s="76">
        <f t="shared" si="12"/>
        <v>0</v>
      </c>
      <c r="L63" s="76">
        <f t="shared" si="12"/>
        <v>0</v>
      </c>
      <c r="M63" s="76">
        <f t="shared" si="12"/>
        <v>0</v>
      </c>
      <c r="N63" s="76">
        <f t="shared" si="12"/>
        <v>0</v>
      </c>
      <c r="O63" s="76">
        <f t="shared" si="12"/>
        <v>0</v>
      </c>
      <c r="P63" s="76">
        <f t="shared" si="12"/>
        <v>0</v>
      </c>
      <c r="Q63" s="76">
        <f t="shared" si="12"/>
        <v>0</v>
      </c>
      <c r="R63" s="76">
        <f t="shared" si="12"/>
        <v>0</v>
      </c>
      <c r="S63" s="76">
        <f t="shared" si="12"/>
        <v>0</v>
      </c>
      <c r="T63" s="76">
        <f t="shared" si="12"/>
        <v>0</v>
      </c>
      <c r="U63" s="76">
        <f t="shared" si="12"/>
        <v>0</v>
      </c>
      <c r="V63" s="76">
        <f t="shared" si="12"/>
        <v>0</v>
      </c>
      <c r="W63" s="76" t="str">
        <f t="shared" si="12"/>
        <v/>
      </c>
      <c r="X63" s="76" t="str">
        <f t="shared" si="12"/>
        <v/>
      </c>
      <c r="Y63" s="76" t="str">
        <f t="shared" si="12"/>
        <v/>
      </c>
      <c r="Z63" s="76" t="str">
        <f t="shared" si="12"/>
        <v/>
      </c>
      <c r="AA63" s="76" t="str">
        <f t="shared" si="12"/>
        <v/>
      </c>
      <c r="AB63" s="76" t="str">
        <f t="shared" si="12"/>
        <v/>
      </c>
      <c r="AC63" s="76" t="str">
        <f t="shared" si="12"/>
        <v/>
      </c>
      <c r="AD63" s="76" t="str">
        <f t="shared" si="12"/>
        <v/>
      </c>
      <c r="AE63" s="76" t="str">
        <f t="shared" si="12"/>
        <v/>
      </c>
      <c r="AF63" s="76" t="str">
        <f t="shared" si="12"/>
        <v/>
      </c>
      <c r="AG63" s="76" t="str">
        <f t="shared" si="12"/>
        <v/>
      </c>
      <c r="AH63" s="76" t="str">
        <f t="shared" si="12"/>
        <v/>
      </c>
      <c r="AI63" s="76" t="str">
        <f t="shared" si="12"/>
        <v/>
      </c>
      <c r="AJ63" s="76" t="str">
        <f t="shared" si="12"/>
        <v/>
      </c>
      <c r="AK63" s="76" t="str">
        <f t="shared" si="12"/>
        <v/>
      </c>
      <c r="AL63" s="76" t="str">
        <f t="shared" si="12"/>
        <v/>
      </c>
      <c r="AM63" s="76" t="str">
        <f t="shared" si="12"/>
        <v/>
      </c>
      <c r="AN63" s="76" t="str">
        <f t="shared" si="12"/>
        <v/>
      </c>
      <c r="AO63" s="76" t="str">
        <f t="shared" si="12"/>
        <v/>
      </c>
    </row>
    <row r="64" spans="1:41" collapsed="1" x14ac:dyDescent="0.25">
      <c r="A64" s="155"/>
    </row>
    <row r="65" spans="1:41" hidden="1" outlineLevel="1" x14ac:dyDescent="0.25">
      <c r="A65" s="145" t="s">
        <v>28</v>
      </c>
    </row>
    <row r="66" spans="1:41" hidden="1" outlineLevel="1" x14ac:dyDescent="0.25">
      <c r="A66" s="1" t="s">
        <v>149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</row>
    <row r="67" spans="1:41" hidden="1" outlineLevel="1" x14ac:dyDescent="0.25">
      <c r="A67" s="76" t="s">
        <v>26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</row>
    <row r="68" spans="1:41" hidden="1" outlineLevel="1" x14ac:dyDescent="0.25">
      <c r="A68" s="76" t="s">
        <v>27</v>
      </c>
      <c r="B68" s="76">
        <f>IF(B$2="","",B66*B67)</f>
        <v>0</v>
      </c>
      <c r="C68" s="76">
        <f>IF(C$2="","",C66*C67)</f>
        <v>0</v>
      </c>
      <c r="D68" s="76">
        <f>IF(D$2="","",D66*D67)</f>
        <v>0</v>
      </c>
      <c r="E68" s="76">
        <f>IF(E$2="","",E66*E67)</f>
        <v>0</v>
      </c>
      <c r="F68" s="76">
        <f t="shared" ref="F68:AO68" si="13">IF(F$2="","",F66*F67)</f>
        <v>0</v>
      </c>
      <c r="G68" s="76">
        <f t="shared" si="13"/>
        <v>0</v>
      </c>
      <c r="H68" s="76">
        <f t="shared" si="13"/>
        <v>0</v>
      </c>
      <c r="I68" s="76">
        <f t="shared" si="13"/>
        <v>0</v>
      </c>
      <c r="J68" s="76">
        <f t="shared" si="13"/>
        <v>0</v>
      </c>
      <c r="K68" s="76">
        <f t="shared" si="13"/>
        <v>0</v>
      </c>
      <c r="L68" s="76">
        <f t="shared" si="13"/>
        <v>0</v>
      </c>
      <c r="M68" s="76">
        <f t="shared" si="13"/>
        <v>0</v>
      </c>
      <c r="N68" s="76">
        <f t="shared" si="13"/>
        <v>0</v>
      </c>
      <c r="O68" s="76">
        <f t="shared" si="13"/>
        <v>0</v>
      </c>
      <c r="P68" s="76">
        <f t="shared" si="13"/>
        <v>0</v>
      </c>
      <c r="Q68" s="76">
        <f t="shared" si="13"/>
        <v>0</v>
      </c>
      <c r="R68" s="76">
        <f t="shared" si="13"/>
        <v>0</v>
      </c>
      <c r="S68" s="76">
        <f t="shared" si="13"/>
        <v>0</v>
      </c>
      <c r="T68" s="76">
        <f t="shared" si="13"/>
        <v>0</v>
      </c>
      <c r="U68" s="76">
        <f t="shared" si="13"/>
        <v>0</v>
      </c>
      <c r="V68" s="76">
        <f t="shared" si="13"/>
        <v>0</v>
      </c>
      <c r="W68" s="76" t="str">
        <f t="shared" si="13"/>
        <v/>
      </c>
      <c r="X68" s="76" t="str">
        <f t="shared" si="13"/>
        <v/>
      </c>
      <c r="Y68" s="76" t="str">
        <f t="shared" si="13"/>
        <v/>
      </c>
      <c r="Z68" s="76" t="str">
        <f t="shared" si="13"/>
        <v/>
      </c>
      <c r="AA68" s="76" t="str">
        <f t="shared" si="13"/>
        <v/>
      </c>
      <c r="AB68" s="76" t="str">
        <f t="shared" si="13"/>
        <v/>
      </c>
      <c r="AC68" s="76" t="str">
        <f t="shared" si="13"/>
        <v/>
      </c>
      <c r="AD68" s="76" t="str">
        <f t="shared" si="13"/>
        <v/>
      </c>
      <c r="AE68" s="76" t="str">
        <f t="shared" si="13"/>
        <v/>
      </c>
      <c r="AF68" s="76" t="str">
        <f t="shared" si="13"/>
        <v/>
      </c>
      <c r="AG68" s="76" t="str">
        <f t="shared" si="13"/>
        <v/>
      </c>
      <c r="AH68" s="76" t="str">
        <f t="shared" si="13"/>
        <v/>
      </c>
      <c r="AI68" s="76" t="str">
        <f t="shared" si="13"/>
        <v/>
      </c>
      <c r="AJ68" s="76" t="str">
        <f t="shared" si="13"/>
        <v/>
      </c>
      <c r="AK68" s="76" t="str">
        <f t="shared" si="13"/>
        <v/>
      </c>
      <c r="AL68" s="76" t="str">
        <f t="shared" si="13"/>
        <v/>
      </c>
      <c r="AM68" s="76" t="str">
        <f t="shared" si="13"/>
        <v/>
      </c>
      <c r="AN68" s="76" t="str">
        <f t="shared" si="13"/>
        <v/>
      </c>
      <c r="AO68" s="76" t="str">
        <f t="shared" si="13"/>
        <v/>
      </c>
    </row>
    <row r="69" spans="1:41" collapsed="1" x14ac:dyDescent="0.25">
      <c r="A69" s="155"/>
    </row>
  </sheetData>
  <mergeCells count="3">
    <mergeCell ref="A7:A9"/>
    <mergeCell ref="B7:B9"/>
    <mergeCell ref="A2:A3"/>
  </mergeCells>
  <conditionalFormatting sqref="F26:F27 F31:F32 F36:F37 F41:F42 F46:F47 F51:F52 F56:F57 F61:F62 F66:F67">
    <cfRule type="expression" dxfId="422" priority="123">
      <formula>$F$2=""</formula>
    </cfRule>
  </conditionalFormatting>
  <conditionalFormatting sqref="G26:G27 G31:G32 G36:G37 G41:G42 G46:G47 G51:G52 G56:G57 G61:G62 G66:G67">
    <cfRule type="expression" dxfId="421" priority="122">
      <formula>$G$2=""</formula>
    </cfRule>
  </conditionalFormatting>
  <conditionalFormatting sqref="H26:H27 H31:H32 H36:H37 H41:H42 H46:H47 H51:H52 H56:H57 H61:H62 H66:H67">
    <cfRule type="expression" dxfId="420" priority="121">
      <formula>$H$2=""</formula>
    </cfRule>
  </conditionalFormatting>
  <conditionalFormatting sqref="I26:I27 I31:I32 I36:I37 I41:I42 I46:I47 I51:I52 I56:I57 I61:I62 I66:I67">
    <cfRule type="expression" dxfId="419" priority="120">
      <formula>$I$2=""</formula>
    </cfRule>
  </conditionalFormatting>
  <conditionalFormatting sqref="J26:J27 J31:J32 J36:J37 J41:J42 J46:J47 J51:J52 J56:J57 J61:J62 J66:J67">
    <cfRule type="expression" dxfId="418" priority="119">
      <formula>$J$2=""</formula>
    </cfRule>
  </conditionalFormatting>
  <conditionalFormatting sqref="K26:K27 K31:K32 K36:K37 K41:K42 K46:K47 K51:K52 K56:K57 K61:K62 K66:K67">
    <cfRule type="expression" dxfId="417" priority="118">
      <formula>$K$2=""</formula>
    </cfRule>
  </conditionalFormatting>
  <conditionalFormatting sqref="L26:L27 L31:L32 L36:L37 L41:L42 L46:L47 L51:L52 L56:L57 L61:L62 L66:L67">
    <cfRule type="expression" dxfId="416" priority="117">
      <formula>$L$2=""</formula>
    </cfRule>
  </conditionalFormatting>
  <conditionalFormatting sqref="M26:M27 M31:M32 M36:M37 M41:M42 M46:M47 M51:M52 M56:M57 M61:M62 M66:M67">
    <cfRule type="expression" dxfId="415" priority="116">
      <formula>$M$2=""</formula>
    </cfRule>
  </conditionalFormatting>
  <conditionalFormatting sqref="N26:N27 N31:N32 N36:N37 N41:N42 N46:N47 N51:N52 N56:N57 N61:N62 N66:N67">
    <cfRule type="expression" dxfId="414" priority="115">
      <formula>$N$2=""</formula>
    </cfRule>
  </conditionalFormatting>
  <conditionalFormatting sqref="O26:O27 O31:O32 O36:O37 O41:O42 O46:O47 O51:O52 O56:O57 O61:O62 O66:O67">
    <cfRule type="expression" dxfId="413" priority="114">
      <formula>$O$2=""</formula>
    </cfRule>
  </conditionalFormatting>
  <conditionalFormatting sqref="P26:P27 P31:P32 P36:P37 P41:P42 P46:P47 P51:P52 P56:P57 P61:P62 P66:P67">
    <cfRule type="expression" dxfId="412" priority="113">
      <formula>$P$2=""</formula>
    </cfRule>
  </conditionalFormatting>
  <conditionalFormatting sqref="E26:E27 E31:E32 E36:E37 E41:E42 E46:E47 E51:E52 E56:E57 E61:E62 E66:E67">
    <cfRule type="expression" dxfId="411" priority="112">
      <formula>$E$2=""</formula>
    </cfRule>
  </conditionalFormatting>
  <conditionalFormatting sqref="D26:D27 D31:D32 D36:D37 D41:D42 D46:D47 D51:D52 D56:D57 D61:D62 D66:D67">
    <cfRule type="expression" dxfId="410" priority="111">
      <formula>$D$2=""</formula>
    </cfRule>
  </conditionalFormatting>
  <conditionalFormatting sqref="C31:C32 C36:C37 C41:C42 C46:C47 C51:C52 C56:C57 C61:C62 C66:C67 C21:V22">
    <cfRule type="expression" dxfId="409" priority="110">
      <formula>$C$2=""</formula>
    </cfRule>
  </conditionalFormatting>
  <conditionalFormatting sqref="B21:B22 B26:B27 B31:B32 B36:B37 B41:B42 B46:B47 B51:B52 B56:B57 B61:B62 B66:B67">
    <cfRule type="expression" dxfId="408" priority="109">
      <formula>$B$2=""</formula>
    </cfRule>
  </conditionalFormatting>
  <conditionalFormatting sqref="Q26:Q27 Q31:Q32 Q36:Q37 Q41:Q42 Q46:Q47 Q51:Q52 Q56:Q57 Q61:Q62 Q66:Q67">
    <cfRule type="expression" dxfId="407" priority="108">
      <formula>$Q$2=""</formula>
    </cfRule>
  </conditionalFormatting>
  <conditionalFormatting sqref="R26:R27 R31:R32 R36:R37 R41:R42 R46:R47 R51:R52 R56:R57 R61:R62 R66:R67">
    <cfRule type="expression" dxfId="406" priority="107">
      <formula>$R$2=""</formula>
    </cfRule>
  </conditionalFormatting>
  <conditionalFormatting sqref="S26:S27 S31:S32 S36:S37 S41:S42 S46:S47 S51:S52 S56:S57 S61:S62 S66:S67">
    <cfRule type="expression" dxfId="405" priority="106">
      <formula>$S$2=""</formula>
    </cfRule>
  </conditionalFormatting>
  <conditionalFormatting sqref="T26:T27 T31:T32 T36:T37 T41:T42 T46:T47 T51:T52 T56:T57 T61:T62 T66:T67">
    <cfRule type="expression" dxfId="404" priority="105">
      <formula>$T$2=""</formula>
    </cfRule>
  </conditionalFormatting>
  <conditionalFormatting sqref="U26:U27 U31:U32 U36:U37 U41:U42 U46:U47 U51:U52 U56:U57 U61:U62 U66:U67">
    <cfRule type="expression" dxfId="403" priority="104">
      <formula>$U$2=""</formula>
    </cfRule>
  </conditionalFormatting>
  <conditionalFormatting sqref="V26:V27 V31:V32 V36:V37 V41:V42 V46:V47 V51:V52 V56:V57 V61:V62 V66:V67">
    <cfRule type="expression" dxfId="402" priority="103">
      <formula>$V$2=""</formula>
    </cfRule>
  </conditionalFormatting>
  <conditionalFormatting sqref="W16:W17 W21:W22 W26:W27 W31:W32 W36:W37 W41:W42 W46:W47 W51:W52 W56:W57 W61:W62 W66:W67">
    <cfRule type="expression" dxfId="401" priority="102">
      <formula>$W$2=""</formula>
    </cfRule>
  </conditionalFormatting>
  <conditionalFormatting sqref="X16:X17 X21:X22 X26:X27 X31:X32 X36:X37 X41:X42 X46:X47 X51:X52 X56:X57 X61:X62 X66:X67">
    <cfRule type="expression" dxfId="400" priority="101">
      <formula>$X$2=""</formula>
    </cfRule>
  </conditionalFormatting>
  <conditionalFormatting sqref="Y16:Y17 Y21:Y22 Y26:Y27 Y31:Y32 Y36:Y37 Y41:Y42 Y46:Y47 Y51:Y52 Y56:Y57 Y61:Y62 Y66:Y67">
    <cfRule type="expression" dxfId="399" priority="100">
      <formula>$Y$2=""</formula>
    </cfRule>
  </conditionalFormatting>
  <conditionalFormatting sqref="Z16:Z17 Z21:Z22 Z26:Z27 Z31:Z32 Z36:Z37 Z41:Z42 Z46:Z47 Z51:Z52 Z56:Z57 Z61:Z62 Z66:Z67">
    <cfRule type="expression" dxfId="398" priority="99">
      <formula>$Z$2=""</formula>
    </cfRule>
  </conditionalFormatting>
  <conditionalFormatting sqref="AA16:AA17 AA21:AA22 AA26:AA27 AA31:AA32 AA36:AA37 AA41:AA42 AA46:AA47 AA51:AA52 AA56:AA57 AA61:AA62 AA66:AA67">
    <cfRule type="expression" dxfId="397" priority="98">
      <formula>$AA$2=""</formula>
    </cfRule>
  </conditionalFormatting>
  <conditionalFormatting sqref="AB16:AB17 AB21:AB22 AB26:AB27 AB31:AB32 AB36:AB37 AB41:AB42 AB46:AB47 AB51:AB52 AB56:AB57 AB61:AB62 AB66:AB67">
    <cfRule type="expression" dxfId="396" priority="97">
      <formula>$AB$2=""</formula>
    </cfRule>
  </conditionalFormatting>
  <conditionalFormatting sqref="AC16:AC17 AC21:AC22 AC26:AC27 AC31:AC32 AC36:AC37 AC41:AC42 AC46:AC47 AC51:AC52 AC56:AC57 AC61:AC62 AC66:AC67">
    <cfRule type="expression" dxfId="395" priority="96">
      <formula>$AC$2=""</formula>
    </cfRule>
  </conditionalFormatting>
  <conditionalFormatting sqref="AD16:AD17 AD21:AD22 AD26:AD27 AD31:AD32 AD36:AD37 AD41:AD42 AD46:AD47 AD51:AD52 AD56:AD57 AD61:AD62 AD66:AD67">
    <cfRule type="expression" dxfId="394" priority="95">
      <formula>$AD$2=""</formula>
    </cfRule>
  </conditionalFormatting>
  <conditionalFormatting sqref="AE16:AE17 AE21:AE22 AE26:AE27 AE31:AE32 AE36:AE37 AE41:AE42 AE46:AE47 AE51:AE52 AE56:AE57 AE61:AE62 AE66:AE67">
    <cfRule type="expression" dxfId="393" priority="94">
      <formula>$AE$2=""</formula>
    </cfRule>
  </conditionalFormatting>
  <conditionalFormatting sqref="AF16:AF17 AF21:AF22 AF26:AF27 AF31:AF32 AF36:AF37 AF41:AF42 AF46:AF47 AF51:AF52 AF56:AF57 AF61:AF62 AF66:AF67">
    <cfRule type="expression" dxfId="392" priority="93">
      <formula>$AF$2=""</formula>
    </cfRule>
  </conditionalFormatting>
  <conditionalFormatting sqref="AG16:AG17 AG21:AG22 AG26:AG27 AG31:AG32 AG36:AG37 AG41:AG42 AG46:AG47 AG51:AG52 AG56:AG57 AG61:AG62 AG66:AG67">
    <cfRule type="expression" dxfId="391" priority="92">
      <formula>$AG$2=""</formula>
    </cfRule>
  </conditionalFormatting>
  <conditionalFormatting sqref="AH16:AH17 AH21:AH22 AH26:AH27 AH31:AH32 AH36:AH37 AH41:AH42 AH46:AH47 AH51:AH52 AH56:AH57 AH61:AH62 AH66:AH67">
    <cfRule type="expression" dxfId="390" priority="91">
      <formula>$AH$2=""</formula>
    </cfRule>
  </conditionalFormatting>
  <conditionalFormatting sqref="AI16:AI17 AI21:AI22 AI26:AI27 AI31:AI32 AI36:AI37 AI41:AI42 AI46:AI47 AI51:AI52 AI56:AI57 AI61:AI62 AI66:AI67">
    <cfRule type="expression" dxfId="389" priority="90">
      <formula>$AI$2=""</formula>
    </cfRule>
  </conditionalFormatting>
  <conditionalFormatting sqref="AJ16:AJ17 AJ21:AJ22 AJ26:AJ27 AJ31:AJ32 AJ36:AJ37 AJ41:AJ42 AJ46:AJ47 AJ51:AJ52 AJ56:AJ57 AJ61:AJ62 AJ66:AJ67">
    <cfRule type="expression" dxfId="388" priority="89">
      <formula>$AJ$2=""</formula>
    </cfRule>
  </conditionalFormatting>
  <conditionalFormatting sqref="AK16:AK17 AK21:AK22 AK26:AK27 AK31:AK32 AK36:AK37 AK41:AK42 AK46:AK47 AK51:AK52 AK56:AK57 AK61:AK62 AK66:AK67">
    <cfRule type="expression" dxfId="387" priority="88">
      <formula>$AK$2=""</formula>
    </cfRule>
  </conditionalFormatting>
  <conditionalFormatting sqref="AL16:AL17 AL21:AL22 AL26:AL27 AL31:AL32 AL36:AL37 AL41:AL42 AL46:AL47 AL51:AL52 AL56:AL57 AL61:AL62 AL66:AL67">
    <cfRule type="expression" dxfId="386" priority="87">
      <formula>$AL$2=""</formula>
    </cfRule>
  </conditionalFormatting>
  <conditionalFormatting sqref="AM16:AM17 AM21:AM22 AM26:AM27 AM31:AM32 AM36:AM37 AM41:AM42 AM46:AM47 AM51:AM52 AM56:AM57 AM61:AM62 AM66:AM67">
    <cfRule type="expression" dxfId="385" priority="86">
      <formula>$AM$2=""</formula>
    </cfRule>
  </conditionalFormatting>
  <conditionalFormatting sqref="AN16:AN17 AN21:AN22 AN26:AN27 AN31:AN32 AN36:AN37 AN41:AN42 AN46:AN47 AN51:AN52 AN56:AN57 AN61:AN62 AN66:AN67">
    <cfRule type="expression" dxfId="384" priority="85">
      <formula>$AN$2=""</formula>
    </cfRule>
  </conditionalFormatting>
  <conditionalFormatting sqref="AO16:AO17 AO21:AO22 AO26:AO27 AO31:AO32 AO36:AO37 AO41:AO42 AO46:AO47 AO51:AO52 AO56:AO57 AO61:AO62 AO66:AO67">
    <cfRule type="expression" dxfId="383" priority="84">
      <formula>$AO$2=""</formula>
    </cfRule>
  </conditionalFormatting>
  <conditionalFormatting sqref="B16:B17">
    <cfRule type="expression" dxfId="382" priority="53">
      <formula>$B$2=""</formula>
    </cfRule>
  </conditionalFormatting>
  <conditionalFormatting sqref="C16">
    <cfRule type="expression" dxfId="381" priority="12">
      <formula>$C$2=""</formula>
    </cfRule>
  </conditionalFormatting>
  <conditionalFormatting sqref="D16">
    <cfRule type="expression" dxfId="380" priority="8">
      <formula>$C$2=""</formula>
    </cfRule>
  </conditionalFormatting>
  <conditionalFormatting sqref="D17">
    <cfRule type="expression" dxfId="379" priority="7">
      <formula>$B$2=""</formula>
    </cfRule>
  </conditionalFormatting>
  <conditionalFormatting sqref="C17">
    <cfRule type="expression" dxfId="378" priority="6">
      <formula>$B$2=""</formula>
    </cfRule>
  </conditionalFormatting>
  <conditionalFormatting sqref="E16:V16">
    <cfRule type="expression" dxfId="377" priority="4">
      <formula>$C$2=""</formula>
    </cfRule>
  </conditionalFormatting>
  <conditionalFormatting sqref="E17:V17">
    <cfRule type="expression" dxfId="376" priority="3">
      <formula>$B$2=""</formula>
    </cfRule>
  </conditionalFormatting>
  <conditionalFormatting sqref="C27">
    <cfRule type="expression" dxfId="375" priority="2">
      <formula>$B$2=""</formula>
    </cfRule>
  </conditionalFormatting>
  <conditionalFormatting sqref="C26">
    <cfRule type="expression" dxfId="374" priority="1">
      <formula>$B$2=""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2:AO66"/>
  <sheetViews>
    <sheetView zoomScale="85" zoomScaleNormal="85" workbookViewId="0">
      <selection activeCell="F26" sqref="F26"/>
    </sheetView>
  </sheetViews>
  <sheetFormatPr defaultRowHeight="15" outlineLevelRow="2" x14ac:dyDescent="0.25"/>
  <cols>
    <col min="1" max="1" width="31.140625" style="14" bestFit="1" customWidth="1"/>
    <col min="2" max="3" width="13.140625" style="14" bestFit="1" customWidth="1"/>
    <col min="4" max="41" width="11.85546875" style="14" bestFit="1" customWidth="1"/>
    <col min="42" max="16384" width="9.140625" style="14"/>
  </cols>
  <sheetData>
    <row r="2" spans="1:41" x14ac:dyDescent="0.25">
      <c r="A2" s="17" t="s">
        <v>58</v>
      </c>
      <c r="B2" s="18">
        <f>'Peňažné toky'!B3</f>
        <v>2018</v>
      </c>
      <c r="C2" s="18">
        <f>'Peňažné toky'!C3</f>
        <v>2019</v>
      </c>
      <c r="D2" s="18">
        <f>'Peňažné toky'!D3</f>
        <v>2020</v>
      </c>
      <c r="E2" s="18">
        <f>'Peňažné toky'!E3</f>
        <v>2021</v>
      </c>
      <c r="F2" s="18">
        <f>'Peňažné toky'!F3</f>
        <v>2022</v>
      </c>
      <c r="G2" s="18">
        <f>'Peňažné toky'!G3</f>
        <v>2023</v>
      </c>
      <c r="H2" s="18">
        <f>'Peňažné toky'!H3</f>
        <v>2024</v>
      </c>
      <c r="I2" s="18">
        <f>'Peňažné toky'!I3</f>
        <v>2025</v>
      </c>
      <c r="J2" s="18">
        <f>'Peňažné toky'!J3</f>
        <v>2026</v>
      </c>
      <c r="K2" s="18">
        <f>'Peňažné toky'!K3</f>
        <v>2027</v>
      </c>
      <c r="L2" s="18">
        <f>'Peňažné toky'!L3</f>
        <v>2028</v>
      </c>
      <c r="M2" s="18">
        <f>'Peňažné toky'!M3</f>
        <v>2029</v>
      </c>
      <c r="N2" s="18">
        <f>'Peňažné toky'!N3</f>
        <v>2030</v>
      </c>
      <c r="O2" s="18">
        <f>'Peňažné toky'!O3</f>
        <v>2031</v>
      </c>
      <c r="P2" s="18">
        <f>'Peňažné toky'!P3</f>
        <v>2032</v>
      </c>
      <c r="Q2" s="18">
        <f>'Peňažné toky'!Q3</f>
        <v>2033</v>
      </c>
      <c r="R2" s="18">
        <f>'Peňažné toky'!R3</f>
        <v>2034</v>
      </c>
      <c r="S2" s="18">
        <f>'Peňažné toky'!S3</f>
        <v>2035</v>
      </c>
      <c r="T2" s="18">
        <f>'Peňažné toky'!T3</f>
        <v>2036</v>
      </c>
      <c r="U2" s="18">
        <f>'Peňažné toky'!U3</f>
        <v>2037</v>
      </c>
      <c r="V2" s="18">
        <f>'Peňažné toky'!V3</f>
        <v>2038</v>
      </c>
      <c r="W2" s="18" t="str">
        <f>'Peňažné toky'!W3</f>
        <v/>
      </c>
      <c r="X2" s="18" t="str">
        <f>'Peňažné toky'!X3</f>
        <v/>
      </c>
      <c r="Y2" s="18" t="str">
        <f>'Peňažné toky'!Y3</f>
        <v/>
      </c>
      <c r="Z2" s="18" t="str">
        <f>'Peňažné toky'!Z3</f>
        <v/>
      </c>
      <c r="AA2" s="18" t="str">
        <f>'Peňažné toky'!AA3</f>
        <v/>
      </c>
      <c r="AB2" s="18" t="str">
        <f>'Peňažné toky'!AB3</f>
        <v/>
      </c>
      <c r="AC2" s="18" t="str">
        <f>'Peňažné toky'!AC3</f>
        <v/>
      </c>
      <c r="AD2" s="18" t="str">
        <f>'Peňažné toky'!AD3</f>
        <v/>
      </c>
      <c r="AE2" s="18" t="str">
        <f>'Peňažné toky'!AE3</f>
        <v/>
      </c>
      <c r="AF2" s="18" t="str">
        <f>'Peňažné toky'!AF3</f>
        <v/>
      </c>
      <c r="AG2" s="18" t="str">
        <f>'Peňažné toky'!AG3</f>
        <v/>
      </c>
      <c r="AH2" s="18" t="str">
        <f>'Peňažné toky'!AH3</f>
        <v/>
      </c>
      <c r="AI2" s="18" t="str">
        <f>'Peňažné toky'!AI3</f>
        <v/>
      </c>
      <c r="AJ2" s="18" t="str">
        <f>'Peňažné toky'!AJ3</f>
        <v/>
      </c>
      <c r="AK2" s="18" t="str">
        <f>'Peňažné toky'!AK3</f>
        <v/>
      </c>
      <c r="AL2" s="18" t="str">
        <f>'Peňažné toky'!AL3</f>
        <v/>
      </c>
      <c r="AM2" s="18" t="str">
        <f>'Peňažné toky'!AM3</f>
        <v/>
      </c>
      <c r="AN2" s="18" t="str">
        <f>'Peňažné toky'!AN3</f>
        <v/>
      </c>
      <c r="AO2" s="18" t="str">
        <f>'Peňažné toky'!AO3</f>
        <v/>
      </c>
    </row>
    <row r="3" spans="1:41" x14ac:dyDescent="0.25">
      <c r="A3" s="17" t="s">
        <v>43</v>
      </c>
      <c r="B3" s="22">
        <f t="shared" ref="B3:AO3" si="0">IF(B$2="","",B12+B17+B22+B27+B32+B37+B42+B47+B52+B57+B62)</f>
        <v>100000</v>
      </c>
      <c r="C3" s="22">
        <f t="shared" si="0"/>
        <v>0</v>
      </c>
      <c r="D3" s="22">
        <f t="shared" si="0"/>
        <v>0</v>
      </c>
      <c r="E3" s="22">
        <f t="shared" si="0"/>
        <v>0</v>
      </c>
      <c r="F3" s="22">
        <f t="shared" si="0"/>
        <v>0</v>
      </c>
      <c r="G3" s="22">
        <f t="shared" si="0"/>
        <v>0</v>
      </c>
      <c r="H3" s="22">
        <f t="shared" si="0"/>
        <v>0</v>
      </c>
      <c r="I3" s="22">
        <f t="shared" si="0"/>
        <v>0</v>
      </c>
      <c r="J3" s="22">
        <f t="shared" si="0"/>
        <v>0</v>
      </c>
      <c r="K3" s="22">
        <f t="shared" si="0"/>
        <v>0</v>
      </c>
      <c r="L3" s="22">
        <f t="shared" si="0"/>
        <v>0</v>
      </c>
      <c r="M3" s="22">
        <f t="shared" si="0"/>
        <v>0</v>
      </c>
      <c r="N3" s="22">
        <f t="shared" si="0"/>
        <v>0</v>
      </c>
      <c r="O3" s="22">
        <f t="shared" si="0"/>
        <v>0</v>
      </c>
      <c r="P3" s="22">
        <f t="shared" si="0"/>
        <v>0</v>
      </c>
      <c r="Q3" s="22">
        <f t="shared" si="0"/>
        <v>0</v>
      </c>
      <c r="R3" s="22">
        <f t="shared" si="0"/>
        <v>0</v>
      </c>
      <c r="S3" s="22">
        <f t="shared" si="0"/>
        <v>0</v>
      </c>
      <c r="T3" s="22">
        <f t="shared" si="0"/>
        <v>0</v>
      </c>
      <c r="U3" s="22">
        <f t="shared" si="0"/>
        <v>0</v>
      </c>
      <c r="V3" s="22">
        <f t="shared" si="0"/>
        <v>0</v>
      </c>
      <c r="W3" s="22" t="str">
        <f t="shared" si="0"/>
        <v/>
      </c>
      <c r="X3" s="22" t="str">
        <f t="shared" si="0"/>
        <v/>
      </c>
      <c r="Y3" s="22" t="str">
        <f t="shared" si="0"/>
        <v/>
      </c>
      <c r="Z3" s="22" t="str">
        <f t="shared" si="0"/>
        <v/>
      </c>
      <c r="AA3" s="22" t="str">
        <f t="shared" si="0"/>
        <v/>
      </c>
      <c r="AB3" s="22" t="str">
        <f t="shared" si="0"/>
        <v/>
      </c>
      <c r="AC3" s="22" t="str">
        <f t="shared" si="0"/>
        <v/>
      </c>
      <c r="AD3" s="22" t="str">
        <f t="shared" si="0"/>
        <v/>
      </c>
      <c r="AE3" s="22" t="str">
        <f t="shared" si="0"/>
        <v/>
      </c>
      <c r="AF3" s="22" t="str">
        <f t="shared" si="0"/>
        <v/>
      </c>
      <c r="AG3" s="22" t="str">
        <f t="shared" si="0"/>
        <v/>
      </c>
      <c r="AH3" s="22" t="str">
        <f t="shared" si="0"/>
        <v/>
      </c>
      <c r="AI3" s="22" t="str">
        <f t="shared" si="0"/>
        <v/>
      </c>
      <c r="AJ3" s="22" t="str">
        <f t="shared" si="0"/>
        <v/>
      </c>
      <c r="AK3" s="22" t="str">
        <f t="shared" si="0"/>
        <v/>
      </c>
      <c r="AL3" s="22" t="str">
        <f t="shared" si="0"/>
        <v/>
      </c>
      <c r="AM3" s="22" t="str">
        <f t="shared" si="0"/>
        <v/>
      </c>
      <c r="AN3" s="22" t="str">
        <f t="shared" si="0"/>
        <v/>
      </c>
      <c r="AO3" s="22" t="str">
        <f t="shared" si="0"/>
        <v/>
      </c>
    </row>
    <row r="4" spans="1:41" x14ac:dyDescent="0.25">
      <c r="A4" s="17" t="s">
        <v>44</v>
      </c>
      <c r="B4" s="22">
        <f t="shared" ref="B4:AO4" si="1">IF(B$2="","",B13+B18+B23+B28+B33+B38+B43+B48+B53+B58+B63)</f>
        <v>0</v>
      </c>
      <c r="C4" s="22">
        <f t="shared" si="1"/>
        <v>8501.83</v>
      </c>
      <c r="D4" s="22">
        <f t="shared" si="1"/>
        <v>8804.2099999999991</v>
      </c>
      <c r="E4" s="22">
        <f t="shared" si="1"/>
        <v>9117.35</v>
      </c>
      <c r="F4" s="22">
        <f t="shared" si="1"/>
        <v>9441.6200000000008</v>
      </c>
      <c r="G4" s="22">
        <f t="shared" si="1"/>
        <v>9777.44</v>
      </c>
      <c r="H4" s="22">
        <f t="shared" si="1"/>
        <v>10125.19</v>
      </c>
      <c r="I4" s="22">
        <f t="shared" si="1"/>
        <v>10485.31</v>
      </c>
      <c r="J4" s="22">
        <f t="shared" si="1"/>
        <v>10858.24</v>
      </c>
      <c r="K4" s="22">
        <f t="shared" si="1"/>
        <v>11244.44</v>
      </c>
      <c r="L4" s="22">
        <f t="shared" si="1"/>
        <v>11644.37</v>
      </c>
      <c r="M4" s="22">
        <f t="shared" si="1"/>
        <v>0</v>
      </c>
      <c r="N4" s="22">
        <f t="shared" si="1"/>
        <v>0</v>
      </c>
      <c r="O4" s="22">
        <f t="shared" si="1"/>
        <v>0</v>
      </c>
      <c r="P4" s="22">
        <f t="shared" si="1"/>
        <v>0</v>
      </c>
      <c r="Q4" s="22">
        <f t="shared" si="1"/>
        <v>0</v>
      </c>
      <c r="R4" s="22">
        <f t="shared" si="1"/>
        <v>0</v>
      </c>
      <c r="S4" s="22">
        <f t="shared" si="1"/>
        <v>0</v>
      </c>
      <c r="T4" s="22">
        <f t="shared" si="1"/>
        <v>0</v>
      </c>
      <c r="U4" s="22">
        <f t="shared" si="1"/>
        <v>0</v>
      </c>
      <c r="V4" s="22">
        <f t="shared" si="1"/>
        <v>0</v>
      </c>
      <c r="W4" s="22" t="str">
        <f t="shared" si="1"/>
        <v/>
      </c>
      <c r="X4" s="22" t="str">
        <f t="shared" si="1"/>
        <v/>
      </c>
      <c r="Y4" s="22" t="str">
        <f t="shared" si="1"/>
        <v/>
      </c>
      <c r="Z4" s="22" t="str">
        <f t="shared" si="1"/>
        <v/>
      </c>
      <c r="AA4" s="22" t="str">
        <f t="shared" si="1"/>
        <v/>
      </c>
      <c r="AB4" s="22" t="str">
        <f t="shared" si="1"/>
        <v/>
      </c>
      <c r="AC4" s="22" t="str">
        <f t="shared" si="1"/>
        <v/>
      </c>
      <c r="AD4" s="22" t="str">
        <f t="shared" si="1"/>
        <v/>
      </c>
      <c r="AE4" s="22" t="str">
        <f t="shared" si="1"/>
        <v/>
      </c>
      <c r="AF4" s="22" t="str">
        <f t="shared" si="1"/>
        <v/>
      </c>
      <c r="AG4" s="22" t="str">
        <f t="shared" si="1"/>
        <v/>
      </c>
      <c r="AH4" s="22" t="str">
        <f t="shared" si="1"/>
        <v/>
      </c>
      <c r="AI4" s="22" t="str">
        <f t="shared" si="1"/>
        <v/>
      </c>
      <c r="AJ4" s="22" t="str">
        <f t="shared" si="1"/>
        <v/>
      </c>
      <c r="AK4" s="22" t="str">
        <f t="shared" si="1"/>
        <v/>
      </c>
      <c r="AL4" s="22" t="str">
        <f t="shared" si="1"/>
        <v/>
      </c>
      <c r="AM4" s="22" t="str">
        <f t="shared" si="1"/>
        <v/>
      </c>
      <c r="AN4" s="22" t="str">
        <f t="shared" si="1"/>
        <v/>
      </c>
      <c r="AO4" s="22" t="str">
        <f t="shared" si="1"/>
        <v/>
      </c>
    </row>
    <row r="5" spans="1:41" x14ac:dyDescent="0.25">
      <c r="A5" s="17" t="s">
        <v>45</v>
      </c>
      <c r="B5" s="22">
        <f t="shared" ref="B5:AO5" si="2">IF(B$2="","",B14+B19+B24+B29+B34+B39+B44+B49+B54+B59+B64)</f>
        <v>0</v>
      </c>
      <c r="C5" s="22">
        <f t="shared" si="2"/>
        <v>3364.47</v>
      </c>
      <c r="D5" s="22">
        <f t="shared" si="2"/>
        <v>3062.09</v>
      </c>
      <c r="E5" s="22">
        <f t="shared" si="2"/>
        <v>2748.95</v>
      </c>
      <c r="F5" s="22">
        <f t="shared" si="2"/>
        <v>2424.6799999999998</v>
      </c>
      <c r="G5" s="22">
        <f t="shared" si="2"/>
        <v>2088.86</v>
      </c>
      <c r="H5" s="22">
        <f t="shared" si="2"/>
        <v>1741.11</v>
      </c>
      <c r="I5" s="22">
        <f t="shared" si="2"/>
        <v>1380.99</v>
      </c>
      <c r="J5" s="22">
        <f t="shared" si="2"/>
        <v>1008.06</v>
      </c>
      <c r="K5" s="22">
        <f t="shared" si="2"/>
        <v>621.86</v>
      </c>
      <c r="L5" s="22">
        <f t="shared" si="2"/>
        <v>221.93</v>
      </c>
      <c r="M5" s="22">
        <f t="shared" si="2"/>
        <v>0</v>
      </c>
      <c r="N5" s="22">
        <f t="shared" si="2"/>
        <v>0</v>
      </c>
      <c r="O5" s="22">
        <f t="shared" si="2"/>
        <v>0</v>
      </c>
      <c r="P5" s="22">
        <f t="shared" si="2"/>
        <v>0</v>
      </c>
      <c r="Q5" s="22">
        <f t="shared" si="2"/>
        <v>0</v>
      </c>
      <c r="R5" s="22">
        <f t="shared" si="2"/>
        <v>0</v>
      </c>
      <c r="S5" s="22">
        <f t="shared" si="2"/>
        <v>0</v>
      </c>
      <c r="T5" s="22">
        <f t="shared" si="2"/>
        <v>0</v>
      </c>
      <c r="U5" s="22">
        <f t="shared" si="2"/>
        <v>0</v>
      </c>
      <c r="V5" s="22">
        <f t="shared" si="2"/>
        <v>0</v>
      </c>
      <c r="W5" s="22" t="str">
        <f t="shared" si="2"/>
        <v/>
      </c>
      <c r="X5" s="22" t="str">
        <f t="shared" si="2"/>
        <v/>
      </c>
      <c r="Y5" s="22" t="str">
        <f t="shared" si="2"/>
        <v/>
      </c>
      <c r="Z5" s="22" t="str">
        <f t="shared" si="2"/>
        <v/>
      </c>
      <c r="AA5" s="22" t="str">
        <f t="shared" si="2"/>
        <v/>
      </c>
      <c r="AB5" s="22" t="str">
        <f t="shared" si="2"/>
        <v/>
      </c>
      <c r="AC5" s="22" t="str">
        <f t="shared" si="2"/>
        <v/>
      </c>
      <c r="AD5" s="22" t="str">
        <f t="shared" si="2"/>
        <v/>
      </c>
      <c r="AE5" s="22" t="str">
        <f t="shared" si="2"/>
        <v/>
      </c>
      <c r="AF5" s="22" t="str">
        <f t="shared" si="2"/>
        <v/>
      </c>
      <c r="AG5" s="22" t="str">
        <f t="shared" si="2"/>
        <v/>
      </c>
      <c r="AH5" s="22" t="str">
        <f t="shared" si="2"/>
        <v/>
      </c>
      <c r="AI5" s="22" t="str">
        <f t="shared" si="2"/>
        <v/>
      </c>
      <c r="AJ5" s="22" t="str">
        <f t="shared" si="2"/>
        <v/>
      </c>
      <c r="AK5" s="22" t="str">
        <f t="shared" si="2"/>
        <v/>
      </c>
      <c r="AL5" s="22" t="str">
        <f t="shared" si="2"/>
        <v/>
      </c>
      <c r="AM5" s="22" t="str">
        <f t="shared" si="2"/>
        <v/>
      </c>
      <c r="AN5" s="22" t="str">
        <f t="shared" si="2"/>
        <v/>
      </c>
      <c r="AO5" s="22" t="str">
        <f t="shared" si="2"/>
        <v/>
      </c>
    </row>
    <row r="6" spans="1:41" ht="15.75" thickBot="1" x14ac:dyDescent="0.3">
      <c r="A6" s="23" t="s">
        <v>47</v>
      </c>
      <c r="B6" s="16">
        <f t="shared" ref="B6:AO6" si="3">IF(B$2="","",B15+B20+B25+B30+B35+B40+B45+B50+B55+B60+B65)</f>
        <v>0</v>
      </c>
      <c r="C6" s="16">
        <f t="shared" si="3"/>
        <v>11866.3</v>
      </c>
      <c r="D6" s="16">
        <f t="shared" si="3"/>
        <v>11866.3</v>
      </c>
      <c r="E6" s="16">
        <f t="shared" si="3"/>
        <v>11866.3</v>
      </c>
      <c r="F6" s="16">
        <f t="shared" si="3"/>
        <v>11866.300000000001</v>
      </c>
      <c r="G6" s="16">
        <f t="shared" si="3"/>
        <v>11866.300000000001</v>
      </c>
      <c r="H6" s="16">
        <f t="shared" si="3"/>
        <v>11866.300000000001</v>
      </c>
      <c r="I6" s="16">
        <f t="shared" si="3"/>
        <v>11866.3</v>
      </c>
      <c r="J6" s="16">
        <f t="shared" si="3"/>
        <v>11866.3</v>
      </c>
      <c r="K6" s="16">
        <f t="shared" si="3"/>
        <v>11866.300000000001</v>
      </c>
      <c r="L6" s="16">
        <f t="shared" si="3"/>
        <v>11866.300000000001</v>
      </c>
      <c r="M6" s="16">
        <f t="shared" si="3"/>
        <v>0</v>
      </c>
      <c r="N6" s="16">
        <f t="shared" si="3"/>
        <v>0</v>
      </c>
      <c r="O6" s="16">
        <f t="shared" si="3"/>
        <v>0</v>
      </c>
      <c r="P6" s="16">
        <f t="shared" si="3"/>
        <v>0</v>
      </c>
      <c r="Q6" s="16">
        <f t="shared" si="3"/>
        <v>0</v>
      </c>
      <c r="R6" s="16">
        <f t="shared" si="3"/>
        <v>0</v>
      </c>
      <c r="S6" s="16">
        <f t="shared" si="3"/>
        <v>0</v>
      </c>
      <c r="T6" s="16">
        <f t="shared" si="3"/>
        <v>0</v>
      </c>
      <c r="U6" s="16">
        <f t="shared" si="3"/>
        <v>0</v>
      </c>
      <c r="V6" s="16">
        <f t="shared" si="3"/>
        <v>0</v>
      </c>
      <c r="W6" s="16" t="str">
        <f t="shared" si="3"/>
        <v/>
      </c>
      <c r="X6" s="16" t="str">
        <f t="shared" si="3"/>
        <v/>
      </c>
      <c r="Y6" s="16" t="str">
        <f t="shared" si="3"/>
        <v/>
      </c>
      <c r="Z6" s="16" t="str">
        <f t="shared" si="3"/>
        <v/>
      </c>
      <c r="AA6" s="16" t="str">
        <f t="shared" si="3"/>
        <v/>
      </c>
      <c r="AB6" s="16" t="str">
        <f t="shared" si="3"/>
        <v/>
      </c>
      <c r="AC6" s="16" t="str">
        <f t="shared" si="3"/>
        <v/>
      </c>
      <c r="AD6" s="16" t="str">
        <f t="shared" si="3"/>
        <v/>
      </c>
      <c r="AE6" s="16" t="str">
        <f t="shared" si="3"/>
        <v/>
      </c>
      <c r="AF6" s="16" t="str">
        <f t="shared" si="3"/>
        <v/>
      </c>
      <c r="AG6" s="16" t="str">
        <f t="shared" si="3"/>
        <v/>
      </c>
      <c r="AH6" s="16" t="str">
        <f t="shared" si="3"/>
        <v/>
      </c>
      <c r="AI6" s="16" t="str">
        <f t="shared" si="3"/>
        <v/>
      </c>
      <c r="AJ6" s="16" t="str">
        <f t="shared" si="3"/>
        <v/>
      </c>
      <c r="AK6" s="16" t="str">
        <f t="shared" si="3"/>
        <v/>
      </c>
      <c r="AL6" s="16" t="str">
        <f t="shared" si="3"/>
        <v/>
      </c>
      <c r="AM6" s="16" t="str">
        <f t="shared" si="3"/>
        <v/>
      </c>
      <c r="AN6" s="16" t="str">
        <f t="shared" si="3"/>
        <v/>
      </c>
      <c r="AO6" s="16" t="str">
        <f t="shared" si="3"/>
        <v/>
      </c>
    </row>
    <row r="7" spans="1:41" x14ac:dyDescent="0.25">
      <c r="A7" s="17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</row>
    <row r="8" spans="1:41" x14ac:dyDescent="0.25">
      <c r="A8" s="17" t="s">
        <v>57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1" x14ac:dyDescent="0.25">
      <c r="A9" s="17" t="s">
        <v>39</v>
      </c>
    </row>
    <row r="10" spans="1:41" x14ac:dyDescent="0.25">
      <c r="A10" s="17" t="s">
        <v>46</v>
      </c>
    </row>
    <row r="11" spans="1:41" x14ac:dyDescent="0.25">
      <c r="A11" s="17"/>
    </row>
    <row r="12" spans="1:41" x14ac:dyDescent="0.25">
      <c r="A12" s="19" t="s">
        <v>43</v>
      </c>
      <c r="B12" s="139">
        <v>100000</v>
      </c>
      <c r="C12" s="13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</row>
    <row r="13" spans="1:41" x14ac:dyDescent="0.25">
      <c r="A13" s="14" t="s">
        <v>44</v>
      </c>
      <c r="B13" s="164">
        <v>0</v>
      </c>
      <c r="C13" s="158">
        <v>8501.83</v>
      </c>
      <c r="D13" s="158">
        <v>8804.2099999999991</v>
      </c>
      <c r="E13" s="158">
        <v>9117.35</v>
      </c>
      <c r="F13" s="158">
        <v>9441.6200000000008</v>
      </c>
      <c r="G13" s="158">
        <v>9777.44</v>
      </c>
      <c r="H13" s="158">
        <v>10125.19</v>
      </c>
      <c r="I13" s="158">
        <v>10485.31</v>
      </c>
      <c r="J13" s="158">
        <v>10858.24</v>
      </c>
      <c r="K13" s="158">
        <v>11244.44</v>
      </c>
      <c r="L13" s="116">
        <v>11644.37</v>
      </c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</row>
    <row r="14" spans="1:41" x14ac:dyDescent="0.25">
      <c r="A14" s="14" t="s">
        <v>45</v>
      </c>
      <c r="B14" s="164">
        <v>0</v>
      </c>
      <c r="C14" s="158">
        <v>3364.47</v>
      </c>
      <c r="D14" s="158">
        <v>3062.09</v>
      </c>
      <c r="E14" s="163">
        <v>2748.95</v>
      </c>
      <c r="F14" s="158">
        <v>2424.6799999999998</v>
      </c>
      <c r="G14" s="158">
        <v>2088.86</v>
      </c>
      <c r="H14" s="158">
        <v>1741.11</v>
      </c>
      <c r="I14" s="158">
        <v>1380.99</v>
      </c>
      <c r="J14" s="158">
        <v>1008.06</v>
      </c>
      <c r="K14" s="158">
        <v>621.86</v>
      </c>
      <c r="L14" s="116">
        <v>221.93</v>
      </c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</row>
    <row r="15" spans="1:41" x14ac:dyDescent="0.25">
      <c r="A15" s="17" t="s">
        <v>47</v>
      </c>
      <c r="B15" s="161">
        <f>IF(B$2="","",B13+B14)</f>
        <v>0</v>
      </c>
      <c r="C15" s="161">
        <f t="shared" ref="C15:AO15" si="4">IF(C$2="","",C13+C14)</f>
        <v>11866.3</v>
      </c>
      <c r="D15" s="161">
        <f t="shared" si="4"/>
        <v>11866.3</v>
      </c>
      <c r="E15" s="161">
        <f t="shared" si="4"/>
        <v>11866.3</v>
      </c>
      <c r="F15" s="161">
        <f t="shared" si="4"/>
        <v>11866.300000000001</v>
      </c>
      <c r="G15" s="161">
        <f t="shared" si="4"/>
        <v>11866.300000000001</v>
      </c>
      <c r="H15" s="161">
        <f t="shared" si="4"/>
        <v>11866.300000000001</v>
      </c>
      <c r="I15" s="161">
        <f t="shared" si="4"/>
        <v>11866.3</v>
      </c>
      <c r="J15" s="161">
        <f t="shared" si="4"/>
        <v>11866.3</v>
      </c>
      <c r="K15" s="161">
        <f t="shared" si="4"/>
        <v>11866.300000000001</v>
      </c>
      <c r="L15" s="140">
        <f t="shared" si="4"/>
        <v>11866.300000000001</v>
      </c>
      <c r="M15" s="20">
        <f t="shared" si="4"/>
        <v>0</v>
      </c>
      <c r="N15" s="20">
        <f t="shared" si="4"/>
        <v>0</v>
      </c>
      <c r="O15" s="20">
        <f t="shared" si="4"/>
        <v>0</v>
      </c>
      <c r="P15" s="20">
        <f t="shared" si="4"/>
        <v>0</v>
      </c>
      <c r="Q15" s="20">
        <f t="shared" si="4"/>
        <v>0</v>
      </c>
      <c r="R15" s="20">
        <f t="shared" si="4"/>
        <v>0</v>
      </c>
      <c r="S15" s="20">
        <f t="shared" si="4"/>
        <v>0</v>
      </c>
      <c r="T15" s="20">
        <f t="shared" si="4"/>
        <v>0</v>
      </c>
      <c r="U15" s="20">
        <f t="shared" si="4"/>
        <v>0</v>
      </c>
      <c r="V15" s="20">
        <f t="shared" si="4"/>
        <v>0</v>
      </c>
      <c r="W15" s="20" t="str">
        <f t="shared" si="4"/>
        <v/>
      </c>
      <c r="X15" s="20" t="str">
        <f t="shared" si="4"/>
        <v/>
      </c>
      <c r="Y15" s="20" t="str">
        <f t="shared" si="4"/>
        <v/>
      </c>
      <c r="Z15" s="20" t="str">
        <f t="shared" si="4"/>
        <v/>
      </c>
      <c r="AA15" s="20" t="str">
        <f t="shared" si="4"/>
        <v/>
      </c>
      <c r="AB15" s="20" t="str">
        <f t="shared" si="4"/>
        <v/>
      </c>
      <c r="AC15" s="20" t="str">
        <f t="shared" si="4"/>
        <v/>
      </c>
      <c r="AD15" s="20" t="str">
        <f t="shared" si="4"/>
        <v/>
      </c>
      <c r="AE15" s="20" t="str">
        <f t="shared" si="4"/>
        <v/>
      </c>
      <c r="AF15" s="20" t="str">
        <f t="shared" si="4"/>
        <v/>
      </c>
      <c r="AG15" s="20" t="str">
        <f t="shared" si="4"/>
        <v/>
      </c>
      <c r="AH15" s="20" t="str">
        <f t="shared" si="4"/>
        <v/>
      </c>
      <c r="AI15" s="20" t="str">
        <f t="shared" si="4"/>
        <v/>
      </c>
      <c r="AJ15" s="20" t="str">
        <f t="shared" si="4"/>
        <v/>
      </c>
      <c r="AK15" s="20" t="str">
        <f t="shared" si="4"/>
        <v/>
      </c>
      <c r="AL15" s="20" t="str">
        <f t="shared" si="4"/>
        <v/>
      </c>
      <c r="AM15" s="20" t="str">
        <f t="shared" si="4"/>
        <v/>
      </c>
      <c r="AN15" s="20" t="str">
        <f t="shared" si="4"/>
        <v/>
      </c>
      <c r="AO15" s="20" t="str">
        <f t="shared" si="4"/>
        <v/>
      </c>
    </row>
    <row r="16" spans="1:41" x14ac:dyDescent="0.25">
      <c r="A16" s="24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idden="1" outlineLevel="2" x14ac:dyDescent="0.25">
      <c r="A17" s="19" t="s">
        <v>43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</row>
    <row r="18" spans="1:41" hidden="1" outlineLevel="2" x14ac:dyDescent="0.25">
      <c r="A18" s="14" t="s">
        <v>44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</row>
    <row r="19" spans="1:41" hidden="1" outlineLevel="2" x14ac:dyDescent="0.25">
      <c r="A19" s="14" t="s">
        <v>45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</row>
    <row r="20" spans="1:41" hidden="1" outlineLevel="2" x14ac:dyDescent="0.25">
      <c r="A20" s="17" t="s">
        <v>47</v>
      </c>
      <c r="B20" s="20">
        <f>IF(B$2="","",B18+B19)</f>
        <v>0</v>
      </c>
      <c r="C20" s="20">
        <f t="shared" ref="C20:AO20" si="5">IF(C$2="","",C18+C19)</f>
        <v>0</v>
      </c>
      <c r="D20" s="20">
        <f t="shared" si="5"/>
        <v>0</v>
      </c>
      <c r="E20" s="20">
        <f t="shared" si="5"/>
        <v>0</v>
      </c>
      <c r="F20" s="20">
        <f t="shared" si="5"/>
        <v>0</v>
      </c>
      <c r="G20" s="20">
        <f t="shared" si="5"/>
        <v>0</v>
      </c>
      <c r="H20" s="20">
        <f t="shared" si="5"/>
        <v>0</v>
      </c>
      <c r="I20" s="20">
        <f t="shared" si="5"/>
        <v>0</v>
      </c>
      <c r="J20" s="20">
        <f t="shared" si="5"/>
        <v>0</v>
      </c>
      <c r="K20" s="20">
        <f t="shared" si="5"/>
        <v>0</v>
      </c>
      <c r="L20" s="20">
        <f t="shared" si="5"/>
        <v>0</v>
      </c>
      <c r="M20" s="20">
        <f t="shared" si="5"/>
        <v>0</v>
      </c>
      <c r="N20" s="20">
        <f t="shared" si="5"/>
        <v>0</v>
      </c>
      <c r="O20" s="20">
        <f t="shared" si="5"/>
        <v>0</v>
      </c>
      <c r="P20" s="20">
        <f t="shared" si="5"/>
        <v>0</v>
      </c>
      <c r="Q20" s="20">
        <f t="shared" si="5"/>
        <v>0</v>
      </c>
      <c r="R20" s="20">
        <f t="shared" si="5"/>
        <v>0</v>
      </c>
      <c r="S20" s="20">
        <f t="shared" si="5"/>
        <v>0</v>
      </c>
      <c r="T20" s="20">
        <f t="shared" si="5"/>
        <v>0</v>
      </c>
      <c r="U20" s="20">
        <f t="shared" si="5"/>
        <v>0</v>
      </c>
      <c r="V20" s="20">
        <f t="shared" si="5"/>
        <v>0</v>
      </c>
      <c r="W20" s="20" t="str">
        <f t="shared" si="5"/>
        <v/>
      </c>
      <c r="X20" s="20" t="str">
        <f t="shared" si="5"/>
        <v/>
      </c>
      <c r="Y20" s="20" t="str">
        <f t="shared" si="5"/>
        <v/>
      </c>
      <c r="Z20" s="20" t="str">
        <f t="shared" si="5"/>
        <v/>
      </c>
      <c r="AA20" s="20" t="str">
        <f t="shared" si="5"/>
        <v/>
      </c>
      <c r="AB20" s="20" t="str">
        <f t="shared" si="5"/>
        <v/>
      </c>
      <c r="AC20" s="20" t="str">
        <f t="shared" si="5"/>
        <v/>
      </c>
      <c r="AD20" s="20" t="str">
        <f t="shared" si="5"/>
        <v/>
      </c>
      <c r="AE20" s="20" t="str">
        <f t="shared" si="5"/>
        <v/>
      </c>
      <c r="AF20" s="20" t="str">
        <f t="shared" si="5"/>
        <v/>
      </c>
      <c r="AG20" s="20" t="str">
        <f t="shared" si="5"/>
        <v/>
      </c>
      <c r="AH20" s="20" t="str">
        <f t="shared" si="5"/>
        <v/>
      </c>
      <c r="AI20" s="20" t="str">
        <f t="shared" si="5"/>
        <v/>
      </c>
      <c r="AJ20" s="20" t="str">
        <f t="shared" si="5"/>
        <v/>
      </c>
      <c r="AK20" s="20" t="str">
        <f t="shared" si="5"/>
        <v/>
      </c>
      <c r="AL20" s="20" t="str">
        <f t="shared" si="5"/>
        <v/>
      </c>
      <c r="AM20" s="20" t="str">
        <f t="shared" si="5"/>
        <v/>
      </c>
      <c r="AN20" s="20" t="str">
        <f t="shared" si="5"/>
        <v/>
      </c>
      <c r="AO20" s="20" t="str">
        <f t="shared" si="5"/>
        <v/>
      </c>
    </row>
    <row r="21" spans="1:41" collapsed="1" x14ac:dyDescent="0.25">
      <c r="A21" s="21" t="s">
        <v>63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idden="1" outlineLevel="1" x14ac:dyDescent="0.25">
      <c r="A22" s="19" t="s">
        <v>43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</row>
    <row r="23" spans="1:41" hidden="1" outlineLevel="1" x14ac:dyDescent="0.25">
      <c r="A23" s="14" t="s">
        <v>44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</row>
    <row r="24" spans="1:41" hidden="1" outlineLevel="1" x14ac:dyDescent="0.25">
      <c r="A24" s="14" t="s">
        <v>45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</row>
    <row r="25" spans="1:41" hidden="1" outlineLevel="1" x14ac:dyDescent="0.25">
      <c r="A25" s="17" t="s">
        <v>47</v>
      </c>
      <c r="B25" s="20">
        <f>IF(B$2="","",B23+B24)</f>
        <v>0</v>
      </c>
      <c r="C25" s="20">
        <f t="shared" ref="C25" si="6">IF(C$2="","",C23+C24)</f>
        <v>0</v>
      </c>
      <c r="D25" s="20">
        <f t="shared" ref="D25" si="7">IF(D$2="","",D23+D24)</f>
        <v>0</v>
      </c>
      <c r="E25" s="20">
        <f t="shared" ref="E25" si="8">IF(E$2="","",E23+E24)</f>
        <v>0</v>
      </c>
      <c r="F25" s="20">
        <f t="shared" ref="F25" si="9">IF(F$2="","",F23+F24)</f>
        <v>0</v>
      </c>
      <c r="G25" s="20">
        <f t="shared" ref="G25" si="10">IF(G$2="","",G23+G24)</f>
        <v>0</v>
      </c>
      <c r="H25" s="20">
        <f t="shared" ref="H25" si="11">IF(H$2="","",H23+H24)</f>
        <v>0</v>
      </c>
      <c r="I25" s="20">
        <f t="shared" ref="I25" si="12">IF(I$2="","",I23+I24)</f>
        <v>0</v>
      </c>
      <c r="J25" s="20">
        <f t="shared" ref="J25" si="13">IF(J$2="","",J23+J24)</f>
        <v>0</v>
      </c>
      <c r="K25" s="20">
        <f t="shared" ref="K25" si="14">IF(K$2="","",K23+K24)</f>
        <v>0</v>
      </c>
      <c r="L25" s="20">
        <f t="shared" ref="L25" si="15">IF(L$2="","",L23+L24)</f>
        <v>0</v>
      </c>
      <c r="M25" s="20">
        <f t="shared" ref="M25" si="16">IF(M$2="","",M23+M24)</f>
        <v>0</v>
      </c>
      <c r="N25" s="20">
        <f t="shared" ref="N25" si="17">IF(N$2="","",N23+N24)</f>
        <v>0</v>
      </c>
      <c r="O25" s="20">
        <f t="shared" ref="O25" si="18">IF(O$2="","",O23+O24)</f>
        <v>0</v>
      </c>
      <c r="P25" s="20">
        <f t="shared" ref="P25" si="19">IF(P$2="","",P23+P24)</f>
        <v>0</v>
      </c>
      <c r="Q25" s="20">
        <f t="shared" ref="Q25" si="20">IF(Q$2="","",Q23+Q24)</f>
        <v>0</v>
      </c>
      <c r="R25" s="20">
        <f t="shared" ref="R25" si="21">IF(R$2="","",R23+R24)</f>
        <v>0</v>
      </c>
      <c r="S25" s="20">
        <f t="shared" ref="S25" si="22">IF(S$2="","",S23+S24)</f>
        <v>0</v>
      </c>
      <c r="T25" s="20">
        <f t="shared" ref="T25" si="23">IF(T$2="","",T23+T24)</f>
        <v>0</v>
      </c>
      <c r="U25" s="20">
        <f t="shared" ref="U25" si="24">IF(U$2="","",U23+U24)</f>
        <v>0</v>
      </c>
      <c r="V25" s="20">
        <f t="shared" ref="V25" si="25">IF(V$2="","",V23+V24)</f>
        <v>0</v>
      </c>
      <c r="W25" s="20" t="str">
        <f t="shared" ref="W25" si="26">IF(W$2="","",W23+W24)</f>
        <v/>
      </c>
      <c r="X25" s="20" t="str">
        <f t="shared" ref="X25" si="27">IF(X$2="","",X23+X24)</f>
        <v/>
      </c>
      <c r="Y25" s="20" t="str">
        <f t="shared" ref="Y25" si="28">IF(Y$2="","",Y23+Y24)</f>
        <v/>
      </c>
      <c r="Z25" s="20" t="str">
        <f t="shared" ref="Z25" si="29">IF(Z$2="","",Z23+Z24)</f>
        <v/>
      </c>
      <c r="AA25" s="20" t="str">
        <f t="shared" ref="AA25" si="30">IF(AA$2="","",AA23+AA24)</f>
        <v/>
      </c>
      <c r="AB25" s="20" t="str">
        <f t="shared" ref="AB25" si="31">IF(AB$2="","",AB23+AB24)</f>
        <v/>
      </c>
      <c r="AC25" s="20" t="str">
        <f t="shared" ref="AC25" si="32">IF(AC$2="","",AC23+AC24)</f>
        <v/>
      </c>
      <c r="AD25" s="20" t="str">
        <f t="shared" ref="AD25" si="33">IF(AD$2="","",AD23+AD24)</f>
        <v/>
      </c>
      <c r="AE25" s="20" t="str">
        <f t="shared" ref="AE25" si="34">IF(AE$2="","",AE23+AE24)</f>
        <v/>
      </c>
      <c r="AF25" s="20" t="str">
        <f t="shared" ref="AF25" si="35">IF(AF$2="","",AF23+AF24)</f>
        <v/>
      </c>
      <c r="AG25" s="20" t="str">
        <f t="shared" ref="AG25" si="36">IF(AG$2="","",AG23+AG24)</f>
        <v/>
      </c>
      <c r="AH25" s="20" t="str">
        <f t="shared" ref="AH25" si="37">IF(AH$2="","",AH23+AH24)</f>
        <v/>
      </c>
      <c r="AI25" s="20" t="str">
        <f t="shared" ref="AI25" si="38">IF(AI$2="","",AI23+AI24)</f>
        <v/>
      </c>
      <c r="AJ25" s="20" t="str">
        <f t="shared" ref="AJ25" si="39">IF(AJ$2="","",AJ23+AJ24)</f>
        <v/>
      </c>
      <c r="AK25" s="20" t="str">
        <f t="shared" ref="AK25" si="40">IF(AK$2="","",AK23+AK24)</f>
        <v/>
      </c>
      <c r="AL25" s="20" t="str">
        <f t="shared" ref="AL25" si="41">IF(AL$2="","",AL23+AL24)</f>
        <v/>
      </c>
      <c r="AM25" s="20" t="str">
        <f t="shared" ref="AM25" si="42">IF(AM$2="","",AM23+AM24)</f>
        <v/>
      </c>
      <c r="AN25" s="20" t="str">
        <f t="shared" ref="AN25" si="43">IF(AN$2="","",AN23+AN24)</f>
        <v/>
      </c>
      <c r="AO25" s="20" t="str">
        <f t="shared" ref="AO25" si="44">IF(AO$2="","",AO23+AO24)</f>
        <v/>
      </c>
    </row>
    <row r="26" spans="1:41" collapsed="1" x14ac:dyDescent="0.25">
      <c r="A26" s="21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idden="1" outlineLevel="1" collapsed="1" x14ac:dyDescent="0.25">
      <c r="A27" s="19" t="s">
        <v>43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</row>
    <row r="28" spans="1:41" hidden="1" outlineLevel="1" x14ac:dyDescent="0.25">
      <c r="A28" s="14" t="s">
        <v>44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</row>
    <row r="29" spans="1:41" hidden="1" outlineLevel="1" x14ac:dyDescent="0.25">
      <c r="A29" s="14" t="s">
        <v>45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</row>
    <row r="30" spans="1:41" hidden="1" outlineLevel="1" x14ac:dyDescent="0.25">
      <c r="A30" s="17" t="s">
        <v>47</v>
      </c>
      <c r="B30" s="20">
        <f>IF(B$2="","",B28+B29)</f>
        <v>0</v>
      </c>
      <c r="C30" s="20">
        <f t="shared" ref="C30" si="45">IF(C$2="","",C28+C29)</f>
        <v>0</v>
      </c>
      <c r="D30" s="20">
        <f t="shared" ref="D30" si="46">IF(D$2="","",D28+D29)</f>
        <v>0</v>
      </c>
      <c r="E30" s="20">
        <f t="shared" ref="E30" si="47">IF(E$2="","",E28+E29)</f>
        <v>0</v>
      </c>
      <c r="F30" s="20">
        <f t="shared" ref="F30" si="48">IF(F$2="","",F28+F29)</f>
        <v>0</v>
      </c>
      <c r="G30" s="20">
        <f t="shared" ref="G30" si="49">IF(G$2="","",G28+G29)</f>
        <v>0</v>
      </c>
      <c r="H30" s="20">
        <f t="shared" ref="H30" si="50">IF(H$2="","",H28+H29)</f>
        <v>0</v>
      </c>
      <c r="I30" s="20">
        <f t="shared" ref="I30" si="51">IF(I$2="","",I28+I29)</f>
        <v>0</v>
      </c>
      <c r="J30" s="20">
        <f t="shared" ref="J30" si="52">IF(J$2="","",J28+J29)</f>
        <v>0</v>
      </c>
      <c r="K30" s="20">
        <f t="shared" ref="K30" si="53">IF(K$2="","",K28+K29)</f>
        <v>0</v>
      </c>
      <c r="L30" s="20">
        <f t="shared" ref="L30" si="54">IF(L$2="","",L28+L29)</f>
        <v>0</v>
      </c>
      <c r="M30" s="20">
        <f t="shared" ref="M30" si="55">IF(M$2="","",M28+M29)</f>
        <v>0</v>
      </c>
      <c r="N30" s="20">
        <f t="shared" ref="N30" si="56">IF(N$2="","",N28+N29)</f>
        <v>0</v>
      </c>
      <c r="O30" s="20">
        <f t="shared" ref="O30" si="57">IF(O$2="","",O28+O29)</f>
        <v>0</v>
      </c>
      <c r="P30" s="20">
        <f t="shared" ref="P30" si="58">IF(P$2="","",P28+P29)</f>
        <v>0</v>
      </c>
      <c r="Q30" s="20">
        <f t="shared" ref="Q30" si="59">IF(Q$2="","",Q28+Q29)</f>
        <v>0</v>
      </c>
      <c r="R30" s="20">
        <f t="shared" ref="R30" si="60">IF(R$2="","",R28+R29)</f>
        <v>0</v>
      </c>
      <c r="S30" s="20">
        <f t="shared" ref="S30" si="61">IF(S$2="","",S28+S29)</f>
        <v>0</v>
      </c>
      <c r="T30" s="20">
        <f t="shared" ref="T30" si="62">IF(T$2="","",T28+T29)</f>
        <v>0</v>
      </c>
      <c r="U30" s="20">
        <f t="shared" ref="U30" si="63">IF(U$2="","",U28+U29)</f>
        <v>0</v>
      </c>
      <c r="V30" s="20">
        <f t="shared" ref="V30" si="64">IF(V$2="","",V28+V29)</f>
        <v>0</v>
      </c>
      <c r="W30" s="20" t="str">
        <f t="shared" ref="W30" si="65">IF(W$2="","",W28+W29)</f>
        <v/>
      </c>
      <c r="X30" s="20" t="str">
        <f t="shared" ref="X30" si="66">IF(X$2="","",X28+X29)</f>
        <v/>
      </c>
      <c r="Y30" s="20" t="str">
        <f t="shared" ref="Y30" si="67">IF(Y$2="","",Y28+Y29)</f>
        <v/>
      </c>
      <c r="Z30" s="20" t="str">
        <f t="shared" ref="Z30" si="68">IF(Z$2="","",Z28+Z29)</f>
        <v/>
      </c>
      <c r="AA30" s="20" t="str">
        <f t="shared" ref="AA30" si="69">IF(AA$2="","",AA28+AA29)</f>
        <v/>
      </c>
      <c r="AB30" s="20" t="str">
        <f t="shared" ref="AB30" si="70">IF(AB$2="","",AB28+AB29)</f>
        <v/>
      </c>
      <c r="AC30" s="20" t="str">
        <f t="shared" ref="AC30" si="71">IF(AC$2="","",AC28+AC29)</f>
        <v/>
      </c>
      <c r="AD30" s="20" t="str">
        <f t="shared" ref="AD30" si="72">IF(AD$2="","",AD28+AD29)</f>
        <v/>
      </c>
      <c r="AE30" s="20" t="str">
        <f t="shared" ref="AE30" si="73">IF(AE$2="","",AE28+AE29)</f>
        <v/>
      </c>
      <c r="AF30" s="20" t="str">
        <f t="shared" ref="AF30" si="74">IF(AF$2="","",AF28+AF29)</f>
        <v/>
      </c>
      <c r="AG30" s="20" t="str">
        <f t="shared" ref="AG30" si="75">IF(AG$2="","",AG28+AG29)</f>
        <v/>
      </c>
      <c r="AH30" s="20" t="str">
        <f t="shared" ref="AH30" si="76">IF(AH$2="","",AH28+AH29)</f>
        <v/>
      </c>
      <c r="AI30" s="20" t="str">
        <f t="shared" ref="AI30" si="77">IF(AI$2="","",AI28+AI29)</f>
        <v/>
      </c>
      <c r="AJ30" s="20" t="str">
        <f t="shared" ref="AJ30" si="78">IF(AJ$2="","",AJ28+AJ29)</f>
        <v/>
      </c>
      <c r="AK30" s="20" t="str">
        <f t="shared" ref="AK30" si="79">IF(AK$2="","",AK28+AK29)</f>
        <v/>
      </c>
      <c r="AL30" s="20" t="str">
        <f t="shared" ref="AL30" si="80">IF(AL$2="","",AL28+AL29)</f>
        <v/>
      </c>
      <c r="AM30" s="20" t="str">
        <f t="shared" ref="AM30" si="81">IF(AM$2="","",AM28+AM29)</f>
        <v/>
      </c>
      <c r="AN30" s="20" t="str">
        <f t="shared" ref="AN30" si="82">IF(AN$2="","",AN28+AN29)</f>
        <v/>
      </c>
      <c r="AO30" s="20" t="str">
        <f t="shared" ref="AO30" si="83">IF(AO$2="","",AO28+AO29)</f>
        <v/>
      </c>
    </row>
    <row r="31" spans="1:41" collapsed="1" x14ac:dyDescent="0.25">
      <c r="A31" s="2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idden="1" outlineLevel="1" x14ac:dyDescent="0.25">
      <c r="A32" s="19" t="s">
        <v>43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</row>
    <row r="33" spans="1:41" hidden="1" outlineLevel="1" x14ac:dyDescent="0.25">
      <c r="A33" s="14" t="s">
        <v>44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</row>
    <row r="34" spans="1:41" hidden="1" outlineLevel="1" x14ac:dyDescent="0.25">
      <c r="A34" s="14" t="s">
        <v>45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</row>
    <row r="35" spans="1:41" hidden="1" outlineLevel="1" x14ac:dyDescent="0.25">
      <c r="A35" s="17" t="s">
        <v>47</v>
      </c>
      <c r="B35" s="20">
        <f>IF(B$2="","",B33+B34)</f>
        <v>0</v>
      </c>
      <c r="C35" s="20">
        <f t="shared" ref="C35" si="84">IF(C$2="","",C33+C34)</f>
        <v>0</v>
      </c>
      <c r="D35" s="20">
        <f t="shared" ref="D35" si="85">IF(D$2="","",D33+D34)</f>
        <v>0</v>
      </c>
      <c r="E35" s="20">
        <f t="shared" ref="E35" si="86">IF(E$2="","",E33+E34)</f>
        <v>0</v>
      </c>
      <c r="F35" s="20">
        <f t="shared" ref="F35" si="87">IF(F$2="","",F33+F34)</f>
        <v>0</v>
      </c>
      <c r="G35" s="20">
        <f t="shared" ref="G35" si="88">IF(G$2="","",G33+G34)</f>
        <v>0</v>
      </c>
      <c r="H35" s="20">
        <f t="shared" ref="H35" si="89">IF(H$2="","",H33+H34)</f>
        <v>0</v>
      </c>
      <c r="I35" s="20">
        <f t="shared" ref="I35" si="90">IF(I$2="","",I33+I34)</f>
        <v>0</v>
      </c>
      <c r="J35" s="20">
        <f t="shared" ref="J35" si="91">IF(J$2="","",J33+J34)</f>
        <v>0</v>
      </c>
      <c r="K35" s="20">
        <f t="shared" ref="K35" si="92">IF(K$2="","",K33+K34)</f>
        <v>0</v>
      </c>
      <c r="L35" s="20">
        <f t="shared" ref="L35" si="93">IF(L$2="","",L33+L34)</f>
        <v>0</v>
      </c>
      <c r="M35" s="20">
        <f t="shared" ref="M35" si="94">IF(M$2="","",M33+M34)</f>
        <v>0</v>
      </c>
      <c r="N35" s="20">
        <f t="shared" ref="N35" si="95">IF(N$2="","",N33+N34)</f>
        <v>0</v>
      </c>
      <c r="O35" s="20">
        <f t="shared" ref="O35" si="96">IF(O$2="","",O33+O34)</f>
        <v>0</v>
      </c>
      <c r="P35" s="20">
        <f t="shared" ref="P35" si="97">IF(P$2="","",P33+P34)</f>
        <v>0</v>
      </c>
      <c r="Q35" s="20">
        <f t="shared" ref="Q35" si="98">IF(Q$2="","",Q33+Q34)</f>
        <v>0</v>
      </c>
      <c r="R35" s="20">
        <f t="shared" ref="R35" si="99">IF(R$2="","",R33+R34)</f>
        <v>0</v>
      </c>
      <c r="S35" s="20">
        <f t="shared" ref="S35" si="100">IF(S$2="","",S33+S34)</f>
        <v>0</v>
      </c>
      <c r="T35" s="20">
        <f t="shared" ref="T35" si="101">IF(T$2="","",T33+T34)</f>
        <v>0</v>
      </c>
      <c r="U35" s="20">
        <f t="shared" ref="U35" si="102">IF(U$2="","",U33+U34)</f>
        <v>0</v>
      </c>
      <c r="V35" s="20">
        <f t="shared" ref="V35" si="103">IF(V$2="","",V33+V34)</f>
        <v>0</v>
      </c>
      <c r="W35" s="20" t="str">
        <f t="shared" ref="W35" si="104">IF(W$2="","",W33+W34)</f>
        <v/>
      </c>
      <c r="X35" s="20" t="str">
        <f t="shared" ref="X35" si="105">IF(X$2="","",X33+X34)</f>
        <v/>
      </c>
      <c r="Y35" s="20" t="str">
        <f t="shared" ref="Y35" si="106">IF(Y$2="","",Y33+Y34)</f>
        <v/>
      </c>
      <c r="Z35" s="20" t="str">
        <f t="shared" ref="Z35" si="107">IF(Z$2="","",Z33+Z34)</f>
        <v/>
      </c>
      <c r="AA35" s="20" t="str">
        <f t="shared" ref="AA35" si="108">IF(AA$2="","",AA33+AA34)</f>
        <v/>
      </c>
      <c r="AB35" s="20" t="str">
        <f t="shared" ref="AB35" si="109">IF(AB$2="","",AB33+AB34)</f>
        <v/>
      </c>
      <c r="AC35" s="20" t="str">
        <f t="shared" ref="AC35" si="110">IF(AC$2="","",AC33+AC34)</f>
        <v/>
      </c>
      <c r="AD35" s="20" t="str">
        <f t="shared" ref="AD35" si="111">IF(AD$2="","",AD33+AD34)</f>
        <v/>
      </c>
      <c r="AE35" s="20" t="str">
        <f t="shared" ref="AE35" si="112">IF(AE$2="","",AE33+AE34)</f>
        <v/>
      </c>
      <c r="AF35" s="20" t="str">
        <f t="shared" ref="AF35" si="113">IF(AF$2="","",AF33+AF34)</f>
        <v/>
      </c>
      <c r="AG35" s="20" t="str">
        <f t="shared" ref="AG35" si="114">IF(AG$2="","",AG33+AG34)</f>
        <v/>
      </c>
      <c r="AH35" s="20" t="str">
        <f t="shared" ref="AH35" si="115">IF(AH$2="","",AH33+AH34)</f>
        <v/>
      </c>
      <c r="AI35" s="20" t="str">
        <f t="shared" ref="AI35" si="116">IF(AI$2="","",AI33+AI34)</f>
        <v/>
      </c>
      <c r="AJ35" s="20" t="str">
        <f t="shared" ref="AJ35" si="117">IF(AJ$2="","",AJ33+AJ34)</f>
        <v/>
      </c>
      <c r="AK35" s="20" t="str">
        <f t="shared" ref="AK35" si="118">IF(AK$2="","",AK33+AK34)</f>
        <v/>
      </c>
      <c r="AL35" s="20" t="str">
        <f t="shared" ref="AL35" si="119">IF(AL$2="","",AL33+AL34)</f>
        <v/>
      </c>
      <c r="AM35" s="20" t="str">
        <f t="shared" ref="AM35" si="120">IF(AM$2="","",AM33+AM34)</f>
        <v/>
      </c>
      <c r="AN35" s="20" t="str">
        <f t="shared" ref="AN35" si="121">IF(AN$2="","",AN33+AN34)</f>
        <v/>
      </c>
      <c r="AO35" s="20" t="str">
        <f t="shared" ref="AO35" si="122">IF(AO$2="","",AO33+AO34)</f>
        <v/>
      </c>
    </row>
    <row r="36" spans="1:41" collapsed="1" x14ac:dyDescent="0.25">
      <c r="A36" s="21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idden="1" outlineLevel="1" x14ac:dyDescent="0.25">
      <c r="A37" s="19" t="s">
        <v>43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</row>
    <row r="38" spans="1:41" hidden="1" outlineLevel="1" x14ac:dyDescent="0.25">
      <c r="A38" s="14" t="s">
        <v>44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</row>
    <row r="39" spans="1:41" hidden="1" outlineLevel="1" x14ac:dyDescent="0.25">
      <c r="A39" s="14" t="s">
        <v>45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</row>
    <row r="40" spans="1:41" hidden="1" outlineLevel="1" x14ac:dyDescent="0.25">
      <c r="A40" s="17" t="s">
        <v>47</v>
      </c>
      <c r="B40" s="20">
        <f>IF(B$2="","",B38+B39)</f>
        <v>0</v>
      </c>
      <c r="C40" s="20">
        <f t="shared" ref="C40" si="123">IF(C$2="","",C38+C39)</f>
        <v>0</v>
      </c>
      <c r="D40" s="20">
        <f t="shared" ref="D40" si="124">IF(D$2="","",D38+D39)</f>
        <v>0</v>
      </c>
      <c r="E40" s="20">
        <f t="shared" ref="E40" si="125">IF(E$2="","",E38+E39)</f>
        <v>0</v>
      </c>
      <c r="F40" s="20">
        <f t="shared" ref="F40" si="126">IF(F$2="","",F38+F39)</f>
        <v>0</v>
      </c>
      <c r="G40" s="20">
        <f t="shared" ref="G40" si="127">IF(G$2="","",G38+G39)</f>
        <v>0</v>
      </c>
      <c r="H40" s="20">
        <f t="shared" ref="H40" si="128">IF(H$2="","",H38+H39)</f>
        <v>0</v>
      </c>
      <c r="I40" s="20">
        <f t="shared" ref="I40" si="129">IF(I$2="","",I38+I39)</f>
        <v>0</v>
      </c>
      <c r="J40" s="20">
        <f t="shared" ref="J40" si="130">IF(J$2="","",J38+J39)</f>
        <v>0</v>
      </c>
      <c r="K40" s="20">
        <f t="shared" ref="K40" si="131">IF(K$2="","",K38+K39)</f>
        <v>0</v>
      </c>
      <c r="L40" s="20">
        <f t="shared" ref="L40" si="132">IF(L$2="","",L38+L39)</f>
        <v>0</v>
      </c>
      <c r="M40" s="20">
        <f t="shared" ref="M40" si="133">IF(M$2="","",M38+M39)</f>
        <v>0</v>
      </c>
      <c r="N40" s="20">
        <f t="shared" ref="N40" si="134">IF(N$2="","",N38+N39)</f>
        <v>0</v>
      </c>
      <c r="O40" s="20">
        <f t="shared" ref="O40" si="135">IF(O$2="","",O38+O39)</f>
        <v>0</v>
      </c>
      <c r="P40" s="20">
        <f t="shared" ref="P40" si="136">IF(P$2="","",P38+P39)</f>
        <v>0</v>
      </c>
      <c r="Q40" s="20">
        <f t="shared" ref="Q40" si="137">IF(Q$2="","",Q38+Q39)</f>
        <v>0</v>
      </c>
      <c r="R40" s="20">
        <f t="shared" ref="R40" si="138">IF(R$2="","",R38+R39)</f>
        <v>0</v>
      </c>
      <c r="S40" s="20">
        <f t="shared" ref="S40" si="139">IF(S$2="","",S38+S39)</f>
        <v>0</v>
      </c>
      <c r="T40" s="20">
        <f t="shared" ref="T40" si="140">IF(T$2="","",T38+T39)</f>
        <v>0</v>
      </c>
      <c r="U40" s="20">
        <f t="shared" ref="U40" si="141">IF(U$2="","",U38+U39)</f>
        <v>0</v>
      </c>
      <c r="V40" s="20">
        <f t="shared" ref="V40" si="142">IF(V$2="","",V38+V39)</f>
        <v>0</v>
      </c>
      <c r="W40" s="20" t="str">
        <f t="shared" ref="W40" si="143">IF(W$2="","",W38+W39)</f>
        <v/>
      </c>
      <c r="X40" s="20" t="str">
        <f t="shared" ref="X40" si="144">IF(X$2="","",X38+X39)</f>
        <v/>
      </c>
      <c r="Y40" s="20" t="str">
        <f t="shared" ref="Y40" si="145">IF(Y$2="","",Y38+Y39)</f>
        <v/>
      </c>
      <c r="Z40" s="20" t="str">
        <f t="shared" ref="Z40" si="146">IF(Z$2="","",Z38+Z39)</f>
        <v/>
      </c>
      <c r="AA40" s="20" t="str">
        <f t="shared" ref="AA40" si="147">IF(AA$2="","",AA38+AA39)</f>
        <v/>
      </c>
      <c r="AB40" s="20" t="str">
        <f t="shared" ref="AB40" si="148">IF(AB$2="","",AB38+AB39)</f>
        <v/>
      </c>
      <c r="AC40" s="20" t="str">
        <f t="shared" ref="AC40" si="149">IF(AC$2="","",AC38+AC39)</f>
        <v/>
      </c>
      <c r="AD40" s="20" t="str">
        <f t="shared" ref="AD40" si="150">IF(AD$2="","",AD38+AD39)</f>
        <v/>
      </c>
      <c r="AE40" s="20" t="str">
        <f t="shared" ref="AE40" si="151">IF(AE$2="","",AE38+AE39)</f>
        <v/>
      </c>
      <c r="AF40" s="20" t="str">
        <f t="shared" ref="AF40" si="152">IF(AF$2="","",AF38+AF39)</f>
        <v/>
      </c>
      <c r="AG40" s="20" t="str">
        <f t="shared" ref="AG40" si="153">IF(AG$2="","",AG38+AG39)</f>
        <v/>
      </c>
      <c r="AH40" s="20" t="str">
        <f t="shared" ref="AH40" si="154">IF(AH$2="","",AH38+AH39)</f>
        <v/>
      </c>
      <c r="AI40" s="20" t="str">
        <f t="shared" ref="AI40" si="155">IF(AI$2="","",AI38+AI39)</f>
        <v/>
      </c>
      <c r="AJ40" s="20" t="str">
        <f t="shared" ref="AJ40" si="156">IF(AJ$2="","",AJ38+AJ39)</f>
        <v/>
      </c>
      <c r="AK40" s="20" t="str">
        <f t="shared" ref="AK40" si="157">IF(AK$2="","",AK38+AK39)</f>
        <v/>
      </c>
      <c r="AL40" s="20" t="str">
        <f t="shared" ref="AL40" si="158">IF(AL$2="","",AL38+AL39)</f>
        <v/>
      </c>
      <c r="AM40" s="20" t="str">
        <f t="shared" ref="AM40" si="159">IF(AM$2="","",AM38+AM39)</f>
        <v/>
      </c>
      <c r="AN40" s="20" t="str">
        <f t="shared" ref="AN40" si="160">IF(AN$2="","",AN38+AN39)</f>
        <v/>
      </c>
      <c r="AO40" s="20" t="str">
        <f t="shared" ref="AO40" si="161">IF(AO$2="","",AO38+AO39)</f>
        <v/>
      </c>
    </row>
    <row r="41" spans="1:41" collapsed="1" x14ac:dyDescent="0.25">
      <c r="A41" s="21"/>
    </row>
    <row r="42" spans="1:41" hidden="1" outlineLevel="1" x14ac:dyDescent="0.25">
      <c r="A42" s="19" t="s">
        <v>43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</row>
    <row r="43" spans="1:41" hidden="1" outlineLevel="1" x14ac:dyDescent="0.25">
      <c r="A43" s="14" t="s">
        <v>44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</row>
    <row r="44" spans="1:41" hidden="1" outlineLevel="1" x14ac:dyDescent="0.25">
      <c r="A44" s="14" t="s">
        <v>45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</row>
    <row r="45" spans="1:41" hidden="1" outlineLevel="1" x14ac:dyDescent="0.25">
      <c r="A45" s="17" t="s">
        <v>47</v>
      </c>
      <c r="B45" s="20">
        <f>IF(B$2="","",B43+B44)</f>
        <v>0</v>
      </c>
      <c r="C45" s="20">
        <f t="shared" ref="C45" si="162">IF(C$2="","",C43+C44)</f>
        <v>0</v>
      </c>
      <c r="D45" s="20">
        <f t="shared" ref="D45" si="163">IF(D$2="","",D43+D44)</f>
        <v>0</v>
      </c>
      <c r="E45" s="20">
        <f t="shared" ref="E45" si="164">IF(E$2="","",E43+E44)</f>
        <v>0</v>
      </c>
      <c r="F45" s="20">
        <f t="shared" ref="F45" si="165">IF(F$2="","",F43+F44)</f>
        <v>0</v>
      </c>
      <c r="G45" s="20">
        <f t="shared" ref="G45" si="166">IF(G$2="","",G43+G44)</f>
        <v>0</v>
      </c>
      <c r="H45" s="20">
        <f t="shared" ref="H45" si="167">IF(H$2="","",H43+H44)</f>
        <v>0</v>
      </c>
      <c r="I45" s="20">
        <f t="shared" ref="I45" si="168">IF(I$2="","",I43+I44)</f>
        <v>0</v>
      </c>
      <c r="J45" s="20">
        <f t="shared" ref="J45" si="169">IF(J$2="","",J43+J44)</f>
        <v>0</v>
      </c>
      <c r="K45" s="20">
        <f t="shared" ref="K45" si="170">IF(K$2="","",K43+K44)</f>
        <v>0</v>
      </c>
      <c r="L45" s="20">
        <f t="shared" ref="L45" si="171">IF(L$2="","",L43+L44)</f>
        <v>0</v>
      </c>
      <c r="M45" s="20">
        <f t="shared" ref="M45" si="172">IF(M$2="","",M43+M44)</f>
        <v>0</v>
      </c>
      <c r="N45" s="20">
        <f t="shared" ref="N45" si="173">IF(N$2="","",N43+N44)</f>
        <v>0</v>
      </c>
      <c r="O45" s="20">
        <f t="shared" ref="O45" si="174">IF(O$2="","",O43+O44)</f>
        <v>0</v>
      </c>
      <c r="P45" s="20">
        <f t="shared" ref="P45" si="175">IF(P$2="","",P43+P44)</f>
        <v>0</v>
      </c>
      <c r="Q45" s="20">
        <f t="shared" ref="Q45" si="176">IF(Q$2="","",Q43+Q44)</f>
        <v>0</v>
      </c>
      <c r="R45" s="20">
        <f t="shared" ref="R45" si="177">IF(R$2="","",R43+R44)</f>
        <v>0</v>
      </c>
      <c r="S45" s="20">
        <f t="shared" ref="S45" si="178">IF(S$2="","",S43+S44)</f>
        <v>0</v>
      </c>
      <c r="T45" s="20">
        <f t="shared" ref="T45" si="179">IF(T$2="","",T43+T44)</f>
        <v>0</v>
      </c>
      <c r="U45" s="20">
        <f t="shared" ref="U45" si="180">IF(U$2="","",U43+U44)</f>
        <v>0</v>
      </c>
      <c r="V45" s="20">
        <f t="shared" ref="V45" si="181">IF(V$2="","",V43+V44)</f>
        <v>0</v>
      </c>
      <c r="W45" s="20" t="str">
        <f t="shared" ref="W45" si="182">IF(W$2="","",W43+W44)</f>
        <v/>
      </c>
      <c r="X45" s="20" t="str">
        <f t="shared" ref="X45" si="183">IF(X$2="","",X43+X44)</f>
        <v/>
      </c>
      <c r="Y45" s="20" t="str">
        <f t="shared" ref="Y45" si="184">IF(Y$2="","",Y43+Y44)</f>
        <v/>
      </c>
      <c r="Z45" s="20" t="str">
        <f t="shared" ref="Z45" si="185">IF(Z$2="","",Z43+Z44)</f>
        <v/>
      </c>
      <c r="AA45" s="20" t="str">
        <f t="shared" ref="AA45" si="186">IF(AA$2="","",AA43+AA44)</f>
        <v/>
      </c>
      <c r="AB45" s="20" t="str">
        <f t="shared" ref="AB45" si="187">IF(AB$2="","",AB43+AB44)</f>
        <v/>
      </c>
      <c r="AC45" s="20" t="str">
        <f t="shared" ref="AC45" si="188">IF(AC$2="","",AC43+AC44)</f>
        <v/>
      </c>
      <c r="AD45" s="20" t="str">
        <f t="shared" ref="AD45" si="189">IF(AD$2="","",AD43+AD44)</f>
        <v/>
      </c>
      <c r="AE45" s="20" t="str">
        <f t="shared" ref="AE45" si="190">IF(AE$2="","",AE43+AE44)</f>
        <v/>
      </c>
      <c r="AF45" s="20" t="str">
        <f t="shared" ref="AF45" si="191">IF(AF$2="","",AF43+AF44)</f>
        <v/>
      </c>
      <c r="AG45" s="20" t="str">
        <f t="shared" ref="AG45" si="192">IF(AG$2="","",AG43+AG44)</f>
        <v/>
      </c>
      <c r="AH45" s="20" t="str">
        <f t="shared" ref="AH45" si="193">IF(AH$2="","",AH43+AH44)</f>
        <v/>
      </c>
      <c r="AI45" s="20" t="str">
        <f t="shared" ref="AI45" si="194">IF(AI$2="","",AI43+AI44)</f>
        <v/>
      </c>
      <c r="AJ45" s="20" t="str">
        <f t="shared" ref="AJ45" si="195">IF(AJ$2="","",AJ43+AJ44)</f>
        <v/>
      </c>
      <c r="AK45" s="20" t="str">
        <f t="shared" ref="AK45" si="196">IF(AK$2="","",AK43+AK44)</f>
        <v/>
      </c>
      <c r="AL45" s="20" t="str">
        <f t="shared" ref="AL45" si="197">IF(AL$2="","",AL43+AL44)</f>
        <v/>
      </c>
      <c r="AM45" s="20" t="str">
        <f t="shared" ref="AM45" si="198">IF(AM$2="","",AM43+AM44)</f>
        <v/>
      </c>
      <c r="AN45" s="20" t="str">
        <f t="shared" ref="AN45" si="199">IF(AN$2="","",AN43+AN44)</f>
        <v/>
      </c>
      <c r="AO45" s="20" t="str">
        <f t="shared" ref="AO45" si="200">IF(AO$2="","",AO43+AO44)</f>
        <v/>
      </c>
    </row>
    <row r="46" spans="1:41" collapsed="1" x14ac:dyDescent="0.25">
      <c r="A46" s="21"/>
    </row>
    <row r="47" spans="1:41" hidden="1" outlineLevel="1" x14ac:dyDescent="0.25">
      <c r="A47" s="19" t="s">
        <v>43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</row>
    <row r="48" spans="1:41" hidden="1" outlineLevel="1" x14ac:dyDescent="0.25">
      <c r="A48" s="14" t="s">
        <v>44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</row>
    <row r="49" spans="1:41" hidden="1" outlineLevel="1" x14ac:dyDescent="0.25">
      <c r="A49" s="14" t="s">
        <v>45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</row>
    <row r="50" spans="1:41" hidden="1" outlineLevel="1" x14ac:dyDescent="0.25">
      <c r="A50" s="17" t="s">
        <v>47</v>
      </c>
      <c r="B50" s="20">
        <f>IF(B$2="","",B48+B49)</f>
        <v>0</v>
      </c>
      <c r="C50" s="20">
        <f t="shared" ref="C50" si="201">IF(C$2="","",C48+C49)</f>
        <v>0</v>
      </c>
      <c r="D50" s="20">
        <f t="shared" ref="D50" si="202">IF(D$2="","",D48+D49)</f>
        <v>0</v>
      </c>
      <c r="E50" s="20">
        <f t="shared" ref="E50" si="203">IF(E$2="","",E48+E49)</f>
        <v>0</v>
      </c>
      <c r="F50" s="20">
        <f t="shared" ref="F50" si="204">IF(F$2="","",F48+F49)</f>
        <v>0</v>
      </c>
      <c r="G50" s="20">
        <f t="shared" ref="G50" si="205">IF(G$2="","",G48+G49)</f>
        <v>0</v>
      </c>
      <c r="H50" s="20">
        <f t="shared" ref="H50" si="206">IF(H$2="","",H48+H49)</f>
        <v>0</v>
      </c>
      <c r="I50" s="20">
        <f t="shared" ref="I50" si="207">IF(I$2="","",I48+I49)</f>
        <v>0</v>
      </c>
      <c r="J50" s="20">
        <f t="shared" ref="J50" si="208">IF(J$2="","",J48+J49)</f>
        <v>0</v>
      </c>
      <c r="K50" s="20">
        <f t="shared" ref="K50" si="209">IF(K$2="","",K48+K49)</f>
        <v>0</v>
      </c>
      <c r="L50" s="20">
        <f t="shared" ref="L50" si="210">IF(L$2="","",L48+L49)</f>
        <v>0</v>
      </c>
      <c r="M50" s="20">
        <f t="shared" ref="M50" si="211">IF(M$2="","",M48+M49)</f>
        <v>0</v>
      </c>
      <c r="N50" s="20">
        <f t="shared" ref="N50" si="212">IF(N$2="","",N48+N49)</f>
        <v>0</v>
      </c>
      <c r="O50" s="20">
        <f t="shared" ref="O50" si="213">IF(O$2="","",O48+O49)</f>
        <v>0</v>
      </c>
      <c r="P50" s="20">
        <f t="shared" ref="P50" si="214">IF(P$2="","",P48+P49)</f>
        <v>0</v>
      </c>
      <c r="Q50" s="20">
        <f t="shared" ref="Q50" si="215">IF(Q$2="","",Q48+Q49)</f>
        <v>0</v>
      </c>
      <c r="R50" s="20">
        <f t="shared" ref="R50" si="216">IF(R$2="","",R48+R49)</f>
        <v>0</v>
      </c>
      <c r="S50" s="20">
        <f t="shared" ref="S50" si="217">IF(S$2="","",S48+S49)</f>
        <v>0</v>
      </c>
      <c r="T50" s="20">
        <f t="shared" ref="T50" si="218">IF(T$2="","",T48+T49)</f>
        <v>0</v>
      </c>
      <c r="U50" s="20">
        <f t="shared" ref="U50" si="219">IF(U$2="","",U48+U49)</f>
        <v>0</v>
      </c>
      <c r="V50" s="20">
        <f t="shared" ref="V50" si="220">IF(V$2="","",V48+V49)</f>
        <v>0</v>
      </c>
      <c r="W50" s="20" t="str">
        <f t="shared" ref="W50" si="221">IF(W$2="","",W48+W49)</f>
        <v/>
      </c>
      <c r="X50" s="20" t="str">
        <f t="shared" ref="X50" si="222">IF(X$2="","",X48+X49)</f>
        <v/>
      </c>
      <c r="Y50" s="20" t="str">
        <f t="shared" ref="Y50" si="223">IF(Y$2="","",Y48+Y49)</f>
        <v/>
      </c>
      <c r="Z50" s="20" t="str">
        <f t="shared" ref="Z50" si="224">IF(Z$2="","",Z48+Z49)</f>
        <v/>
      </c>
      <c r="AA50" s="20" t="str">
        <f t="shared" ref="AA50" si="225">IF(AA$2="","",AA48+AA49)</f>
        <v/>
      </c>
      <c r="AB50" s="20" t="str">
        <f t="shared" ref="AB50" si="226">IF(AB$2="","",AB48+AB49)</f>
        <v/>
      </c>
      <c r="AC50" s="20" t="str">
        <f t="shared" ref="AC50" si="227">IF(AC$2="","",AC48+AC49)</f>
        <v/>
      </c>
      <c r="AD50" s="20" t="str">
        <f t="shared" ref="AD50" si="228">IF(AD$2="","",AD48+AD49)</f>
        <v/>
      </c>
      <c r="AE50" s="20" t="str">
        <f t="shared" ref="AE50" si="229">IF(AE$2="","",AE48+AE49)</f>
        <v/>
      </c>
      <c r="AF50" s="20" t="str">
        <f t="shared" ref="AF50" si="230">IF(AF$2="","",AF48+AF49)</f>
        <v/>
      </c>
      <c r="AG50" s="20" t="str">
        <f t="shared" ref="AG50" si="231">IF(AG$2="","",AG48+AG49)</f>
        <v/>
      </c>
      <c r="AH50" s="20" t="str">
        <f t="shared" ref="AH50" si="232">IF(AH$2="","",AH48+AH49)</f>
        <v/>
      </c>
      <c r="AI50" s="20" t="str">
        <f t="shared" ref="AI50" si="233">IF(AI$2="","",AI48+AI49)</f>
        <v/>
      </c>
      <c r="AJ50" s="20" t="str">
        <f t="shared" ref="AJ50" si="234">IF(AJ$2="","",AJ48+AJ49)</f>
        <v/>
      </c>
      <c r="AK50" s="20" t="str">
        <f t="shared" ref="AK50" si="235">IF(AK$2="","",AK48+AK49)</f>
        <v/>
      </c>
      <c r="AL50" s="20" t="str">
        <f t="shared" ref="AL50" si="236">IF(AL$2="","",AL48+AL49)</f>
        <v/>
      </c>
      <c r="AM50" s="20" t="str">
        <f t="shared" ref="AM50" si="237">IF(AM$2="","",AM48+AM49)</f>
        <v/>
      </c>
      <c r="AN50" s="20" t="str">
        <f t="shared" ref="AN50" si="238">IF(AN$2="","",AN48+AN49)</f>
        <v/>
      </c>
      <c r="AO50" s="20" t="str">
        <f t="shared" ref="AO50" si="239">IF(AO$2="","",AO48+AO49)</f>
        <v/>
      </c>
    </row>
    <row r="51" spans="1:41" collapsed="1" x14ac:dyDescent="0.25">
      <c r="A51" s="21"/>
    </row>
    <row r="52" spans="1:41" hidden="1" outlineLevel="1" x14ac:dyDescent="0.25">
      <c r="A52" s="19" t="s">
        <v>43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</row>
    <row r="53" spans="1:41" hidden="1" outlineLevel="1" x14ac:dyDescent="0.25">
      <c r="A53" s="14" t="s">
        <v>44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</row>
    <row r="54" spans="1:41" hidden="1" outlineLevel="1" x14ac:dyDescent="0.25">
      <c r="A54" s="14" t="s">
        <v>45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</row>
    <row r="55" spans="1:41" hidden="1" outlineLevel="1" x14ac:dyDescent="0.25">
      <c r="A55" s="17" t="s">
        <v>47</v>
      </c>
      <c r="B55" s="20">
        <f>IF(B$2="","",B53+B54)</f>
        <v>0</v>
      </c>
      <c r="C55" s="20">
        <f t="shared" ref="C55" si="240">IF(C$2="","",C53+C54)</f>
        <v>0</v>
      </c>
      <c r="D55" s="20">
        <f t="shared" ref="D55" si="241">IF(D$2="","",D53+D54)</f>
        <v>0</v>
      </c>
      <c r="E55" s="20">
        <f t="shared" ref="E55" si="242">IF(E$2="","",E53+E54)</f>
        <v>0</v>
      </c>
      <c r="F55" s="20">
        <f t="shared" ref="F55" si="243">IF(F$2="","",F53+F54)</f>
        <v>0</v>
      </c>
      <c r="G55" s="20">
        <f t="shared" ref="G55" si="244">IF(G$2="","",G53+G54)</f>
        <v>0</v>
      </c>
      <c r="H55" s="20">
        <f t="shared" ref="H55" si="245">IF(H$2="","",H53+H54)</f>
        <v>0</v>
      </c>
      <c r="I55" s="20">
        <f t="shared" ref="I55" si="246">IF(I$2="","",I53+I54)</f>
        <v>0</v>
      </c>
      <c r="J55" s="20">
        <f t="shared" ref="J55" si="247">IF(J$2="","",J53+J54)</f>
        <v>0</v>
      </c>
      <c r="K55" s="20">
        <f t="shared" ref="K55" si="248">IF(K$2="","",K53+K54)</f>
        <v>0</v>
      </c>
      <c r="L55" s="20">
        <f t="shared" ref="L55" si="249">IF(L$2="","",L53+L54)</f>
        <v>0</v>
      </c>
      <c r="M55" s="20">
        <f t="shared" ref="M55" si="250">IF(M$2="","",M53+M54)</f>
        <v>0</v>
      </c>
      <c r="N55" s="20">
        <f t="shared" ref="N55" si="251">IF(N$2="","",N53+N54)</f>
        <v>0</v>
      </c>
      <c r="O55" s="20">
        <f t="shared" ref="O55" si="252">IF(O$2="","",O53+O54)</f>
        <v>0</v>
      </c>
      <c r="P55" s="20">
        <f t="shared" ref="P55" si="253">IF(P$2="","",P53+P54)</f>
        <v>0</v>
      </c>
      <c r="Q55" s="20">
        <f t="shared" ref="Q55" si="254">IF(Q$2="","",Q53+Q54)</f>
        <v>0</v>
      </c>
      <c r="R55" s="20">
        <f t="shared" ref="R55" si="255">IF(R$2="","",R53+R54)</f>
        <v>0</v>
      </c>
      <c r="S55" s="20">
        <f t="shared" ref="S55" si="256">IF(S$2="","",S53+S54)</f>
        <v>0</v>
      </c>
      <c r="T55" s="20">
        <f t="shared" ref="T55" si="257">IF(T$2="","",T53+T54)</f>
        <v>0</v>
      </c>
      <c r="U55" s="20">
        <f t="shared" ref="U55" si="258">IF(U$2="","",U53+U54)</f>
        <v>0</v>
      </c>
      <c r="V55" s="20">
        <f t="shared" ref="V55" si="259">IF(V$2="","",V53+V54)</f>
        <v>0</v>
      </c>
      <c r="W55" s="20" t="str">
        <f t="shared" ref="W55" si="260">IF(W$2="","",W53+W54)</f>
        <v/>
      </c>
      <c r="X55" s="20" t="str">
        <f t="shared" ref="X55" si="261">IF(X$2="","",X53+X54)</f>
        <v/>
      </c>
      <c r="Y55" s="20" t="str">
        <f t="shared" ref="Y55" si="262">IF(Y$2="","",Y53+Y54)</f>
        <v/>
      </c>
      <c r="Z55" s="20" t="str">
        <f t="shared" ref="Z55" si="263">IF(Z$2="","",Z53+Z54)</f>
        <v/>
      </c>
      <c r="AA55" s="20" t="str">
        <f t="shared" ref="AA55" si="264">IF(AA$2="","",AA53+AA54)</f>
        <v/>
      </c>
      <c r="AB55" s="20" t="str">
        <f t="shared" ref="AB55" si="265">IF(AB$2="","",AB53+AB54)</f>
        <v/>
      </c>
      <c r="AC55" s="20" t="str">
        <f t="shared" ref="AC55" si="266">IF(AC$2="","",AC53+AC54)</f>
        <v/>
      </c>
      <c r="AD55" s="20" t="str">
        <f t="shared" ref="AD55" si="267">IF(AD$2="","",AD53+AD54)</f>
        <v/>
      </c>
      <c r="AE55" s="20" t="str">
        <f t="shared" ref="AE55" si="268">IF(AE$2="","",AE53+AE54)</f>
        <v/>
      </c>
      <c r="AF55" s="20" t="str">
        <f t="shared" ref="AF55" si="269">IF(AF$2="","",AF53+AF54)</f>
        <v/>
      </c>
      <c r="AG55" s="20" t="str">
        <f t="shared" ref="AG55" si="270">IF(AG$2="","",AG53+AG54)</f>
        <v/>
      </c>
      <c r="AH55" s="20" t="str">
        <f t="shared" ref="AH55" si="271">IF(AH$2="","",AH53+AH54)</f>
        <v/>
      </c>
      <c r="AI55" s="20" t="str">
        <f t="shared" ref="AI55" si="272">IF(AI$2="","",AI53+AI54)</f>
        <v/>
      </c>
      <c r="AJ55" s="20" t="str">
        <f t="shared" ref="AJ55" si="273">IF(AJ$2="","",AJ53+AJ54)</f>
        <v/>
      </c>
      <c r="AK55" s="20" t="str">
        <f t="shared" ref="AK55" si="274">IF(AK$2="","",AK53+AK54)</f>
        <v/>
      </c>
      <c r="AL55" s="20" t="str">
        <f t="shared" ref="AL55" si="275">IF(AL$2="","",AL53+AL54)</f>
        <v/>
      </c>
      <c r="AM55" s="20" t="str">
        <f t="shared" ref="AM55" si="276">IF(AM$2="","",AM53+AM54)</f>
        <v/>
      </c>
      <c r="AN55" s="20" t="str">
        <f t="shared" ref="AN55" si="277">IF(AN$2="","",AN53+AN54)</f>
        <v/>
      </c>
      <c r="AO55" s="20" t="str">
        <f t="shared" ref="AO55" si="278">IF(AO$2="","",AO53+AO54)</f>
        <v/>
      </c>
    </row>
    <row r="56" spans="1:41" collapsed="1" x14ac:dyDescent="0.25">
      <c r="A56" s="21"/>
    </row>
    <row r="57" spans="1:41" hidden="1" outlineLevel="1" x14ac:dyDescent="0.25">
      <c r="A57" s="19" t="s">
        <v>43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</row>
    <row r="58" spans="1:41" hidden="1" outlineLevel="1" x14ac:dyDescent="0.25">
      <c r="A58" s="14" t="s">
        <v>44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</row>
    <row r="59" spans="1:41" hidden="1" outlineLevel="1" x14ac:dyDescent="0.25">
      <c r="A59" s="14" t="s">
        <v>45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</row>
    <row r="60" spans="1:41" hidden="1" outlineLevel="1" x14ac:dyDescent="0.25">
      <c r="A60" s="17" t="s">
        <v>47</v>
      </c>
      <c r="B60" s="20">
        <f>IF(B$2="","",B58+B59)</f>
        <v>0</v>
      </c>
      <c r="C60" s="20">
        <f t="shared" ref="C60" si="279">IF(C$2="","",C58+C59)</f>
        <v>0</v>
      </c>
      <c r="D60" s="20">
        <f t="shared" ref="D60" si="280">IF(D$2="","",D58+D59)</f>
        <v>0</v>
      </c>
      <c r="E60" s="20">
        <f t="shared" ref="E60" si="281">IF(E$2="","",E58+E59)</f>
        <v>0</v>
      </c>
      <c r="F60" s="20">
        <f t="shared" ref="F60" si="282">IF(F$2="","",F58+F59)</f>
        <v>0</v>
      </c>
      <c r="G60" s="20">
        <f t="shared" ref="G60" si="283">IF(G$2="","",G58+G59)</f>
        <v>0</v>
      </c>
      <c r="H60" s="20">
        <f t="shared" ref="H60" si="284">IF(H$2="","",H58+H59)</f>
        <v>0</v>
      </c>
      <c r="I60" s="20">
        <f t="shared" ref="I60" si="285">IF(I$2="","",I58+I59)</f>
        <v>0</v>
      </c>
      <c r="J60" s="20">
        <f t="shared" ref="J60" si="286">IF(J$2="","",J58+J59)</f>
        <v>0</v>
      </c>
      <c r="K60" s="20">
        <f t="shared" ref="K60" si="287">IF(K$2="","",K58+K59)</f>
        <v>0</v>
      </c>
      <c r="L60" s="20">
        <f t="shared" ref="L60" si="288">IF(L$2="","",L58+L59)</f>
        <v>0</v>
      </c>
      <c r="M60" s="20">
        <f t="shared" ref="M60" si="289">IF(M$2="","",M58+M59)</f>
        <v>0</v>
      </c>
      <c r="N60" s="20">
        <f t="shared" ref="N60" si="290">IF(N$2="","",N58+N59)</f>
        <v>0</v>
      </c>
      <c r="O60" s="20">
        <f t="shared" ref="O60" si="291">IF(O$2="","",O58+O59)</f>
        <v>0</v>
      </c>
      <c r="P60" s="20">
        <f t="shared" ref="P60" si="292">IF(P$2="","",P58+P59)</f>
        <v>0</v>
      </c>
      <c r="Q60" s="20">
        <f t="shared" ref="Q60" si="293">IF(Q$2="","",Q58+Q59)</f>
        <v>0</v>
      </c>
      <c r="R60" s="20">
        <f t="shared" ref="R60" si="294">IF(R$2="","",R58+R59)</f>
        <v>0</v>
      </c>
      <c r="S60" s="20">
        <f t="shared" ref="S60" si="295">IF(S$2="","",S58+S59)</f>
        <v>0</v>
      </c>
      <c r="T60" s="20">
        <f t="shared" ref="T60" si="296">IF(T$2="","",T58+T59)</f>
        <v>0</v>
      </c>
      <c r="U60" s="20">
        <f t="shared" ref="U60" si="297">IF(U$2="","",U58+U59)</f>
        <v>0</v>
      </c>
      <c r="V60" s="20">
        <f t="shared" ref="V60" si="298">IF(V$2="","",V58+V59)</f>
        <v>0</v>
      </c>
      <c r="W60" s="20" t="str">
        <f t="shared" ref="W60" si="299">IF(W$2="","",W58+W59)</f>
        <v/>
      </c>
      <c r="X60" s="20" t="str">
        <f t="shared" ref="X60" si="300">IF(X$2="","",X58+X59)</f>
        <v/>
      </c>
      <c r="Y60" s="20" t="str">
        <f t="shared" ref="Y60" si="301">IF(Y$2="","",Y58+Y59)</f>
        <v/>
      </c>
      <c r="Z60" s="20" t="str">
        <f t="shared" ref="Z60" si="302">IF(Z$2="","",Z58+Z59)</f>
        <v/>
      </c>
      <c r="AA60" s="20" t="str">
        <f t="shared" ref="AA60" si="303">IF(AA$2="","",AA58+AA59)</f>
        <v/>
      </c>
      <c r="AB60" s="20" t="str">
        <f t="shared" ref="AB60" si="304">IF(AB$2="","",AB58+AB59)</f>
        <v/>
      </c>
      <c r="AC60" s="20" t="str">
        <f t="shared" ref="AC60" si="305">IF(AC$2="","",AC58+AC59)</f>
        <v/>
      </c>
      <c r="AD60" s="20" t="str">
        <f t="shared" ref="AD60" si="306">IF(AD$2="","",AD58+AD59)</f>
        <v/>
      </c>
      <c r="AE60" s="20" t="str">
        <f t="shared" ref="AE60" si="307">IF(AE$2="","",AE58+AE59)</f>
        <v/>
      </c>
      <c r="AF60" s="20" t="str">
        <f t="shared" ref="AF60" si="308">IF(AF$2="","",AF58+AF59)</f>
        <v/>
      </c>
      <c r="AG60" s="20" t="str">
        <f t="shared" ref="AG60" si="309">IF(AG$2="","",AG58+AG59)</f>
        <v/>
      </c>
      <c r="AH60" s="20" t="str">
        <f t="shared" ref="AH60" si="310">IF(AH$2="","",AH58+AH59)</f>
        <v/>
      </c>
      <c r="AI60" s="20" t="str">
        <f t="shared" ref="AI60" si="311">IF(AI$2="","",AI58+AI59)</f>
        <v/>
      </c>
      <c r="AJ60" s="20" t="str">
        <f t="shared" ref="AJ60" si="312">IF(AJ$2="","",AJ58+AJ59)</f>
        <v/>
      </c>
      <c r="AK60" s="20" t="str">
        <f t="shared" ref="AK60" si="313">IF(AK$2="","",AK58+AK59)</f>
        <v/>
      </c>
      <c r="AL60" s="20" t="str">
        <f t="shared" ref="AL60" si="314">IF(AL$2="","",AL58+AL59)</f>
        <v/>
      </c>
      <c r="AM60" s="20" t="str">
        <f t="shared" ref="AM60" si="315">IF(AM$2="","",AM58+AM59)</f>
        <v/>
      </c>
      <c r="AN60" s="20" t="str">
        <f t="shared" ref="AN60" si="316">IF(AN$2="","",AN58+AN59)</f>
        <v/>
      </c>
      <c r="AO60" s="20" t="str">
        <f t="shared" ref="AO60" si="317">IF(AO$2="","",AO58+AO59)</f>
        <v/>
      </c>
    </row>
    <row r="61" spans="1:41" collapsed="1" x14ac:dyDescent="0.25">
      <c r="A61" s="21"/>
    </row>
    <row r="62" spans="1:41" hidden="1" outlineLevel="1" x14ac:dyDescent="0.25">
      <c r="A62" s="19" t="s">
        <v>43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</row>
    <row r="63" spans="1:41" hidden="1" outlineLevel="1" x14ac:dyDescent="0.25">
      <c r="A63" s="14" t="s">
        <v>44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</row>
    <row r="64" spans="1:41" hidden="1" outlineLevel="1" x14ac:dyDescent="0.25">
      <c r="A64" s="14" t="s">
        <v>45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</row>
    <row r="65" spans="1:41" hidden="1" outlineLevel="1" x14ac:dyDescent="0.25">
      <c r="A65" s="17" t="s">
        <v>47</v>
      </c>
      <c r="B65" s="20">
        <f>IF(B$2="","",B63+B64)</f>
        <v>0</v>
      </c>
      <c r="C65" s="20">
        <f t="shared" ref="C65" si="318">IF(C$2="","",C63+C64)</f>
        <v>0</v>
      </c>
      <c r="D65" s="20">
        <f t="shared" ref="D65" si="319">IF(D$2="","",D63+D64)</f>
        <v>0</v>
      </c>
      <c r="E65" s="20">
        <f t="shared" ref="E65" si="320">IF(E$2="","",E63+E64)</f>
        <v>0</v>
      </c>
      <c r="F65" s="20">
        <f t="shared" ref="F65" si="321">IF(F$2="","",F63+F64)</f>
        <v>0</v>
      </c>
      <c r="G65" s="20">
        <f t="shared" ref="G65" si="322">IF(G$2="","",G63+G64)</f>
        <v>0</v>
      </c>
      <c r="H65" s="20">
        <f t="shared" ref="H65" si="323">IF(H$2="","",H63+H64)</f>
        <v>0</v>
      </c>
      <c r="I65" s="20">
        <f t="shared" ref="I65" si="324">IF(I$2="","",I63+I64)</f>
        <v>0</v>
      </c>
      <c r="J65" s="20">
        <f t="shared" ref="J65" si="325">IF(J$2="","",J63+J64)</f>
        <v>0</v>
      </c>
      <c r="K65" s="20">
        <f t="shared" ref="K65" si="326">IF(K$2="","",K63+K64)</f>
        <v>0</v>
      </c>
      <c r="L65" s="20">
        <f t="shared" ref="L65" si="327">IF(L$2="","",L63+L64)</f>
        <v>0</v>
      </c>
      <c r="M65" s="20">
        <f t="shared" ref="M65" si="328">IF(M$2="","",M63+M64)</f>
        <v>0</v>
      </c>
      <c r="N65" s="20">
        <f t="shared" ref="N65" si="329">IF(N$2="","",N63+N64)</f>
        <v>0</v>
      </c>
      <c r="O65" s="20">
        <f t="shared" ref="O65" si="330">IF(O$2="","",O63+O64)</f>
        <v>0</v>
      </c>
      <c r="P65" s="20">
        <f t="shared" ref="P65" si="331">IF(P$2="","",P63+P64)</f>
        <v>0</v>
      </c>
      <c r="Q65" s="20">
        <f t="shared" ref="Q65" si="332">IF(Q$2="","",Q63+Q64)</f>
        <v>0</v>
      </c>
      <c r="R65" s="20">
        <f t="shared" ref="R65" si="333">IF(R$2="","",R63+R64)</f>
        <v>0</v>
      </c>
      <c r="S65" s="20">
        <f t="shared" ref="S65" si="334">IF(S$2="","",S63+S64)</f>
        <v>0</v>
      </c>
      <c r="T65" s="20">
        <f t="shared" ref="T65" si="335">IF(T$2="","",T63+T64)</f>
        <v>0</v>
      </c>
      <c r="U65" s="20">
        <f t="shared" ref="U65" si="336">IF(U$2="","",U63+U64)</f>
        <v>0</v>
      </c>
      <c r="V65" s="20">
        <f t="shared" ref="V65" si="337">IF(V$2="","",V63+V64)</f>
        <v>0</v>
      </c>
      <c r="W65" s="20" t="str">
        <f t="shared" ref="W65" si="338">IF(W$2="","",W63+W64)</f>
        <v/>
      </c>
      <c r="X65" s="20" t="str">
        <f t="shared" ref="X65" si="339">IF(X$2="","",X63+X64)</f>
        <v/>
      </c>
      <c r="Y65" s="20" t="str">
        <f t="shared" ref="Y65" si="340">IF(Y$2="","",Y63+Y64)</f>
        <v/>
      </c>
      <c r="Z65" s="20" t="str">
        <f t="shared" ref="Z65" si="341">IF(Z$2="","",Z63+Z64)</f>
        <v/>
      </c>
      <c r="AA65" s="20" t="str">
        <f t="shared" ref="AA65" si="342">IF(AA$2="","",AA63+AA64)</f>
        <v/>
      </c>
      <c r="AB65" s="20" t="str">
        <f t="shared" ref="AB65" si="343">IF(AB$2="","",AB63+AB64)</f>
        <v/>
      </c>
      <c r="AC65" s="20" t="str">
        <f t="shared" ref="AC65" si="344">IF(AC$2="","",AC63+AC64)</f>
        <v/>
      </c>
      <c r="AD65" s="20" t="str">
        <f t="shared" ref="AD65" si="345">IF(AD$2="","",AD63+AD64)</f>
        <v/>
      </c>
      <c r="AE65" s="20" t="str">
        <f t="shared" ref="AE65" si="346">IF(AE$2="","",AE63+AE64)</f>
        <v/>
      </c>
      <c r="AF65" s="20" t="str">
        <f t="shared" ref="AF65" si="347">IF(AF$2="","",AF63+AF64)</f>
        <v/>
      </c>
      <c r="AG65" s="20" t="str">
        <f t="shared" ref="AG65" si="348">IF(AG$2="","",AG63+AG64)</f>
        <v/>
      </c>
      <c r="AH65" s="20" t="str">
        <f t="shared" ref="AH65" si="349">IF(AH$2="","",AH63+AH64)</f>
        <v/>
      </c>
      <c r="AI65" s="20" t="str">
        <f t="shared" ref="AI65" si="350">IF(AI$2="","",AI63+AI64)</f>
        <v/>
      </c>
      <c r="AJ65" s="20" t="str">
        <f t="shared" ref="AJ65" si="351">IF(AJ$2="","",AJ63+AJ64)</f>
        <v/>
      </c>
      <c r="AK65" s="20" t="str">
        <f t="shared" ref="AK65" si="352">IF(AK$2="","",AK63+AK64)</f>
        <v/>
      </c>
      <c r="AL65" s="20" t="str">
        <f t="shared" ref="AL65" si="353">IF(AL$2="","",AL63+AL64)</f>
        <v/>
      </c>
      <c r="AM65" s="20" t="str">
        <f t="shared" ref="AM65" si="354">IF(AM$2="","",AM63+AM64)</f>
        <v/>
      </c>
      <c r="AN65" s="20" t="str">
        <f t="shared" ref="AN65" si="355">IF(AN$2="","",AN63+AN64)</f>
        <v/>
      </c>
      <c r="AO65" s="20" t="str">
        <f t="shared" ref="AO65" si="356">IF(AO$2="","",AO63+AO64)</f>
        <v/>
      </c>
    </row>
    <row r="66" spans="1:41" collapsed="1" x14ac:dyDescent="0.25">
      <c r="A66" s="21"/>
    </row>
  </sheetData>
  <conditionalFormatting sqref="F17:F19 F22:F24 F27:F29 F32:F34 F37:F39 F42:F44 F47:F49 F52:F54 F57:F59 F62:F64">
    <cfRule type="expression" dxfId="373" priority="62">
      <formula>$F$2=""</formula>
    </cfRule>
  </conditionalFormatting>
  <conditionalFormatting sqref="G17:G19 G22:G24 G27:G29 G32:G34 G37:G39 G42:G44 G47:G49 G52:G54 G57:G59 G62:G64">
    <cfRule type="expression" dxfId="372" priority="61">
      <formula>$G$2=""</formula>
    </cfRule>
  </conditionalFormatting>
  <conditionalFormatting sqref="H17:H19 H22:H24 H27:H29 H32:H34 H37:H39 H42:H44 H47:H49 H52:H54 H57:H59 H62:H64">
    <cfRule type="expression" dxfId="371" priority="60">
      <formula>$H$2=""</formula>
    </cfRule>
  </conditionalFormatting>
  <conditionalFormatting sqref="I17:I19 I22:I24 I27:I29 I32:I34 I37:I39 I42:I44 I47:I49 I52:I54 I57:I59 I62:I64">
    <cfRule type="expression" dxfId="370" priority="59">
      <formula>$I$2=""</formula>
    </cfRule>
  </conditionalFormatting>
  <conditionalFormatting sqref="J17:J19 J22:J24 J27:J29 J32:J34 J37:J39 J42:J44 J47:J49 J52:J54 J57:J59 J62:J64">
    <cfRule type="expression" dxfId="369" priority="58">
      <formula>$J$2=""</formula>
    </cfRule>
  </conditionalFormatting>
  <conditionalFormatting sqref="K17:K19 K22:K24 K27:K29 K32:K34 K37:K39 K42:K44 K47:K49 K52:K54 K57:K59 K62:K64">
    <cfRule type="expression" dxfId="368" priority="57">
      <formula>$K$2=""</formula>
    </cfRule>
  </conditionalFormatting>
  <conditionalFormatting sqref="L17:L19 L22:L24 L27:L29 L32:L34 L37:L39 L42:L44 L47:L49 L52:L54 L57:L59 L62:L64">
    <cfRule type="expression" dxfId="367" priority="56">
      <formula>$L$2=""</formula>
    </cfRule>
  </conditionalFormatting>
  <conditionalFormatting sqref="M12:M14 M17:M19 M22:M24 M27:M29 M32:M34 M37:M39 M42:M44 M47:M49 M52:M54 M57:M59 M62:M64">
    <cfRule type="expression" dxfId="366" priority="55">
      <formula>$M$2=""</formula>
    </cfRule>
  </conditionalFormatting>
  <conditionalFormatting sqref="N12:N14 N17:N19 N22:N24 N27:N29 N32:N34 N37:N39 N42:N44 N47:N49 N52:N54 N57:N59 N62:N64">
    <cfRule type="expression" dxfId="365" priority="54">
      <formula>$N$2=""</formula>
    </cfRule>
  </conditionalFormatting>
  <conditionalFormatting sqref="O12:O14 O17:O19 O22:O24 O27:O29 O32:O34 O37:O39 O42:O44 O47:O49 O52:O54 O57:O59 O62:O64">
    <cfRule type="expression" dxfId="364" priority="53">
      <formula>$O$2=""</formula>
    </cfRule>
  </conditionalFormatting>
  <conditionalFormatting sqref="P12:P14 P17:P19 P22:P24 P27:P29 P32:P34 P37:P39 P42:P44 P47:P49 P52:P54 P57:P59 P62:P64">
    <cfRule type="expression" dxfId="363" priority="52">
      <formula>$P$2=""</formula>
    </cfRule>
  </conditionalFormatting>
  <conditionalFormatting sqref="E17:E19 E22:E24 E27:E29 E32:E34 E37:E39 E42:E44 E47:E49 E52:E54 E57:E59 E62:E64">
    <cfRule type="expression" dxfId="362" priority="51">
      <formula>$E$2=""</formula>
    </cfRule>
  </conditionalFormatting>
  <conditionalFormatting sqref="D17:D19 D22:D24 D27:D29 D32:D34 D37:D39 D42:D44 D47:D49 D52:D54 D57:D59 D62:D64">
    <cfRule type="expression" dxfId="361" priority="50">
      <formula>$D$2=""</formula>
    </cfRule>
  </conditionalFormatting>
  <conditionalFormatting sqref="C17:C19 C22:C24 C27:C29 C32:C34 C37:C39 C42:C44 C47:C49 C52:C54 C57:C59 C62:C64">
    <cfRule type="expression" dxfId="360" priority="49">
      <formula>$C$2=""</formula>
    </cfRule>
  </conditionalFormatting>
  <conditionalFormatting sqref="B17:B19 B22:B24 B27:B29 B32:B34 B37:B39 B42:B44 B47:B49 B52:B54 B57:B59 B62:B64">
    <cfRule type="expression" dxfId="359" priority="48">
      <formula>$B$2=""</formula>
    </cfRule>
  </conditionalFormatting>
  <conditionalFormatting sqref="Q12:Q14 Q17:Q19 Q22:Q24 Q27:Q29 Q32:Q34 Q37:Q39 Q42:Q44 Q47:Q49 Q52:Q54 Q57:Q59 Q62:Q64">
    <cfRule type="expression" dxfId="358" priority="47">
      <formula>$Q$2=""</formula>
    </cfRule>
  </conditionalFormatting>
  <conditionalFormatting sqref="R12:R14 R17:R19 R22:R24 R27:R29 R32:R34 R37:R39 R42:R44 R47:R49 R52:R54 R57:R59 R62:R64">
    <cfRule type="expression" dxfId="357" priority="46">
      <formula>$R$2=""</formula>
    </cfRule>
  </conditionalFormatting>
  <conditionalFormatting sqref="S12:S14 S17:S19 S22:S24 S27:S29 S32:S34 S37:S39 S42:S44 S47:S49 S52:S54 S57:S59 S62:S64">
    <cfRule type="expression" dxfId="356" priority="45">
      <formula>$S$2=""</formula>
    </cfRule>
  </conditionalFormatting>
  <conditionalFormatting sqref="T12:T14 T17:T19 T22:T24 T27:T29 T32:T34 T37:T39 T42:T44 T47:T49 T52:T54 T57:T59 T62:T64">
    <cfRule type="expression" dxfId="355" priority="44">
      <formula>$T$2=""</formula>
    </cfRule>
  </conditionalFormatting>
  <conditionalFormatting sqref="U12:U14 U17:U19 U22:U24 U27:U29 U32:U34 U37:U39 U42:U44 U47:U49 U52:U54 U57:U59 U62:U64">
    <cfRule type="expression" dxfId="354" priority="43">
      <formula>$U$2=""</formula>
    </cfRule>
  </conditionalFormatting>
  <conditionalFormatting sqref="V12:V14 V17:V19 V22:V24 V27:V29 V32:V34 V37:V39 V42:V44 V47:V49 V52:V54 V57:V59 V62:V64">
    <cfRule type="expression" dxfId="353" priority="42">
      <formula>$V$2=""</formula>
    </cfRule>
  </conditionalFormatting>
  <conditionalFormatting sqref="W12:W14 W17:W19 W22:W24 W27:W29 W32:W34 W37:W39 W42:W44 W47:W49 W52:W54 W57:W59 W62:W64">
    <cfRule type="expression" dxfId="352" priority="41">
      <formula>$W$2=""</formula>
    </cfRule>
  </conditionalFormatting>
  <conditionalFormatting sqref="X12:X14 X17:X19 X22:X24 X27:X29 X32:X34 X37:X39 X42:X44 X47:X49 X52:X54 X57:X59 X62:X64">
    <cfRule type="expression" dxfId="351" priority="40">
      <formula>$X$2=""</formula>
    </cfRule>
  </conditionalFormatting>
  <conditionalFormatting sqref="Y12:Y14 Y17:Y19 Y22:Y24 Y27:Y29 Y32:Y34 Y37:Y39 Y42:Y44 Y47:Y49 Y52:Y54 Y57:Y59 Y62:Y64">
    <cfRule type="expression" dxfId="350" priority="39">
      <formula>$Y$2=""</formula>
    </cfRule>
  </conditionalFormatting>
  <conditionalFormatting sqref="Z12:Z14 Z17:Z19 Z22:Z24 Z27:Z29 Z32:Z34 Z37:Z39 Z42:Z44 Z47:Z49 Z52:Z54 Z57:Z59 Z62:Z64">
    <cfRule type="expression" dxfId="349" priority="38">
      <formula>$Z$2=""</formula>
    </cfRule>
  </conditionalFormatting>
  <conditionalFormatting sqref="AA12:AA14 AA17:AA19 AA22:AA24 AA27:AA29 AA32:AA34 AA37:AA39 AA42:AA44 AA47:AA49 AA52:AA54 AA57:AA59 AA62:AA64">
    <cfRule type="expression" dxfId="348" priority="37">
      <formula>$AA$2=""</formula>
    </cfRule>
  </conditionalFormatting>
  <conditionalFormatting sqref="AB12:AB14 AB17:AB19 AB22:AB24 AB27:AB29 AB32:AB34 AB37:AB39 AB42:AB44 AB47:AB49 AB52:AB54 AB57:AB59 AB62:AB64">
    <cfRule type="expression" dxfId="347" priority="36">
      <formula>$AB$2=""</formula>
    </cfRule>
  </conditionalFormatting>
  <conditionalFormatting sqref="AC12:AC14 AC17:AC19 AC22:AC24 AC27:AC29 AC32:AC34 AC37:AC39 AC42:AC44 AC47:AC49 AC52:AC54 AC57:AC59 AC62:AC64">
    <cfRule type="expression" dxfId="346" priority="35">
      <formula>$AC$2=""</formula>
    </cfRule>
  </conditionalFormatting>
  <conditionalFormatting sqref="AD12:AD14 AD17:AD19 AD22:AD24 AD27:AD29 AD32:AD34 AD37:AD39 AD42:AD44 AD47:AD49 AD52:AD54 AD57:AD59 AD62:AD64">
    <cfRule type="expression" dxfId="345" priority="34">
      <formula>$AD$2=""</formula>
    </cfRule>
  </conditionalFormatting>
  <conditionalFormatting sqref="AE12:AE14 AE17:AE19 AE22:AE24 AE27:AE29 AE32:AE34 AE37:AE39 AE42:AE44 AE47:AE49 AE52:AE54 AE57:AE59 AE62:AE64">
    <cfRule type="expression" dxfId="344" priority="33">
      <formula>$AE$2=""</formula>
    </cfRule>
  </conditionalFormatting>
  <conditionalFormatting sqref="AF12:AF14 AF17:AF19 AF22:AF24 AF27:AF29 AF32:AF34 AF37:AF39 AF42:AF44 AF47:AF49 AF52:AF54 AF57:AF59 AF62:AF64">
    <cfRule type="expression" dxfId="343" priority="32">
      <formula>$AF$2=""</formula>
    </cfRule>
  </conditionalFormatting>
  <conditionalFormatting sqref="AG12:AG14 AG17:AG19 AG22:AG24 AG27:AG29 AG32:AG34 AG37:AG39 AG42:AG44 AG47:AG49 AG52:AG54 AG57:AG59 AG62:AG64">
    <cfRule type="expression" dxfId="342" priority="31">
      <formula>$AG$2=""</formula>
    </cfRule>
  </conditionalFormatting>
  <conditionalFormatting sqref="AH12:AH14 AH17:AH19 AH22:AH24 AH27:AH29 AH32:AH34 AH37:AH39 AH42:AH44 AH47:AH49 AH52:AH54 AH57:AH59 AH62:AH64">
    <cfRule type="expression" dxfId="341" priority="30">
      <formula>$AH$2=""</formula>
    </cfRule>
  </conditionalFormatting>
  <conditionalFormatting sqref="AI12:AI14 AI17:AI19 AI22:AI24 AI27:AI29 AI32:AI34 AI37:AI39 AI42:AI44 AI47:AI49 AI52:AI54 AI57:AI59 AI62:AI64">
    <cfRule type="expression" dxfId="340" priority="29">
      <formula>$AI$2=""</formula>
    </cfRule>
  </conditionalFormatting>
  <conditionalFormatting sqref="AJ12:AJ14 AJ17:AJ19 AJ22:AJ24 AJ27:AJ29 AJ32:AJ34 AJ37:AJ39 AJ42:AJ44 AJ47:AJ49 AJ52:AJ54 AJ57:AJ59 AJ62:AJ64">
    <cfRule type="expression" dxfId="339" priority="28">
      <formula>$AJ$2=""</formula>
    </cfRule>
  </conditionalFormatting>
  <conditionalFormatting sqref="AK12:AK14 AK17:AK19 AK22:AK24 AK27:AK29 AK32:AK34 AK37:AK39 AK42:AK44 AK47:AK49 AK52:AK54 AK57:AK59 AK62:AK64">
    <cfRule type="expression" dxfId="338" priority="27">
      <formula>$AK$2=""</formula>
    </cfRule>
  </conditionalFormatting>
  <conditionalFormatting sqref="AL12:AL14 AL17:AL19 AL22:AL24 AL27:AL29 AL32:AL34 AL37:AL39 AL42:AL44 AL47:AL49 AL52:AL54 AL57:AL59 AL62:AL64">
    <cfRule type="expression" dxfId="337" priority="26">
      <formula>$AL$2=""</formula>
    </cfRule>
  </conditionalFormatting>
  <conditionalFormatting sqref="AM12:AM14 AM17:AM19 AM22:AM24 AM27:AM29 AM32:AM34 AM37:AM39 AM42:AM44 AM47:AM49 AM52:AM54 AM57:AM59 AM62:AM64">
    <cfRule type="expression" dxfId="336" priority="25">
      <formula>$AM$2=""</formula>
    </cfRule>
  </conditionalFormatting>
  <conditionalFormatting sqref="AN12:AN14 AN17:AN19 AN22:AN24 AN27:AN29 AN32:AN34 AN37:AN39 AN42:AN44 AN47:AN49 AN52:AN54 AN57:AN59 AN62:AN64">
    <cfRule type="expression" dxfId="335" priority="24">
      <formula>$AN$2=""</formula>
    </cfRule>
  </conditionalFormatting>
  <conditionalFormatting sqref="AO12:AO14 AO17:AO19 AO22:AO24 AO27:AO29 AO32:AO34 AO37:AO39 AO42:AO44 AO47:AO49 AO52:AO54 AO57:AO59 AO62:AO64">
    <cfRule type="expression" dxfId="334" priority="23">
      <formula>$AO$2=""</formula>
    </cfRule>
  </conditionalFormatting>
  <conditionalFormatting sqref="F12:F14">
    <cfRule type="expression" dxfId="333" priority="11">
      <formula>$F$2=""</formula>
    </cfRule>
  </conditionalFormatting>
  <conditionalFormatting sqref="G12:G14">
    <cfRule type="expression" dxfId="332" priority="10">
      <formula>$G$2=""</formula>
    </cfRule>
  </conditionalFormatting>
  <conditionalFormatting sqref="H12:H14">
    <cfRule type="expression" dxfId="331" priority="9">
      <formula>$H$2=""</formula>
    </cfRule>
  </conditionalFormatting>
  <conditionalFormatting sqref="I12:I14">
    <cfRule type="expression" dxfId="330" priority="8">
      <formula>$I$2=""</formula>
    </cfRule>
  </conditionalFormatting>
  <conditionalFormatting sqref="J12:J14">
    <cfRule type="expression" dxfId="329" priority="7">
      <formula>$J$2=""</formula>
    </cfRule>
  </conditionalFormatting>
  <conditionalFormatting sqref="K12:K14">
    <cfRule type="expression" dxfId="328" priority="6">
      <formula>$K$2=""</formula>
    </cfRule>
  </conditionalFormatting>
  <conditionalFormatting sqref="L12:L14">
    <cfRule type="expression" dxfId="327" priority="5">
      <formula>$L$2=""</formula>
    </cfRule>
  </conditionalFormatting>
  <conditionalFormatting sqref="E12:E13">
    <cfRule type="expression" dxfId="326" priority="4">
      <formula>$E$2=""</formula>
    </cfRule>
  </conditionalFormatting>
  <conditionalFormatting sqref="D12:D14">
    <cfRule type="expression" dxfId="325" priority="3">
      <formula>$D$2=""</formula>
    </cfRule>
  </conditionalFormatting>
  <conditionalFormatting sqref="C12:C14">
    <cfRule type="expression" dxfId="324" priority="2">
      <formula>$C$2=""</formula>
    </cfRule>
  </conditionalFormatting>
  <conditionalFormatting sqref="B12:B14">
    <cfRule type="expression" dxfId="323" priority="1">
      <formula>$B$2=""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8"/>
  <dimension ref="A1:CE43"/>
  <sheetViews>
    <sheetView topLeftCell="B1" zoomScale="85" zoomScaleNormal="85" workbookViewId="0">
      <selection activeCell="V5" sqref="V5"/>
    </sheetView>
  </sheetViews>
  <sheetFormatPr defaultRowHeight="15" outlineLevelRow="1" x14ac:dyDescent="0.25"/>
  <cols>
    <col min="1" max="1" width="0" style="68" hidden="1" customWidth="1"/>
    <col min="2" max="2" width="18.7109375" style="68" customWidth="1"/>
    <col min="3" max="3" width="12.85546875" style="68" customWidth="1"/>
    <col min="4" max="4" width="11.7109375" style="68" bestFit="1" customWidth="1"/>
    <col min="5" max="7" width="9.140625" style="68"/>
    <col min="8" max="8" width="10.28515625" style="68" bestFit="1" customWidth="1"/>
    <col min="9" max="16384" width="9.140625" style="68"/>
  </cols>
  <sheetData>
    <row r="1" spans="1:83" x14ac:dyDescent="0.25">
      <c r="A1" s="125" t="s">
        <v>24</v>
      </c>
    </row>
    <row r="2" spans="1:83" x14ac:dyDescent="0.25">
      <c r="A2" s="125" t="s">
        <v>25</v>
      </c>
      <c r="B2" s="126" t="s">
        <v>6</v>
      </c>
      <c r="C2" s="127"/>
      <c r="D2" s="213">
        <f>'Peňažné toky'!B3</f>
        <v>2018</v>
      </c>
      <c r="E2" s="213"/>
      <c r="F2" s="213">
        <f>'Peňažné toky'!C3</f>
        <v>2019</v>
      </c>
      <c r="G2" s="213"/>
      <c r="H2" s="213">
        <f>'Peňažné toky'!D3</f>
        <v>2020</v>
      </c>
      <c r="I2" s="213"/>
      <c r="J2" s="213">
        <f>'Peňažné toky'!E3</f>
        <v>2021</v>
      </c>
      <c r="K2" s="213"/>
      <c r="L2" s="213">
        <f>'Peňažné toky'!F3</f>
        <v>2022</v>
      </c>
      <c r="M2" s="213"/>
      <c r="N2" s="213">
        <f>'Peňažné toky'!G3</f>
        <v>2023</v>
      </c>
      <c r="O2" s="213"/>
      <c r="P2" s="213">
        <f>'Peňažné toky'!H3</f>
        <v>2024</v>
      </c>
      <c r="Q2" s="213"/>
      <c r="R2" s="213">
        <f>'Peňažné toky'!I3</f>
        <v>2025</v>
      </c>
      <c r="S2" s="213"/>
      <c r="T2" s="213">
        <f>'Peňažné toky'!J3</f>
        <v>2026</v>
      </c>
      <c r="U2" s="213"/>
      <c r="V2" s="213">
        <f>'Peňažné toky'!K3</f>
        <v>2027</v>
      </c>
      <c r="W2" s="213"/>
      <c r="X2" s="213">
        <f>'Peňažné toky'!L3</f>
        <v>2028</v>
      </c>
      <c r="Y2" s="213"/>
      <c r="Z2" s="213">
        <f>'Peňažné toky'!M3</f>
        <v>2029</v>
      </c>
      <c r="AA2" s="213"/>
      <c r="AB2" s="213">
        <f>'Peňažné toky'!N3</f>
        <v>2030</v>
      </c>
      <c r="AC2" s="213"/>
      <c r="AD2" s="213">
        <f>'Peňažné toky'!O3</f>
        <v>2031</v>
      </c>
      <c r="AE2" s="213"/>
      <c r="AF2" s="213">
        <f>'Peňažné toky'!P3</f>
        <v>2032</v>
      </c>
      <c r="AG2" s="213"/>
      <c r="AH2" s="213">
        <f>'Peňažné toky'!Q3</f>
        <v>2033</v>
      </c>
      <c r="AI2" s="213"/>
      <c r="AJ2" s="213">
        <f>'Peňažné toky'!R3</f>
        <v>2034</v>
      </c>
      <c r="AK2" s="213"/>
      <c r="AL2" s="213">
        <f>'Peňažné toky'!S3</f>
        <v>2035</v>
      </c>
      <c r="AM2" s="213"/>
      <c r="AN2" s="213">
        <f>'Peňažné toky'!T3</f>
        <v>2036</v>
      </c>
      <c r="AO2" s="213"/>
      <c r="AP2" s="213">
        <f>'Peňažné toky'!U3</f>
        <v>2037</v>
      </c>
      <c r="AQ2" s="213"/>
      <c r="AR2" s="213">
        <f>'Peňažné toky'!V3</f>
        <v>2038</v>
      </c>
      <c r="AS2" s="213"/>
      <c r="AT2" s="213" t="str">
        <f>'Peňažné toky'!W3</f>
        <v/>
      </c>
      <c r="AU2" s="213"/>
      <c r="AV2" s="213" t="str">
        <f>'Peňažné toky'!X3</f>
        <v/>
      </c>
      <c r="AW2" s="213"/>
      <c r="AX2" s="213" t="str">
        <f>'Peňažné toky'!Y3</f>
        <v/>
      </c>
      <c r="AY2" s="213"/>
      <c r="AZ2" s="213" t="str">
        <f>'Peňažné toky'!Z3</f>
        <v/>
      </c>
      <c r="BA2" s="213"/>
      <c r="BB2" s="213" t="str">
        <f>'Peňažné toky'!AA3</f>
        <v/>
      </c>
      <c r="BC2" s="213"/>
      <c r="BD2" s="213" t="str">
        <f>'Peňažné toky'!AB3</f>
        <v/>
      </c>
      <c r="BE2" s="213"/>
      <c r="BF2" s="213" t="str">
        <f>'Peňažné toky'!AC3</f>
        <v/>
      </c>
      <c r="BG2" s="213"/>
      <c r="BH2" s="213" t="str">
        <f>'Peňažné toky'!AD3</f>
        <v/>
      </c>
      <c r="BI2" s="213"/>
      <c r="BJ2" s="213" t="str">
        <f>'Peňažné toky'!AE3</f>
        <v/>
      </c>
      <c r="BK2" s="213"/>
      <c r="BL2" s="213" t="str">
        <f>'Peňažné toky'!AF3</f>
        <v/>
      </c>
      <c r="BM2" s="213"/>
      <c r="BN2" s="213" t="str">
        <f>'Peňažné toky'!AG3</f>
        <v/>
      </c>
      <c r="BO2" s="213"/>
      <c r="BP2" s="213" t="str">
        <f>'Peňažné toky'!AH3</f>
        <v/>
      </c>
      <c r="BQ2" s="213"/>
      <c r="BR2" s="213" t="str">
        <f>'Peňažné toky'!AI3</f>
        <v/>
      </c>
      <c r="BS2" s="213"/>
      <c r="BT2" s="213" t="str">
        <f>'Peňažné toky'!AJ3</f>
        <v/>
      </c>
      <c r="BU2" s="213"/>
      <c r="BV2" s="213" t="str">
        <f>'Peňažné toky'!AK3</f>
        <v/>
      </c>
      <c r="BW2" s="213"/>
      <c r="BX2" s="213" t="str">
        <f>'Peňažné toky'!AL3</f>
        <v/>
      </c>
      <c r="BY2" s="213"/>
      <c r="BZ2" s="213" t="str">
        <f>'Peňažné toky'!AM3</f>
        <v/>
      </c>
      <c r="CA2" s="213"/>
      <c r="CB2" s="213" t="str">
        <f>'Peňažné toky'!AN3</f>
        <v/>
      </c>
      <c r="CC2" s="213"/>
      <c r="CD2" s="213" t="str">
        <f>'Peňažné toky'!AO3</f>
        <v/>
      </c>
      <c r="CE2" s="213"/>
    </row>
    <row r="3" spans="1:83" ht="26.25" x14ac:dyDescent="0.25">
      <c r="B3" s="128" t="s">
        <v>7</v>
      </c>
      <c r="C3" s="128" t="s">
        <v>8</v>
      </c>
      <c r="D3" s="62" t="str">
        <f>IF(D2="","","OC")</f>
        <v>OC</v>
      </c>
      <c r="E3" s="129" t="str">
        <f>IF(D2="","","MO
R/Z")</f>
        <v>MO
R/Z</v>
      </c>
      <c r="F3" s="62" t="str">
        <f>IF(F2="","","OC")</f>
        <v>OC</v>
      </c>
      <c r="G3" s="129" t="str">
        <f>IF(F2="","","MO
R/Z")</f>
        <v>MO
R/Z</v>
      </c>
      <c r="H3" s="62" t="str">
        <f>IF(H2="","","OC")</f>
        <v>OC</v>
      </c>
      <c r="I3" s="129" t="str">
        <f>IF(H2="","","MO
R/Z")</f>
        <v>MO
R/Z</v>
      </c>
      <c r="J3" s="62" t="str">
        <f>IF(J2="","","OC")</f>
        <v>OC</v>
      </c>
      <c r="K3" s="129" t="str">
        <f>IF(J2="","","MO
R/Z")</f>
        <v>MO
R/Z</v>
      </c>
      <c r="L3" s="62" t="str">
        <f>IF(L2="","","OC")</f>
        <v>OC</v>
      </c>
      <c r="M3" s="129" t="str">
        <f>IF(L2="","","MO
R/Z")</f>
        <v>MO
R/Z</v>
      </c>
      <c r="N3" s="62" t="str">
        <f>IF(N2="","","OC")</f>
        <v>OC</v>
      </c>
      <c r="O3" s="129" t="str">
        <f>IF(N2="","","MO
R/Z")</f>
        <v>MO
R/Z</v>
      </c>
      <c r="P3" s="62" t="str">
        <f>IF(P2="","","OC")</f>
        <v>OC</v>
      </c>
      <c r="Q3" s="129" t="str">
        <f>IF(P2="","","MO
R/Z")</f>
        <v>MO
R/Z</v>
      </c>
      <c r="R3" s="62" t="str">
        <f>IF(R2="","","OC")</f>
        <v>OC</v>
      </c>
      <c r="S3" s="129" t="str">
        <f>IF(R2="","","MO
R/Z")</f>
        <v>MO
R/Z</v>
      </c>
      <c r="T3" s="62" t="str">
        <f>IF(T2="","","OC")</f>
        <v>OC</v>
      </c>
      <c r="U3" s="129" t="str">
        <f>IF(T2="","","MO
R/Z")</f>
        <v>MO
R/Z</v>
      </c>
      <c r="V3" s="62" t="str">
        <f>IF(V2="","","OC")</f>
        <v>OC</v>
      </c>
      <c r="W3" s="129" t="str">
        <f>IF(V2="","","MO
R/Z")</f>
        <v>MO
R/Z</v>
      </c>
      <c r="X3" s="62" t="str">
        <f>IF(X2="","","OC")</f>
        <v>OC</v>
      </c>
      <c r="Y3" s="129" t="str">
        <f>IF(X2="","","MO
R/Z")</f>
        <v>MO
R/Z</v>
      </c>
      <c r="Z3" s="62" t="str">
        <f>IF(Z2="","","OC")</f>
        <v>OC</v>
      </c>
      <c r="AA3" s="129" t="str">
        <f>IF(Z2="","","MO
R/Z")</f>
        <v>MO
R/Z</v>
      </c>
      <c r="AB3" s="62" t="str">
        <f>IF(AB2="","","OC")</f>
        <v>OC</v>
      </c>
      <c r="AC3" s="129" t="str">
        <f>IF(AB2="","","MO
R/Z")</f>
        <v>MO
R/Z</v>
      </c>
      <c r="AD3" s="62" t="str">
        <f>IF(AD2="","","OC")</f>
        <v>OC</v>
      </c>
      <c r="AE3" s="129" t="str">
        <f>IF(AD2="","","MO
R/Z")</f>
        <v>MO
R/Z</v>
      </c>
      <c r="AF3" s="62" t="str">
        <f>IF(AF2="","","OC")</f>
        <v>OC</v>
      </c>
      <c r="AG3" s="129" t="str">
        <f>IF(AF2="","","MO
R/Z")</f>
        <v>MO
R/Z</v>
      </c>
      <c r="AH3" s="62" t="str">
        <f>IF(AH2="","","OC")</f>
        <v>OC</v>
      </c>
      <c r="AI3" s="129" t="str">
        <f>IF(AH2="","","MO
R/Z")</f>
        <v>MO
R/Z</v>
      </c>
      <c r="AJ3" s="62" t="str">
        <f>IF(AJ2="","","OC")</f>
        <v>OC</v>
      </c>
      <c r="AK3" s="129" t="str">
        <f>IF(AJ2="","","MO
R/Z")</f>
        <v>MO
R/Z</v>
      </c>
      <c r="AL3" s="62" t="str">
        <f>IF(AL2="","","OC")</f>
        <v>OC</v>
      </c>
      <c r="AM3" s="129" t="str">
        <f>IF(AL2="","","MO
R/Z")</f>
        <v>MO
R/Z</v>
      </c>
      <c r="AN3" s="62" t="str">
        <f>IF(AN2="","","OC")</f>
        <v>OC</v>
      </c>
      <c r="AO3" s="129" t="str">
        <f>IF(AN2="","","MO
R/Z")</f>
        <v>MO
R/Z</v>
      </c>
      <c r="AP3" s="62" t="str">
        <f>IF(AP2="","","OC")</f>
        <v>OC</v>
      </c>
      <c r="AQ3" s="129" t="str">
        <f>IF(AP2="","","MO
R/Z")</f>
        <v>MO
R/Z</v>
      </c>
      <c r="AR3" s="62" t="str">
        <f>IF(AR2="","","OC")</f>
        <v>OC</v>
      </c>
      <c r="AS3" s="129" t="str">
        <f>IF(AR2="","","MO
R/Z")</f>
        <v>MO
R/Z</v>
      </c>
      <c r="AT3" s="62" t="str">
        <f>IF(AT2="","","OC")</f>
        <v/>
      </c>
      <c r="AU3" s="129" t="str">
        <f>IF(AT2="","","MO
R/Z")</f>
        <v/>
      </c>
      <c r="AV3" s="62" t="str">
        <f>IF(AV2="","","OC")</f>
        <v/>
      </c>
      <c r="AW3" s="129" t="str">
        <f>IF(AV2="","","MO
R/Z")</f>
        <v/>
      </c>
      <c r="AX3" s="62" t="str">
        <f>IF(AX2="","","OC")</f>
        <v/>
      </c>
      <c r="AY3" s="129" t="str">
        <f>IF(AX2="","","MO
R/Z")</f>
        <v/>
      </c>
      <c r="AZ3" s="62" t="str">
        <f>IF(AZ2="","","OC")</f>
        <v/>
      </c>
      <c r="BA3" s="129" t="str">
        <f>IF(AZ2="","","MO
R/Z")</f>
        <v/>
      </c>
      <c r="BB3" s="62" t="str">
        <f>IF(BB2="","","OC")</f>
        <v/>
      </c>
      <c r="BC3" s="129" t="str">
        <f>IF(BB2="","","MO
R/Z")</f>
        <v/>
      </c>
      <c r="BD3" s="62" t="str">
        <f>IF(BD2="","","OC")</f>
        <v/>
      </c>
      <c r="BE3" s="129" t="str">
        <f>IF(BD2="","","MO
R/Z")</f>
        <v/>
      </c>
      <c r="BF3" s="62" t="str">
        <f>IF(BF2="","","OC")</f>
        <v/>
      </c>
      <c r="BG3" s="129" t="str">
        <f>IF(BF2="","","MO
R/Z")</f>
        <v/>
      </c>
      <c r="BH3" s="62" t="str">
        <f>IF(BH2="","","OC")</f>
        <v/>
      </c>
      <c r="BI3" s="129" t="str">
        <f>IF(BH2="","","MO
R/Z")</f>
        <v/>
      </c>
      <c r="BJ3" s="62" t="str">
        <f>IF(BJ2="","","OC")</f>
        <v/>
      </c>
      <c r="BK3" s="129" t="str">
        <f>IF(BJ2="","","MO
R/Z")</f>
        <v/>
      </c>
      <c r="BL3" s="62" t="str">
        <f>IF(BL2="","","OC")</f>
        <v/>
      </c>
      <c r="BM3" s="129" t="str">
        <f>IF(BL2="","","MO
R/Z")</f>
        <v/>
      </c>
      <c r="BN3" s="62" t="str">
        <f>IF(BN2="","","OC")</f>
        <v/>
      </c>
      <c r="BO3" s="129" t="str">
        <f>IF(BN2="","","MO
R/Z")</f>
        <v/>
      </c>
      <c r="BP3" s="62" t="str">
        <f>IF(BP2="","","OC")</f>
        <v/>
      </c>
      <c r="BQ3" s="129" t="str">
        <f>IF(BP2="","","MO
R/Z")</f>
        <v/>
      </c>
      <c r="BR3" s="62" t="str">
        <f>IF(BR2="","","OC")</f>
        <v/>
      </c>
      <c r="BS3" s="129" t="str">
        <f>IF(BR2="","","MO
R/Z")</f>
        <v/>
      </c>
      <c r="BT3" s="62" t="str">
        <f>IF(BT2="","","OC")</f>
        <v/>
      </c>
      <c r="BU3" s="129" t="str">
        <f>IF(BT2="","","MO
R/Z")</f>
        <v/>
      </c>
      <c r="BV3" s="62" t="str">
        <f>IF(BV2="","","OC")</f>
        <v/>
      </c>
      <c r="BW3" s="129" t="str">
        <f>IF(BV2="","","MO
R/Z")</f>
        <v/>
      </c>
      <c r="BX3" s="62" t="str">
        <f>IF(BX2="","","OC")</f>
        <v/>
      </c>
      <c r="BY3" s="129" t="str">
        <f>IF(BX2="","","MO
R/Z")</f>
        <v/>
      </c>
      <c r="BZ3" s="62" t="str">
        <f>IF(BZ2="","","OC")</f>
        <v/>
      </c>
      <c r="CA3" s="129" t="str">
        <f>IF(BZ2="","","MO
R/Z")</f>
        <v/>
      </c>
      <c r="CB3" s="62" t="str">
        <f>IF(CB2="","","OC")</f>
        <v/>
      </c>
      <c r="CC3" s="129" t="str">
        <f>IF(CB2="","","MO
R/Z")</f>
        <v/>
      </c>
      <c r="CD3" s="62" t="str">
        <f>IF(CD2="","","OC")</f>
        <v/>
      </c>
      <c r="CE3" s="129" t="str">
        <f>IF(CD2="","","MO
R/Z")</f>
        <v/>
      </c>
    </row>
    <row r="4" spans="1:83" x14ac:dyDescent="0.25">
      <c r="B4" s="130">
        <v>1</v>
      </c>
      <c r="C4" s="130">
        <v>4</v>
      </c>
      <c r="D4" s="1"/>
      <c r="E4" s="125" t="s">
        <v>24</v>
      </c>
      <c r="F4" s="1"/>
      <c r="G4" s="125" t="s">
        <v>24</v>
      </c>
      <c r="H4" s="1"/>
      <c r="I4" s="125" t="s">
        <v>24</v>
      </c>
      <c r="J4" s="1"/>
      <c r="K4" s="125" t="s">
        <v>24</v>
      </c>
      <c r="L4" s="1"/>
      <c r="M4" s="125" t="s">
        <v>24</v>
      </c>
      <c r="N4" s="1"/>
      <c r="O4" s="125" t="s">
        <v>24</v>
      </c>
      <c r="P4" s="1"/>
      <c r="Q4" s="125" t="s">
        <v>24</v>
      </c>
      <c r="R4" s="1"/>
      <c r="S4" s="125" t="s">
        <v>24</v>
      </c>
      <c r="T4" s="1"/>
      <c r="U4" s="125" t="s">
        <v>24</v>
      </c>
      <c r="V4" s="1"/>
      <c r="W4" s="125" t="s">
        <v>24</v>
      </c>
      <c r="X4" s="1"/>
      <c r="Y4" s="125" t="s">
        <v>24</v>
      </c>
      <c r="Z4" s="1"/>
      <c r="AA4" s="125" t="s">
        <v>24</v>
      </c>
      <c r="AB4" s="1"/>
      <c r="AC4" s="125" t="s">
        <v>24</v>
      </c>
      <c r="AD4" s="1"/>
      <c r="AE4" s="125" t="s">
        <v>24</v>
      </c>
      <c r="AF4" s="1"/>
      <c r="AG4" s="125" t="s">
        <v>24</v>
      </c>
      <c r="AH4" s="1"/>
      <c r="AI4" s="125" t="s">
        <v>24</v>
      </c>
      <c r="AJ4" s="1"/>
      <c r="AK4" s="125" t="s">
        <v>24</v>
      </c>
      <c r="AL4" s="1"/>
      <c r="AM4" s="125" t="s">
        <v>24</v>
      </c>
      <c r="AN4" s="1"/>
      <c r="AO4" s="125" t="s">
        <v>24</v>
      </c>
      <c r="AP4" s="1"/>
      <c r="AQ4" s="125" t="s">
        <v>24</v>
      </c>
      <c r="AR4" s="1"/>
      <c r="AS4" s="125" t="s">
        <v>24</v>
      </c>
      <c r="AT4" s="1"/>
      <c r="AU4" s="125" t="s">
        <v>24</v>
      </c>
      <c r="AV4" s="1"/>
      <c r="AW4" s="125" t="s">
        <v>24</v>
      </c>
      <c r="AX4" s="1"/>
      <c r="AY4" s="125" t="s">
        <v>24</v>
      </c>
      <c r="AZ4" s="1"/>
      <c r="BA4" s="125" t="s">
        <v>24</v>
      </c>
      <c r="BB4" s="1"/>
      <c r="BC4" s="125" t="s">
        <v>24</v>
      </c>
      <c r="BD4" s="1"/>
      <c r="BE4" s="125" t="s">
        <v>24</v>
      </c>
      <c r="BF4" s="1"/>
      <c r="BG4" s="125" t="s">
        <v>24</v>
      </c>
      <c r="BH4" s="1"/>
      <c r="BI4" s="125" t="s">
        <v>24</v>
      </c>
      <c r="BJ4" s="1"/>
      <c r="BK4" s="125" t="s">
        <v>24</v>
      </c>
      <c r="BL4" s="1">
        <v>5</v>
      </c>
      <c r="BM4" s="125"/>
      <c r="BN4" s="1"/>
      <c r="BO4" s="125" t="s">
        <v>24</v>
      </c>
      <c r="BP4" s="1"/>
      <c r="BQ4" s="125" t="s">
        <v>24</v>
      </c>
      <c r="BR4" s="1"/>
      <c r="BS4" s="125" t="s">
        <v>24</v>
      </c>
      <c r="BT4" s="1"/>
      <c r="BU4" s="125" t="s">
        <v>24</v>
      </c>
      <c r="BV4" s="1"/>
      <c r="BW4" s="125" t="s">
        <v>24</v>
      </c>
      <c r="BX4" s="1"/>
      <c r="BY4" s="125" t="s">
        <v>24</v>
      </c>
      <c r="BZ4" s="1"/>
      <c r="CA4" s="125" t="s">
        <v>24</v>
      </c>
      <c r="CB4" s="1"/>
      <c r="CC4" s="125" t="s">
        <v>24</v>
      </c>
      <c r="CD4" s="1"/>
      <c r="CE4" s="125" t="s">
        <v>24</v>
      </c>
    </row>
    <row r="5" spans="1:83" x14ac:dyDescent="0.25">
      <c r="B5" s="130">
        <v>2</v>
      </c>
      <c r="C5" s="130">
        <v>6</v>
      </c>
      <c r="D5" s="1"/>
      <c r="E5" s="138"/>
      <c r="F5" s="1"/>
      <c r="G5" s="138"/>
      <c r="H5" s="1"/>
      <c r="I5" s="138"/>
      <c r="J5" s="1"/>
      <c r="K5" s="138"/>
      <c r="L5" s="1"/>
      <c r="M5" s="138"/>
      <c r="N5" s="1">
        <v>5000</v>
      </c>
      <c r="O5" s="138" t="s">
        <v>24</v>
      </c>
      <c r="P5" s="1"/>
      <c r="Q5" s="138"/>
      <c r="R5" s="1"/>
      <c r="S5" s="138"/>
      <c r="T5" s="1"/>
      <c r="U5" s="138"/>
      <c r="V5" s="1">
        <v>5000</v>
      </c>
      <c r="W5" s="138" t="s">
        <v>24</v>
      </c>
      <c r="X5" s="1"/>
      <c r="Y5" s="138"/>
      <c r="Z5" s="1">
        <v>15000</v>
      </c>
      <c r="AA5" s="138" t="s">
        <v>24</v>
      </c>
      <c r="AB5" s="1"/>
      <c r="AC5" s="138"/>
      <c r="AD5" s="1"/>
      <c r="AE5" s="138"/>
      <c r="AF5" s="1"/>
      <c r="AG5" s="138"/>
      <c r="AH5" s="1"/>
      <c r="AI5" s="138"/>
      <c r="AJ5" s="1"/>
      <c r="AK5" s="138"/>
      <c r="AL5" s="1">
        <v>5000</v>
      </c>
      <c r="AM5" s="138" t="s">
        <v>24</v>
      </c>
      <c r="AN5" s="1"/>
      <c r="AO5" s="138"/>
      <c r="AP5" s="1"/>
      <c r="AQ5" s="138"/>
      <c r="AR5" s="1"/>
      <c r="AS5" s="138"/>
      <c r="AT5" s="1"/>
      <c r="AU5" s="138"/>
      <c r="AV5" s="1"/>
      <c r="AW5" s="138"/>
      <c r="AX5" s="1"/>
      <c r="AY5" s="138"/>
      <c r="AZ5" s="1"/>
      <c r="BA5" s="138"/>
      <c r="BB5" s="1"/>
      <c r="BC5" s="138"/>
      <c r="BD5" s="1"/>
      <c r="BE5" s="138"/>
      <c r="BF5" s="1"/>
      <c r="BG5" s="138"/>
      <c r="BH5" s="1"/>
      <c r="BI5" s="138"/>
      <c r="BJ5" s="1"/>
      <c r="BK5" s="138"/>
      <c r="BL5" s="1"/>
      <c r="BM5" s="138"/>
      <c r="BN5" s="1"/>
      <c r="BO5" s="138"/>
      <c r="BP5" s="1"/>
      <c r="BQ5" s="138"/>
      <c r="BR5" s="1"/>
      <c r="BS5" s="138"/>
      <c r="BT5" s="1"/>
      <c r="BU5" s="138"/>
      <c r="BV5" s="1"/>
      <c r="BW5" s="138"/>
      <c r="BX5" s="1"/>
      <c r="BY5" s="138"/>
      <c r="BZ5" s="1"/>
      <c r="CA5" s="138"/>
      <c r="CB5" s="1"/>
      <c r="CC5" s="138"/>
      <c r="CD5" s="1"/>
      <c r="CE5" s="138"/>
    </row>
    <row r="6" spans="1:83" x14ac:dyDescent="0.25">
      <c r="B6" s="130">
        <v>3</v>
      </c>
      <c r="C6" s="130">
        <v>8</v>
      </c>
      <c r="D6" s="1"/>
      <c r="E6" s="138"/>
      <c r="F6" s="1"/>
      <c r="G6" s="138"/>
      <c r="H6" s="1"/>
      <c r="I6" s="138"/>
      <c r="J6" s="1"/>
      <c r="K6" s="138"/>
      <c r="L6" s="1"/>
      <c r="M6" s="138"/>
      <c r="N6" s="1"/>
      <c r="O6" s="138"/>
      <c r="P6" s="1"/>
      <c r="Q6" s="138"/>
      <c r="R6" s="1"/>
      <c r="S6" s="138"/>
      <c r="T6" s="1"/>
      <c r="U6" s="138"/>
      <c r="V6" s="1"/>
      <c r="W6" s="138"/>
      <c r="X6" s="1"/>
      <c r="Y6" s="138"/>
      <c r="Z6" s="1"/>
      <c r="AA6" s="138"/>
      <c r="AB6" s="1"/>
      <c r="AC6" s="138"/>
      <c r="AD6" s="1"/>
      <c r="AE6" s="138"/>
      <c r="AF6" s="1"/>
      <c r="AG6" s="138"/>
      <c r="AH6" s="1"/>
      <c r="AI6" s="138"/>
      <c r="AJ6" s="1"/>
      <c r="AK6" s="138"/>
      <c r="AL6" s="1"/>
      <c r="AM6" s="138"/>
      <c r="AN6" s="1"/>
      <c r="AO6" s="138"/>
      <c r="AP6" s="1"/>
      <c r="AQ6" s="138"/>
      <c r="AR6" s="1"/>
      <c r="AS6" s="138"/>
      <c r="AT6" s="1"/>
      <c r="AU6" s="138"/>
      <c r="AV6" s="1"/>
      <c r="AW6" s="138"/>
      <c r="AX6" s="1"/>
      <c r="AY6" s="138"/>
      <c r="AZ6" s="1"/>
      <c r="BA6" s="138"/>
      <c r="BB6" s="1"/>
      <c r="BC6" s="138"/>
      <c r="BD6" s="1"/>
      <c r="BE6" s="138"/>
      <c r="BF6" s="1"/>
      <c r="BG6" s="138"/>
      <c r="BH6" s="1"/>
      <c r="BI6" s="138"/>
      <c r="BJ6" s="1"/>
      <c r="BK6" s="138"/>
      <c r="BL6" s="1"/>
      <c r="BM6" s="138"/>
      <c r="BN6" s="1"/>
      <c r="BO6" s="138"/>
      <c r="BP6" s="1"/>
      <c r="BQ6" s="138"/>
      <c r="BR6" s="1"/>
      <c r="BS6" s="138"/>
      <c r="BT6" s="1"/>
      <c r="BU6" s="138"/>
      <c r="BV6" s="1"/>
      <c r="BW6" s="138"/>
      <c r="BX6" s="1"/>
      <c r="BY6" s="138"/>
      <c r="BZ6" s="1"/>
      <c r="CA6" s="138"/>
      <c r="CB6" s="1"/>
      <c r="CC6" s="138"/>
      <c r="CD6" s="1"/>
      <c r="CE6" s="138"/>
    </row>
    <row r="7" spans="1:83" x14ac:dyDescent="0.25">
      <c r="B7" s="130">
        <v>4</v>
      </c>
      <c r="C7" s="130">
        <v>12</v>
      </c>
      <c r="D7" s="1"/>
      <c r="E7" s="125" t="s">
        <v>24</v>
      </c>
      <c r="F7" s="1"/>
      <c r="G7" s="125" t="s">
        <v>24</v>
      </c>
      <c r="H7" s="1"/>
      <c r="I7" s="125" t="s">
        <v>24</v>
      </c>
      <c r="J7" s="1"/>
      <c r="K7" s="125" t="s">
        <v>24</v>
      </c>
      <c r="L7" s="1"/>
      <c r="M7" s="125" t="s">
        <v>24</v>
      </c>
      <c r="N7" s="1"/>
      <c r="O7" s="125" t="s">
        <v>24</v>
      </c>
      <c r="P7" s="1"/>
      <c r="Q7" s="125" t="s">
        <v>24</v>
      </c>
      <c r="R7" s="1"/>
      <c r="S7" s="125" t="s">
        <v>24</v>
      </c>
      <c r="T7" s="1"/>
      <c r="U7" s="125" t="s">
        <v>24</v>
      </c>
      <c r="V7" s="1"/>
      <c r="W7" s="125" t="s">
        <v>24</v>
      </c>
      <c r="X7" s="1"/>
      <c r="Y7" s="125" t="s">
        <v>24</v>
      </c>
      <c r="Z7" s="1"/>
      <c r="AA7" s="125" t="s">
        <v>24</v>
      </c>
      <c r="AB7" s="1"/>
      <c r="AC7" s="125" t="s">
        <v>24</v>
      </c>
      <c r="AD7" s="1"/>
      <c r="AE7" s="125" t="s">
        <v>24</v>
      </c>
      <c r="AF7" s="1"/>
      <c r="AG7" s="125" t="s">
        <v>24</v>
      </c>
      <c r="AH7" s="1"/>
      <c r="AI7" s="125" t="s">
        <v>24</v>
      </c>
      <c r="AJ7" s="1"/>
      <c r="AK7" s="125" t="s">
        <v>24</v>
      </c>
      <c r="AL7" s="1"/>
      <c r="AM7" s="125" t="s">
        <v>24</v>
      </c>
      <c r="AN7" s="1"/>
      <c r="AO7" s="125" t="s">
        <v>24</v>
      </c>
      <c r="AP7" s="1"/>
      <c r="AQ7" s="125" t="s">
        <v>24</v>
      </c>
      <c r="AR7" s="1"/>
      <c r="AS7" s="125" t="s">
        <v>24</v>
      </c>
      <c r="AT7" s="1"/>
      <c r="AU7" s="125" t="s">
        <v>24</v>
      </c>
      <c r="AV7" s="1"/>
      <c r="AW7" s="125" t="s">
        <v>24</v>
      </c>
      <c r="AX7" s="1"/>
      <c r="AY7" s="125" t="s">
        <v>24</v>
      </c>
      <c r="AZ7" s="1"/>
      <c r="BA7" s="125" t="s">
        <v>24</v>
      </c>
      <c r="BB7" s="1"/>
      <c r="BC7" s="125" t="s">
        <v>24</v>
      </c>
      <c r="BD7" s="1"/>
      <c r="BE7" s="125" t="s">
        <v>24</v>
      </c>
      <c r="BF7" s="1"/>
      <c r="BG7" s="125" t="s">
        <v>24</v>
      </c>
      <c r="BH7" s="1"/>
      <c r="BI7" s="125" t="s">
        <v>24</v>
      </c>
      <c r="BJ7" s="1"/>
      <c r="BK7" s="125" t="s">
        <v>24</v>
      </c>
      <c r="BL7" s="1"/>
      <c r="BM7" s="125" t="s">
        <v>24</v>
      </c>
      <c r="BN7" s="1"/>
      <c r="BO7" s="125" t="s">
        <v>24</v>
      </c>
      <c r="BP7" s="1"/>
      <c r="BQ7" s="125" t="s">
        <v>24</v>
      </c>
      <c r="BR7" s="1"/>
      <c r="BS7" s="125" t="s">
        <v>24</v>
      </c>
      <c r="BT7" s="1"/>
      <c r="BU7" s="125" t="s">
        <v>24</v>
      </c>
      <c r="BV7" s="1"/>
      <c r="BW7" s="125" t="s">
        <v>24</v>
      </c>
      <c r="BX7" s="1"/>
      <c r="BY7" s="125" t="s">
        <v>24</v>
      </c>
      <c r="BZ7" s="1"/>
      <c r="CA7" s="125" t="s">
        <v>24</v>
      </c>
      <c r="CB7" s="1"/>
      <c r="CC7" s="125" t="s">
        <v>24</v>
      </c>
      <c r="CD7" s="1"/>
      <c r="CE7" s="125" t="s">
        <v>24</v>
      </c>
    </row>
    <row r="8" spans="1:83" x14ac:dyDescent="0.25">
      <c r="B8" s="130">
        <v>5</v>
      </c>
      <c r="C8" s="130">
        <v>20</v>
      </c>
      <c r="D8" s="1">
        <v>1000000</v>
      </c>
      <c r="E8" s="125" t="s">
        <v>24</v>
      </c>
      <c r="F8" s="1"/>
      <c r="G8" s="125" t="s">
        <v>24</v>
      </c>
      <c r="H8" s="1"/>
      <c r="I8" s="125" t="s">
        <v>24</v>
      </c>
      <c r="J8" s="1"/>
      <c r="K8" s="125" t="s">
        <v>24</v>
      </c>
      <c r="L8" s="1"/>
      <c r="M8" s="125" t="s">
        <v>24</v>
      </c>
      <c r="N8" s="1"/>
      <c r="O8" s="125" t="s">
        <v>24</v>
      </c>
      <c r="P8" s="1"/>
      <c r="Q8" s="125" t="s">
        <v>24</v>
      </c>
      <c r="R8" s="1"/>
      <c r="S8" s="125" t="s">
        <v>24</v>
      </c>
      <c r="T8" s="1"/>
      <c r="U8" s="125" t="s">
        <v>24</v>
      </c>
      <c r="V8" s="1"/>
      <c r="W8" s="125" t="s">
        <v>24</v>
      </c>
      <c r="X8" s="1"/>
      <c r="Y8" s="125" t="s">
        <v>24</v>
      </c>
      <c r="Z8" s="1"/>
      <c r="AA8" s="125" t="s">
        <v>24</v>
      </c>
      <c r="AB8" s="1"/>
      <c r="AC8" s="125" t="s">
        <v>24</v>
      </c>
      <c r="AD8" s="1"/>
      <c r="AE8" s="125" t="s">
        <v>24</v>
      </c>
      <c r="AF8" s="1"/>
      <c r="AG8" s="125" t="s">
        <v>24</v>
      </c>
      <c r="AH8" s="1"/>
      <c r="AI8" s="125" t="s">
        <v>24</v>
      </c>
      <c r="AJ8" s="1"/>
      <c r="AK8" s="125" t="s">
        <v>24</v>
      </c>
      <c r="AL8" s="1"/>
      <c r="AM8" s="125" t="s">
        <v>24</v>
      </c>
      <c r="AN8" s="1"/>
      <c r="AO8" s="125" t="s">
        <v>24</v>
      </c>
      <c r="AP8" s="1"/>
      <c r="AQ8" s="125" t="s">
        <v>24</v>
      </c>
      <c r="AR8" s="1"/>
      <c r="AS8" s="125" t="s">
        <v>24</v>
      </c>
      <c r="AT8" s="1"/>
      <c r="AU8" s="125" t="s">
        <v>24</v>
      </c>
      <c r="AV8" s="1"/>
      <c r="AW8" s="125" t="s">
        <v>24</v>
      </c>
      <c r="AX8" s="1"/>
      <c r="AY8" s="125" t="s">
        <v>24</v>
      </c>
      <c r="AZ8" s="1"/>
      <c r="BA8" s="125" t="s">
        <v>24</v>
      </c>
      <c r="BB8" s="1"/>
      <c r="BC8" s="125" t="s">
        <v>24</v>
      </c>
      <c r="BD8" s="1"/>
      <c r="BE8" s="125" t="s">
        <v>24</v>
      </c>
      <c r="BF8" s="1"/>
      <c r="BG8" s="125" t="s">
        <v>24</v>
      </c>
      <c r="BH8" s="1"/>
      <c r="BI8" s="125" t="s">
        <v>24</v>
      </c>
      <c r="BJ8" s="1"/>
      <c r="BK8" s="125" t="s">
        <v>24</v>
      </c>
      <c r="BL8" s="1"/>
      <c r="BM8" s="125" t="s">
        <v>24</v>
      </c>
      <c r="BN8" s="1"/>
      <c r="BO8" s="125" t="s">
        <v>24</v>
      </c>
      <c r="BP8" s="1"/>
      <c r="BQ8" s="125" t="s">
        <v>24</v>
      </c>
      <c r="BR8" s="1"/>
      <c r="BS8" s="125" t="s">
        <v>24</v>
      </c>
      <c r="BT8" s="1"/>
      <c r="BU8" s="125" t="s">
        <v>24</v>
      </c>
      <c r="BV8" s="1"/>
      <c r="BW8" s="125" t="s">
        <v>24</v>
      </c>
      <c r="BX8" s="1"/>
      <c r="BY8" s="125" t="s">
        <v>24</v>
      </c>
      <c r="BZ8" s="1"/>
      <c r="CA8" s="125" t="s">
        <v>24</v>
      </c>
      <c r="CB8" s="1"/>
      <c r="CC8" s="125" t="s">
        <v>24</v>
      </c>
      <c r="CD8" s="1"/>
      <c r="CE8" s="125" t="s">
        <v>24</v>
      </c>
    </row>
    <row r="9" spans="1:83" x14ac:dyDescent="0.25">
      <c r="B9" s="130">
        <v>6</v>
      </c>
      <c r="C9" s="130">
        <v>40</v>
      </c>
      <c r="D9" s="1"/>
      <c r="E9" s="125" t="s">
        <v>24</v>
      </c>
      <c r="F9" s="1"/>
      <c r="G9" s="125" t="s">
        <v>24</v>
      </c>
      <c r="H9" s="1"/>
      <c r="I9" s="125" t="s">
        <v>24</v>
      </c>
      <c r="J9" s="1"/>
      <c r="K9" s="125" t="s">
        <v>24</v>
      </c>
      <c r="L9" s="1"/>
      <c r="M9" s="125" t="s">
        <v>24</v>
      </c>
      <c r="N9" s="1"/>
      <c r="O9" s="125" t="s">
        <v>24</v>
      </c>
      <c r="P9" s="1"/>
      <c r="Q9" s="125" t="s">
        <v>24</v>
      </c>
      <c r="R9" s="1"/>
      <c r="S9" s="125" t="s">
        <v>24</v>
      </c>
      <c r="T9" s="1"/>
      <c r="U9" s="125" t="s">
        <v>24</v>
      </c>
      <c r="V9" s="1"/>
      <c r="W9" s="125" t="s">
        <v>24</v>
      </c>
      <c r="X9" s="1"/>
      <c r="Y9" s="125" t="s">
        <v>24</v>
      </c>
      <c r="Z9" s="1"/>
      <c r="AA9" s="125" t="s">
        <v>24</v>
      </c>
      <c r="AB9" s="1"/>
      <c r="AC9" s="125" t="s">
        <v>24</v>
      </c>
      <c r="AD9" s="1"/>
      <c r="AE9" s="125" t="s">
        <v>24</v>
      </c>
      <c r="AF9" s="1"/>
      <c r="AG9" s="125" t="s">
        <v>24</v>
      </c>
      <c r="AH9" s="1"/>
      <c r="AI9" s="125" t="s">
        <v>24</v>
      </c>
      <c r="AJ9" s="1"/>
      <c r="AK9" s="125" t="s">
        <v>24</v>
      </c>
      <c r="AL9" s="1"/>
      <c r="AM9" s="125" t="s">
        <v>24</v>
      </c>
      <c r="AN9" s="1"/>
      <c r="AO9" s="125" t="s">
        <v>24</v>
      </c>
      <c r="AP9" s="1"/>
      <c r="AQ9" s="125" t="s">
        <v>24</v>
      </c>
      <c r="AR9" s="1"/>
      <c r="AS9" s="125" t="s">
        <v>24</v>
      </c>
      <c r="AT9" s="1"/>
      <c r="AU9" s="125" t="s">
        <v>24</v>
      </c>
      <c r="AV9" s="1"/>
      <c r="AW9" s="125" t="s">
        <v>24</v>
      </c>
      <c r="AX9" s="1"/>
      <c r="AY9" s="125" t="s">
        <v>24</v>
      </c>
      <c r="AZ9" s="1"/>
      <c r="BA9" s="125" t="s">
        <v>24</v>
      </c>
      <c r="BB9" s="1"/>
      <c r="BC9" s="125" t="s">
        <v>24</v>
      </c>
      <c r="BD9" s="1"/>
      <c r="BE9" s="125" t="s">
        <v>24</v>
      </c>
      <c r="BF9" s="1"/>
      <c r="BG9" s="125" t="s">
        <v>24</v>
      </c>
      <c r="BH9" s="1"/>
      <c r="BI9" s="125" t="s">
        <v>24</v>
      </c>
      <c r="BJ9" s="1"/>
      <c r="BK9" s="125" t="s">
        <v>24</v>
      </c>
      <c r="BL9" s="1"/>
      <c r="BM9" s="125" t="s">
        <v>24</v>
      </c>
      <c r="BN9" s="1"/>
      <c r="BO9" s="125" t="s">
        <v>24</v>
      </c>
      <c r="BP9" s="1"/>
      <c r="BQ9" s="125" t="s">
        <v>24</v>
      </c>
      <c r="BR9" s="1"/>
      <c r="BS9" s="125" t="s">
        <v>24</v>
      </c>
      <c r="BT9" s="1"/>
      <c r="BU9" s="125" t="s">
        <v>24</v>
      </c>
      <c r="BV9" s="1"/>
      <c r="BW9" s="125" t="s">
        <v>24</v>
      </c>
      <c r="BX9" s="1"/>
      <c r="BY9" s="125" t="s">
        <v>24</v>
      </c>
      <c r="BZ9" s="1"/>
      <c r="CA9" s="125" t="s">
        <v>24</v>
      </c>
      <c r="CB9" s="1"/>
      <c r="CC9" s="125" t="s">
        <v>24</v>
      </c>
      <c r="CD9" s="1"/>
      <c r="CE9" s="125" t="s">
        <v>24</v>
      </c>
    </row>
    <row r="10" spans="1:83" x14ac:dyDescent="0.25">
      <c r="B10" s="214" t="s">
        <v>9</v>
      </c>
      <c r="C10" s="214"/>
      <c r="D10" s="209">
        <f>IF(D$2="","",SUM(D4:D9))</f>
        <v>1000000</v>
      </c>
      <c r="E10" s="209"/>
      <c r="F10" s="209">
        <f>IF(F$2="","",SUM(F4:F9))</f>
        <v>0</v>
      </c>
      <c r="G10" s="209"/>
      <c r="H10" s="209">
        <f t="shared" ref="H10" si="0">IF(H$2="","",SUM(H4:H9))</f>
        <v>0</v>
      </c>
      <c r="I10" s="209"/>
      <c r="J10" s="209">
        <f t="shared" ref="J10" si="1">IF(J$2="","",SUM(J4:J9))</f>
        <v>0</v>
      </c>
      <c r="K10" s="209"/>
      <c r="L10" s="209">
        <f t="shared" ref="L10" si="2">IF(L$2="","",SUM(L4:L9))</f>
        <v>0</v>
      </c>
      <c r="M10" s="209"/>
      <c r="N10" s="209">
        <f t="shared" ref="N10" si="3">IF(N$2="","",SUM(N4:N9))</f>
        <v>5000</v>
      </c>
      <c r="O10" s="209"/>
      <c r="P10" s="209">
        <f t="shared" ref="P10" si="4">IF(P$2="","",SUM(P4:P9))</f>
        <v>0</v>
      </c>
      <c r="Q10" s="209"/>
      <c r="R10" s="209">
        <f t="shared" ref="R10" si="5">IF(R$2="","",SUM(R4:R9))</f>
        <v>0</v>
      </c>
      <c r="S10" s="209"/>
      <c r="T10" s="209">
        <f t="shared" ref="T10" si="6">IF(T$2="","",SUM(T4:T9))</f>
        <v>0</v>
      </c>
      <c r="U10" s="209"/>
      <c r="V10" s="209">
        <f t="shared" ref="V10" si="7">IF(V$2="","",SUM(V4:V9))</f>
        <v>5000</v>
      </c>
      <c r="W10" s="209"/>
      <c r="X10" s="209">
        <f t="shared" ref="X10" si="8">IF(X$2="","",SUM(X4:X9))</f>
        <v>0</v>
      </c>
      <c r="Y10" s="209"/>
      <c r="Z10" s="209">
        <f t="shared" ref="Z10" si="9">IF(Z$2="","",SUM(Z4:Z9))</f>
        <v>15000</v>
      </c>
      <c r="AA10" s="209"/>
      <c r="AB10" s="209">
        <f t="shared" ref="AB10" si="10">IF(AB$2="","",SUM(AB4:AB9))</f>
        <v>0</v>
      </c>
      <c r="AC10" s="209"/>
      <c r="AD10" s="209">
        <f t="shared" ref="AD10" si="11">IF(AD$2="","",SUM(AD4:AD9))</f>
        <v>0</v>
      </c>
      <c r="AE10" s="209"/>
      <c r="AF10" s="209">
        <f t="shared" ref="AF10" si="12">IF(AF$2="","",SUM(AF4:AF9))</f>
        <v>0</v>
      </c>
      <c r="AG10" s="209"/>
      <c r="AH10" s="209">
        <f t="shared" ref="AH10" si="13">IF(AH$2="","",SUM(AH4:AH9))</f>
        <v>0</v>
      </c>
      <c r="AI10" s="209"/>
      <c r="AJ10" s="209">
        <f t="shared" ref="AJ10" si="14">IF(AJ$2="","",SUM(AJ4:AJ9))</f>
        <v>0</v>
      </c>
      <c r="AK10" s="209"/>
      <c r="AL10" s="209">
        <f t="shared" ref="AL10" si="15">IF(AL$2="","",SUM(AL4:AL9))</f>
        <v>5000</v>
      </c>
      <c r="AM10" s="209"/>
      <c r="AN10" s="209">
        <f t="shared" ref="AN10" si="16">IF(AN$2="","",SUM(AN4:AN9))</f>
        <v>0</v>
      </c>
      <c r="AO10" s="209"/>
      <c r="AP10" s="209">
        <f t="shared" ref="AP10" si="17">IF(AP$2="","",SUM(AP4:AP9))</f>
        <v>0</v>
      </c>
      <c r="AQ10" s="209"/>
      <c r="AR10" s="209">
        <f t="shared" ref="AR10" si="18">IF(AR$2="","",SUM(AR4:AR9))</f>
        <v>0</v>
      </c>
      <c r="AS10" s="209"/>
      <c r="AT10" s="209" t="str">
        <f t="shared" ref="AT10" si="19">IF(AT$2="","",SUM(AT4:AT9))</f>
        <v/>
      </c>
      <c r="AU10" s="209"/>
      <c r="AV10" s="209" t="str">
        <f t="shared" ref="AV10" si="20">IF(AV$2="","",SUM(AV4:AV9))</f>
        <v/>
      </c>
      <c r="AW10" s="209"/>
      <c r="AX10" s="209" t="str">
        <f t="shared" ref="AX10" si="21">IF(AX$2="","",SUM(AX4:AX9))</f>
        <v/>
      </c>
      <c r="AY10" s="209"/>
      <c r="AZ10" s="209" t="str">
        <f t="shared" ref="AZ10" si="22">IF(AZ$2="","",SUM(AZ4:AZ9))</f>
        <v/>
      </c>
      <c r="BA10" s="209"/>
      <c r="BB10" s="209" t="str">
        <f t="shared" ref="BB10" si="23">IF(BB$2="","",SUM(BB4:BB9))</f>
        <v/>
      </c>
      <c r="BC10" s="209"/>
      <c r="BD10" s="209" t="str">
        <f t="shared" ref="BD10" si="24">IF(BD$2="","",SUM(BD4:BD9))</f>
        <v/>
      </c>
      <c r="BE10" s="209"/>
      <c r="BF10" s="209" t="str">
        <f t="shared" ref="BF10" si="25">IF(BF$2="","",SUM(BF4:BF9))</f>
        <v/>
      </c>
      <c r="BG10" s="209"/>
      <c r="BH10" s="209" t="str">
        <f t="shared" ref="BH10" si="26">IF(BH$2="","",SUM(BH4:BH9))</f>
        <v/>
      </c>
      <c r="BI10" s="209"/>
      <c r="BJ10" s="209" t="str">
        <f t="shared" ref="BJ10:BL10" si="27">IF(BJ$2="","",SUM(BJ4:BJ9))</f>
        <v/>
      </c>
      <c r="BK10" s="209"/>
      <c r="BL10" s="209" t="str">
        <f t="shared" si="27"/>
        <v/>
      </c>
      <c r="BM10" s="209"/>
      <c r="BN10" s="209" t="str">
        <f t="shared" ref="BN10" si="28">IF(BN$2="","",SUM(BN4:BN9))</f>
        <v/>
      </c>
      <c r="BO10" s="209"/>
      <c r="BP10" s="209" t="str">
        <f t="shared" ref="BP10" si="29">IF(BP$2="","",SUM(BP4:BP9))</f>
        <v/>
      </c>
      <c r="BQ10" s="209"/>
      <c r="BR10" s="209" t="str">
        <f t="shared" ref="BR10" si="30">IF(BR$2="","",SUM(BR4:BR9))</f>
        <v/>
      </c>
      <c r="BS10" s="209"/>
      <c r="BT10" s="209" t="str">
        <f t="shared" ref="BT10" si="31">IF(BT$2="","",SUM(BT4:BT9))</f>
        <v/>
      </c>
      <c r="BU10" s="209"/>
      <c r="BV10" s="209" t="str">
        <f t="shared" ref="BV10" si="32">IF(BV$2="","",SUM(BV4:BV9))</f>
        <v/>
      </c>
      <c r="BW10" s="209"/>
      <c r="BX10" s="209" t="str">
        <f t="shared" ref="BX10" si="33">IF(BX$2="","",SUM(BX4:BX9))</f>
        <v/>
      </c>
      <c r="BY10" s="209"/>
      <c r="BZ10" s="209" t="str">
        <f t="shared" ref="BZ10" si="34">IF(BZ$2="","",SUM(BZ4:BZ9))</f>
        <v/>
      </c>
      <c r="CA10" s="209"/>
      <c r="CB10" s="209" t="str">
        <f t="shared" ref="CB10" si="35">IF(CB$2="","",SUM(CB4:CB9))</f>
        <v/>
      </c>
      <c r="CC10" s="209"/>
      <c r="CD10" s="209" t="str">
        <f t="shared" ref="CD10" si="36">IF(CD$2="","",SUM(CD4:CD9))</f>
        <v/>
      </c>
      <c r="CE10" s="209"/>
    </row>
    <row r="11" spans="1:83" x14ac:dyDescent="0.25">
      <c r="B11" s="131"/>
      <c r="C11" s="131"/>
    </row>
    <row r="12" spans="1:83" x14ac:dyDescent="0.25">
      <c r="C12" s="131"/>
    </row>
    <row r="13" spans="1:83" s="103" customFormat="1" ht="15.75" thickBot="1" x14ac:dyDescent="0.3">
      <c r="B13" s="132" t="s">
        <v>10</v>
      </c>
      <c r="C13" s="133"/>
      <c r="D13" s="210">
        <f>IF(D$2="","",D25+D38)</f>
        <v>50000</v>
      </c>
      <c r="E13" s="210"/>
      <c r="F13" s="210">
        <f>IF(F$2="","",F25+F38)</f>
        <v>50000</v>
      </c>
      <c r="G13" s="210"/>
      <c r="H13" s="210">
        <f>IF(H$2="","",H25+H38)</f>
        <v>50000</v>
      </c>
      <c r="I13" s="210"/>
      <c r="J13" s="210">
        <f>IF(J$2="","",J25+J38)</f>
        <v>50000</v>
      </c>
      <c r="K13" s="210"/>
      <c r="L13" s="210">
        <f>IF(L$2="","",L25+L38)</f>
        <v>50000</v>
      </c>
      <c r="M13" s="210"/>
      <c r="N13" s="210">
        <f>IF(N$2="","",N25+N38)</f>
        <v>50833.333333333336</v>
      </c>
      <c r="O13" s="210"/>
      <c r="P13" s="210">
        <f>IF(P$2="","",P25+P38)</f>
        <v>50833.333333333336</v>
      </c>
      <c r="Q13" s="210"/>
      <c r="R13" s="210">
        <f>IF(R$2="","",R25+R38)</f>
        <v>50833.333333333336</v>
      </c>
      <c r="S13" s="210"/>
      <c r="T13" s="210">
        <f>IF(T$2="","",T25+T38)</f>
        <v>50833.333333333336</v>
      </c>
      <c r="U13" s="210"/>
      <c r="V13" s="210">
        <f>IF(V$2="","",V25+V38)</f>
        <v>51666.666666666664</v>
      </c>
      <c r="W13" s="210"/>
      <c r="X13" s="210">
        <f>IF(X$2="","",X25+X38)</f>
        <v>51666.666666666664</v>
      </c>
      <c r="Y13" s="210"/>
      <c r="Z13" s="210">
        <f>IF(Z$2="","",Z25+Z38)</f>
        <v>53333.333333333336</v>
      </c>
      <c r="AA13" s="210"/>
      <c r="AB13" s="210">
        <f>IF(AB$2="","",AB25+AB38)</f>
        <v>53333.333333333336</v>
      </c>
      <c r="AC13" s="210"/>
      <c r="AD13" s="210">
        <f>IF(AD$2="","",AD25+AD38)</f>
        <v>53333.333333333336</v>
      </c>
      <c r="AE13" s="210"/>
      <c r="AF13" s="210">
        <f>IF(AF$2="","",AF25+AF38)</f>
        <v>53333.333333333336</v>
      </c>
      <c r="AG13" s="210"/>
      <c r="AH13" s="210">
        <f>IF(AH$2="","",AH25+AH38)</f>
        <v>52500</v>
      </c>
      <c r="AI13" s="210"/>
      <c r="AJ13" s="210">
        <f>IF(AJ$2="","",AJ25+AJ38)</f>
        <v>52500</v>
      </c>
      <c r="AK13" s="210"/>
      <c r="AL13" s="210">
        <f>IF(AL$2="","",AL25+AL38)</f>
        <v>50833.333333333336</v>
      </c>
      <c r="AM13" s="210"/>
      <c r="AN13" s="210">
        <f>IF(AN$2="","",AN25+AN38)</f>
        <v>50833.333333333336</v>
      </c>
      <c r="AO13" s="210"/>
      <c r="AP13" s="210">
        <f>IF(AP$2="","",AP25+AP38)</f>
        <v>50833.333333333336</v>
      </c>
      <c r="AQ13" s="210"/>
      <c r="AR13" s="210">
        <f>IF(AR$2="","",AR25+AR38)</f>
        <v>833.33333333333337</v>
      </c>
      <c r="AS13" s="210"/>
      <c r="AT13" s="210" t="str">
        <f>IF(AT$2="","",AT25+AT38)</f>
        <v/>
      </c>
      <c r="AU13" s="210"/>
      <c r="AV13" s="210" t="str">
        <f>IF(AV$2="","",AV25+AV38)</f>
        <v/>
      </c>
      <c r="AW13" s="210"/>
      <c r="AX13" s="210" t="str">
        <f>IF(AX$2="","",AX25+AX38)</f>
        <v/>
      </c>
      <c r="AY13" s="210"/>
      <c r="AZ13" s="210" t="str">
        <f>IF(AZ$2="","",AZ25+AZ38)</f>
        <v/>
      </c>
      <c r="BA13" s="210"/>
      <c r="BB13" s="210" t="str">
        <f>IF(BB$2="","",BB25+BB38)</f>
        <v/>
      </c>
      <c r="BC13" s="210"/>
      <c r="BD13" s="210" t="str">
        <f>IF(BD$2="","",BD25+BD38)</f>
        <v/>
      </c>
      <c r="BE13" s="210"/>
      <c r="BF13" s="210" t="str">
        <f>IF(BF$2="","",BF25+BF38)</f>
        <v/>
      </c>
      <c r="BG13" s="210"/>
      <c r="BH13" s="210" t="str">
        <f>IF(BH$2="","",BH25+BH38)</f>
        <v/>
      </c>
      <c r="BI13" s="210"/>
      <c r="BJ13" s="210" t="str">
        <f>IF(BJ$2="","",BJ25+BJ38)</f>
        <v/>
      </c>
      <c r="BK13" s="210"/>
      <c r="BL13" s="210" t="str">
        <f>IF(BL$2="","",BL25+BL38)</f>
        <v/>
      </c>
      <c r="BM13" s="210"/>
      <c r="BN13" s="210" t="str">
        <f>IF(BN$2="","",BN25+BN38)</f>
        <v/>
      </c>
      <c r="BO13" s="210"/>
      <c r="BP13" s="210" t="str">
        <f>IF(BP$2="","",BP25+BP38)</f>
        <v/>
      </c>
      <c r="BQ13" s="210"/>
      <c r="BR13" s="210" t="str">
        <f>IF(BR$2="","",BR25+BR38)</f>
        <v/>
      </c>
      <c r="BS13" s="210"/>
      <c r="BT13" s="210" t="str">
        <f>IF(BT$2="","",BT25+BT38)</f>
        <v/>
      </c>
      <c r="BU13" s="210"/>
      <c r="BV13" s="210" t="str">
        <f>IF(BV$2="","",BV25+BV38)</f>
        <v/>
      </c>
      <c r="BW13" s="210"/>
      <c r="BX13" s="210" t="str">
        <f>IF(BX$2="","",BX25+BX38)</f>
        <v/>
      </c>
      <c r="BY13" s="210"/>
      <c r="BZ13" s="210" t="str">
        <f>IF(BZ$2="","",BZ25+BZ38)</f>
        <v/>
      </c>
      <c r="CA13" s="210"/>
      <c r="CB13" s="210" t="str">
        <f>IF(CB$2="","",CB25+CB38)</f>
        <v/>
      </c>
      <c r="CC13" s="210"/>
      <c r="CD13" s="210" t="str">
        <f>IF(CD$2="","",CD25+CD38)</f>
        <v/>
      </c>
      <c r="CE13" s="210"/>
    </row>
    <row r="14" spans="1:83" s="103" customFormat="1" x14ac:dyDescent="0.25">
      <c r="B14" s="126"/>
      <c r="C14" s="134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</row>
    <row r="15" spans="1:83" x14ac:dyDescent="0.25">
      <c r="B15" s="126"/>
      <c r="C15" s="131"/>
    </row>
    <row r="16" spans="1:83" x14ac:dyDescent="0.25">
      <c r="B16" s="136" t="s">
        <v>61</v>
      </c>
      <c r="C16" s="127"/>
    </row>
    <row r="17" spans="2:83" outlineLevel="1" x14ac:dyDescent="0.25">
      <c r="B17" s="126" t="s">
        <v>48</v>
      </c>
      <c r="C17" s="127"/>
    </row>
    <row r="18" spans="2:83" ht="22.5" customHeight="1" outlineLevel="1" x14ac:dyDescent="0.25">
      <c r="B18" s="128" t="s">
        <v>7</v>
      </c>
      <c r="C18" s="128" t="s">
        <v>8</v>
      </c>
    </row>
    <row r="19" spans="2:83" outlineLevel="1" x14ac:dyDescent="0.25">
      <c r="B19" s="130">
        <v>1</v>
      </c>
      <c r="C19" s="130">
        <v>4</v>
      </c>
      <c r="D19" s="211">
        <f>IF(D$2="","",'POM_Odpisy linearne'!D22)</f>
        <v>0</v>
      </c>
      <c r="E19" s="211"/>
      <c r="F19" s="211">
        <f>IF(F$2="","",'POM_Odpisy linearne'!E22)</f>
        <v>0</v>
      </c>
      <c r="G19" s="211"/>
      <c r="H19" s="211">
        <f>IF(H$2="","",'POM_Odpisy linearne'!F22)</f>
        <v>0</v>
      </c>
      <c r="I19" s="211"/>
      <c r="J19" s="211">
        <f>IF(J$2="","",'POM_Odpisy linearne'!G22)</f>
        <v>0</v>
      </c>
      <c r="K19" s="211"/>
      <c r="L19" s="211">
        <f>IF(L$2="","",'POM_Odpisy linearne'!H22)</f>
        <v>0</v>
      </c>
      <c r="M19" s="211"/>
      <c r="N19" s="211">
        <f>IF(N$2="","",'POM_Odpisy linearne'!I22)</f>
        <v>0</v>
      </c>
      <c r="O19" s="211"/>
      <c r="P19" s="211">
        <f>IF(P$2="","",'POM_Odpisy linearne'!J22)</f>
        <v>0</v>
      </c>
      <c r="Q19" s="211"/>
      <c r="R19" s="211">
        <f>IF(R$2="","",'POM_Odpisy linearne'!K22)</f>
        <v>0</v>
      </c>
      <c r="S19" s="211"/>
      <c r="T19" s="211">
        <f>IF(T$2="","",'POM_Odpisy linearne'!L22)</f>
        <v>0</v>
      </c>
      <c r="U19" s="211"/>
      <c r="V19" s="211">
        <f>IF(V$2="","",'POM_Odpisy linearne'!M22)</f>
        <v>0</v>
      </c>
      <c r="W19" s="211"/>
      <c r="X19" s="211">
        <f>IF(X$2="","",'POM_Odpisy linearne'!N22)</f>
        <v>0</v>
      </c>
      <c r="Y19" s="211"/>
      <c r="Z19" s="211">
        <f>IF(Z$2="","",'POM_Odpisy linearne'!O22)</f>
        <v>0</v>
      </c>
      <c r="AA19" s="211"/>
      <c r="AB19" s="211">
        <f>IF(AB$2="","",'POM_Odpisy linearne'!P22)</f>
        <v>0</v>
      </c>
      <c r="AC19" s="211"/>
      <c r="AD19" s="211">
        <f>IF(AD$2="","",'POM_Odpisy linearne'!Q22)</f>
        <v>0</v>
      </c>
      <c r="AE19" s="211"/>
      <c r="AF19" s="211">
        <f>IF(AF$2="","",'POM_Odpisy linearne'!R22)</f>
        <v>0</v>
      </c>
      <c r="AG19" s="211"/>
      <c r="AH19" s="211">
        <f>IF(AH$2="","",'POM_Odpisy linearne'!S22)</f>
        <v>0</v>
      </c>
      <c r="AI19" s="211"/>
      <c r="AJ19" s="211">
        <f>IF(AJ$2="","",'POM_Odpisy linearne'!T22)</f>
        <v>0</v>
      </c>
      <c r="AK19" s="211"/>
      <c r="AL19" s="211">
        <f>IF(AL$2="","",'POM_Odpisy linearne'!U22)</f>
        <v>0</v>
      </c>
      <c r="AM19" s="211"/>
      <c r="AN19" s="211">
        <f>IF(AN$2="","",'POM_Odpisy linearne'!V22)</f>
        <v>0</v>
      </c>
      <c r="AO19" s="211"/>
      <c r="AP19" s="211">
        <f>IF(AP$2="","",'POM_Odpisy linearne'!W22)</f>
        <v>0</v>
      </c>
      <c r="AQ19" s="211"/>
      <c r="AR19" s="211">
        <f>IF(AR$2="","",'POM_Odpisy linearne'!X22)</f>
        <v>0</v>
      </c>
      <c r="AS19" s="211"/>
      <c r="AT19" s="211" t="str">
        <f>IF(AT$2="","",'POM_Odpisy linearne'!Y22)</f>
        <v/>
      </c>
      <c r="AU19" s="211"/>
      <c r="AV19" s="211" t="str">
        <f>IF(AV$2="","",'POM_Odpisy linearne'!Z22)</f>
        <v/>
      </c>
      <c r="AW19" s="211"/>
      <c r="AX19" s="211" t="str">
        <f>IF(AX$2="","",'POM_Odpisy linearne'!AA22)</f>
        <v/>
      </c>
      <c r="AY19" s="211"/>
      <c r="AZ19" s="211" t="str">
        <f>IF(AZ$2="","",'POM_Odpisy linearne'!AB22)</f>
        <v/>
      </c>
      <c r="BA19" s="211"/>
      <c r="BB19" s="211" t="str">
        <f>IF(BB$2="","",'POM_Odpisy linearne'!AC22)</f>
        <v/>
      </c>
      <c r="BC19" s="211"/>
      <c r="BD19" s="211" t="str">
        <f>IF(BD$2="","",'POM_Odpisy linearne'!AD22)</f>
        <v/>
      </c>
      <c r="BE19" s="211"/>
      <c r="BF19" s="211" t="str">
        <f>IF(BF$2="","",'POM_Odpisy linearne'!AE22)</f>
        <v/>
      </c>
      <c r="BG19" s="211"/>
      <c r="BH19" s="211" t="str">
        <f>IF(BH$2="","",'POM_Odpisy linearne'!AF22)</f>
        <v/>
      </c>
      <c r="BI19" s="211"/>
      <c r="BJ19" s="211" t="str">
        <f>IF(BJ$2="","",'POM_Odpisy linearne'!AG22)</f>
        <v/>
      </c>
      <c r="BK19" s="211"/>
      <c r="BL19" s="211" t="str">
        <f>IF(BL$2="","",'POM_Odpisy linearne'!AH22)</f>
        <v/>
      </c>
      <c r="BM19" s="211"/>
      <c r="BN19" s="211" t="str">
        <f>IF(BN$2="","",'POM_Odpisy linearne'!AI22)</f>
        <v/>
      </c>
      <c r="BO19" s="211"/>
      <c r="BP19" s="211" t="str">
        <f>IF(BP$2="","",'POM_Odpisy linearne'!AJ22)</f>
        <v/>
      </c>
      <c r="BQ19" s="211"/>
      <c r="BR19" s="211" t="str">
        <f>IF(BR$2="","",'POM_Odpisy linearne'!AK22)</f>
        <v/>
      </c>
      <c r="BS19" s="211"/>
      <c r="BT19" s="211" t="str">
        <f>IF(BT$2="","",'POM_Odpisy linearne'!AL22)</f>
        <v/>
      </c>
      <c r="BU19" s="211"/>
      <c r="BV19" s="211" t="str">
        <f>IF(BV$2="","",'POM_Odpisy linearne'!AM22)</f>
        <v/>
      </c>
      <c r="BW19" s="211"/>
      <c r="BX19" s="211" t="str">
        <f>IF(BX$2="","",'POM_Odpisy linearne'!AN22)</f>
        <v/>
      </c>
      <c r="BY19" s="211"/>
      <c r="BZ19" s="211" t="str">
        <f>IF(BZ$2="","",'POM_Odpisy linearne'!AO22)</f>
        <v/>
      </c>
      <c r="CA19" s="211"/>
      <c r="CB19" s="211" t="str">
        <f>IF(CB$2="","",'POM_Odpisy linearne'!AP22)</f>
        <v/>
      </c>
      <c r="CC19" s="211"/>
      <c r="CD19" s="211" t="str">
        <f>IF(CD$2="","",'POM_Odpisy linearne'!AQ22)</f>
        <v/>
      </c>
      <c r="CE19" s="211"/>
    </row>
    <row r="20" spans="2:83" outlineLevel="1" x14ac:dyDescent="0.25">
      <c r="B20" s="130">
        <v>2</v>
      </c>
      <c r="C20" s="130">
        <v>6</v>
      </c>
      <c r="D20" s="211">
        <f>IF(D$2="","",'POM_Odpisy linearne'!D23)</f>
        <v>0</v>
      </c>
      <c r="E20" s="211"/>
      <c r="F20" s="211">
        <f>IF(F$2="","",'POM_Odpisy linearne'!E23)</f>
        <v>0</v>
      </c>
      <c r="G20" s="211"/>
      <c r="H20" s="211">
        <f>IF(H$2="","",'POM_Odpisy linearne'!F23)</f>
        <v>0</v>
      </c>
      <c r="I20" s="211"/>
      <c r="J20" s="211">
        <f>IF(J$2="","",'POM_Odpisy linearne'!G23)</f>
        <v>0</v>
      </c>
      <c r="K20" s="211"/>
      <c r="L20" s="211">
        <f>IF(L$2="","",'POM_Odpisy linearne'!H23)</f>
        <v>0</v>
      </c>
      <c r="M20" s="211"/>
      <c r="N20" s="211">
        <f>IF(N$2="","",'POM_Odpisy linearne'!I23)</f>
        <v>833.33333333333337</v>
      </c>
      <c r="O20" s="211"/>
      <c r="P20" s="211">
        <f>IF(P$2="","",'POM_Odpisy linearne'!J23)</f>
        <v>833.33333333333337</v>
      </c>
      <c r="Q20" s="211"/>
      <c r="R20" s="211">
        <f>IF(R$2="","",'POM_Odpisy linearne'!K23)</f>
        <v>833.33333333333337</v>
      </c>
      <c r="S20" s="211"/>
      <c r="T20" s="211">
        <f>IF(T$2="","",'POM_Odpisy linearne'!L23)</f>
        <v>833.33333333333337</v>
      </c>
      <c r="U20" s="211"/>
      <c r="V20" s="211">
        <f>IF(V$2="","",'POM_Odpisy linearne'!M23)</f>
        <v>1666.6666666666667</v>
      </c>
      <c r="W20" s="211"/>
      <c r="X20" s="211">
        <f>IF(X$2="","",'POM_Odpisy linearne'!N23)</f>
        <v>1666.6666666666667</v>
      </c>
      <c r="Y20" s="211"/>
      <c r="Z20" s="211">
        <f>IF(Z$2="","",'POM_Odpisy linearne'!O23)</f>
        <v>3333.3333333333335</v>
      </c>
      <c r="AA20" s="211"/>
      <c r="AB20" s="211">
        <f>IF(AB$2="","",'POM_Odpisy linearne'!P23)</f>
        <v>3333.3333333333335</v>
      </c>
      <c r="AC20" s="211"/>
      <c r="AD20" s="211">
        <f>IF(AD$2="","",'POM_Odpisy linearne'!Q23)</f>
        <v>3333.3333333333335</v>
      </c>
      <c r="AE20" s="211"/>
      <c r="AF20" s="211">
        <f>IF(AF$2="","",'POM_Odpisy linearne'!R23)</f>
        <v>3333.3333333333335</v>
      </c>
      <c r="AG20" s="211"/>
      <c r="AH20" s="211">
        <f>IF(AH$2="","",'POM_Odpisy linearne'!S23)</f>
        <v>2500</v>
      </c>
      <c r="AI20" s="211"/>
      <c r="AJ20" s="211">
        <f>IF(AJ$2="","",'POM_Odpisy linearne'!T23)</f>
        <v>2500</v>
      </c>
      <c r="AK20" s="211"/>
      <c r="AL20" s="211">
        <f>IF(AL$2="","",'POM_Odpisy linearne'!U23)</f>
        <v>833.33333333333337</v>
      </c>
      <c r="AM20" s="211"/>
      <c r="AN20" s="211">
        <f>IF(AN$2="","",'POM_Odpisy linearne'!V23)</f>
        <v>833.33333333333337</v>
      </c>
      <c r="AO20" s="211"/>
      <c r="AP20" s="211">
        <f>IF(AP$2="","",'POM_Odpisy linearne'!W23)</f>
        <v>833.33333333333337</v>
      </c>
      <c r="AQ20" s="211"/>
      <c r="AR20" s="211">
        <f>IF(AR$2="","",'POM_Odpisy linearne'!X23)</f>
        <v>833.33333333333337</v>
      </c>
      <c r="AS20" s="211"/>
      <c r="AT20" s="211" t="str">
        <f>IF(AT$2="","",'POM_Odpisy linearne'!Y23)</f>
        <v/>
      </c>
      <c r="AU20" s="211"/>
      <c r="AV20" s="211" t="str">
        <f>IF(AV$2="","",'POM_Odpisy linearne'!Z23)</f>
        <v/>
      </c>
      <c r="AW20" s="211"/>
      <c r="AX20" s="211" t="str">
        <f>IF(AX$2="","",'POM_Odpisy linearne'!AA23)</f>
        <v/>
      </c>
      <c r="AY20" s="211"/>
      <c r="AZ20" s="211" t="str">
        <f>IF(AZ$2="","",'POM_Odpisy linearne'!AB23)</f>
        <v/>
      </c>
      <c r="BA20" s="211"/>
      <c r="BB20" s="211" t="str">
        <f>IF(BB$2="","",'POM_Odpisy linearne'!AC23)</f>
        <v/>
      </c>
      <c r="BC20" s="211"/>
      <c r="BD20" s="211" t="str">
        <f>IF(BD$2="","",'POM_Odpisy linearne'!AD23)</f>
        <v/>
      </c>
      <c r="BE20" s="211"/>
      <c r="BF20" s="211" t="str">
        <f>IF(BF$2="","",'POM_Odpisy linearne'!AE23)</f>
        <v/>
      </c>
      <c r="BG20" s="211"/>
      <c r="BH20" s="211" t="str">
        <f>IF(BH$2="","",'POM_Odpisy linearne'!AF23)</f>
        <v/>
      </c>
      <c r="BI20" s="211"/>
      <c r="BJ20" s="211" t="str">
        <f>IF(BJ$2="","",'POM_Odpisy linearne'!AG23)</f>
        <v/>
      </c>
      <c r="BK20" s="211"/>
      <c r="BL20" s="211" t="str">
        <f>IF(BL$2="","",'POM_Odpisy linearne'!AH23)</f>
        <v/>
      </c>
      <c r="BM20" s="211"/>
      <c r="BN20" s="211" t="str">
        <f>IF(BN$2="","",'POM_Odpisy linearne'!AI23)</f>
        <v/>
      </c>
      <c r="BO20" s="211"/>
      <c r="BP20" s="211" t="str">
        <f>IF(BP$2="","",'POM_Odpisy linearne'!AJ23)</f>
        <v/>
      </c>
      <c r="BQ20" s="211"/>
      <c r="BR20" s="211" t="str">
        <f>IF(BR$2="","",'POM_Odpisy linearne'!AK23)</f>
        <v/>
      </c>
      <c r="BS20" s="211"/>
      <c r="BT20" s="211" t="str">
        <f>IF(BT$2="","",'POM_Odpisy linearne'!AL23)</f>
        <v/>
      </c>
      <c r="BU20" s="211"/>
      <c r="BV20" s="211" t="str">
        <f>IF(BV$2="","",'POM_Odpisy linearne'!AM23)</f>
        <v/>
      </c>
      <c r="BW20" s="211"/>
      <c r="BX20" s="211" t="str">
        <f>IF(BX$2="","",'POM_Odpisy linearne'!AN23)</f>
        <v/>
      </c>
      <c r="BY20" s="211"/>
      <c r="BZ20" s="211" t="str">
        <f>IF(BZ$2="","",'POM_Odpisy linearne'!AO23)</f>
        <v/>
      </c>
      <c r="CA20" s="211"/>
      <c r="CB20" s="211" t="str">
        <f>IF(CB$2="","",'POM_Odpisy linearne'!AP23)</f>
        <v/>
      </c>
      <c r="CC20" s="211"/>
      <c r="CD20" s="211" t="str">
        <f>IF(CD$2="","",'POM_Odpisy linearne'!AQ23)</f>
        <v/>
      </c>
      <c r="CE20" s="211"/>
    </row>
    <row r="21" spans="2:83" outlineLevel="1" x14ac:dyDescent="0.25">
      <c r="B21" s="130">
        <v>3</v>
      </c>
      <c r="C21" s="130">
        <v>8</v>
      </c>
      <c r="D21" s="211">
        <f>IF(D$2="","",'POM_Odpisy linearne'!D24)</f>
        <v>0</v>
      </c>
      <c r="E21" s="211"/>
      <c r="F21" s="211">
        <f>IF(F$2="","",'POM_Odpisy linearne'!E24)</f>
        <v>0</v>
      </c>
      <c r="G21" s="211"/>
      <c r="H21" s="211">
        <f>IF(H$2="","",'POM_Odpisy linearne'!F24)</f>
        <v>0</v>
      </c>
      <c r="I21" s="211"/>
      <c r="J21" s="211">
        <f>IF(J$2="","",'POM_Odpisy linearne'!G24)</f>
        <v>0</v>
      </c>
      <c r="K21" s="211"/>
      <c r="L21" s="211">
        <f>IF(L$2="","",'POM_Odpisy linearne'!H24)</f>
        <v>0</v>
      </c>
      <c r="M21" s="211"/>
      <c r="N21" s="211">
        <f>IF(N$2="","",'POM_Odpisy linearne'!I24)</f>
        <v>0</v>
      </c>
      <c r="O21" s="211"/>
      <c r="P21" s="211">
        <f>IF(P$2="","",'POM_Odpisy linearne'!J24)</f>
        <v>0</v>
      </c>
      <c r="Q21" s="211"/>
      <c r="R21" s="211">
        <f>IF(R$2="","",'POM_Odpisy linearne'!K24)</f>
        <v>0</v>
      </c>
      <c r="S21" s="211"/>
      <c r="T21" s="211">
        <f>IF(T$2="","",'POM_Odpisy linearne'!L24)</f>
        <v>0</v>
      </c>
      <c r="U21" s="211"/>
      <c r="V21" s="211">
        <f>IF(V$2="","",'POM_Odpisy linearne'!M24)</f>
        <v>0</v>
      </c>
      <c r="W21" s="211"/>
      <c r="X21" s="211">
        <f>IF(X$2="","",'POM_Odpisy linearne'!N24)</f>
        <v>0</v>
      </c>
      <c r="Y21" s="211"/>
      <c r="Z21" s="211">
        <f>IF(Z$2="","",'POM_Odpisy linearne'!O24)</f>
        <v>0</v>
      </c>
      <c r="AA21" s="211"/>
      <c r="AB21" s="211">
        <f>IF(AB$2="","",'POM_Odpisy linearne'!P24)</f>
        <v>0</v>
      </c>
      <c r="AC21" s="211"/>
      <c r="AD21" s="211">
        <f>IF(AD$2="","",'POM_Odpisy linearne'!Q24)</f>
        <v>0</v>
      </c>
      <c r="AE21" s="211"/>
      <c r="AF21" s="211">
        <f>IF(AF$2="","",'POM_Odpisy linearne'!R24)</f>
        <v>0</v>
      </c>
      <c r="AG21" s="211"/>
      <c r="AH21" s="211">
        <f>IF(AH$2="","",'POM_Odpisy linearne'!S24)</f>
        <v>0</v>
      </c>
      <c r="AI21" s="211"/>
      <c r="AJ21" s="211">
        <f>IF(AJ$2="","",'POM_Odpisy linearne'!T24)</f>
        <v>0</v>
      </c>
      <c r="AK21" s="211"/>
      <c r="AL21" s="211">
        <f>IF(AL$2="","",'POM_Odpisy linearne'!U24)</f>
        <v>0</v>
      </c>
      <c r="AM21" s="211"/>
      <c r="AN21" s="211">
        <f>IF(AN$2="","",'POM_Odpisy linearne'!V24)</f>
        <v>0</v>
      </c>
      <c r="AO21" s="211"/>
      <c r="AP21" s="211">
        <f>IF(AP$2="","",'POM_Odpisy linearne'!W24)</f>
        <v>0</v>
      </c>
      <c r="AQ21" s="211"/>
      <c r="AR21" s="211">
        <f>IF(AR$2="","",'POM_Odpisy linearne'!X24)</f>
        <v>0</v>
      </c>
      <c r="AS21" s="211"/>
      <c r="AT21" s="211" t="str">
        <f>IF(AT$2="","",'POM_Odpisy linearne'!Y24)</f>
        <v/>
      </c>
      <c r="AU21" s="211"/>
      <c r="AV21" s="211" t="str">
        <f>IF(AV$2="","",'POM_Odpisy linearne'!Z24)</f>
        <v/>
      </c>
      <c r="AW21" s="211"/>
      <c r="AX21" s="211" t="str">
        <f>IF(AX$2="","",'POM_Odpisy linearne'!AA24)</f>
        <v/>
      </c>
      <c r="AY21" s="211"/>
      <c r="AZ21" s="211" t="str">
        <f>IF(AZ$2="","",'POM_Odpisy linearne'!AB24)</f>
        <v/>
      </c>
      <c r="BA21" s="211"/>
      <c r="BB21" s="211" t="str">
        <f>IF(BB$2="","",'POM_Odpisy linearne'!AC24)</f>
        <v/>
      </c>
      <c r="BC21" s="211"/>
      <c r="BD21" s="211" t="str">
        <f>IF(BD$2="","",'POM_Odpisy linearne'!AD24)</f>
        <v/>
      </c>
      <c r="BE21" s="211"/>
      <c r="BF21" s="211" t="str">
        <f>IF(BF$2="","",'POM_Odpisy linearne'!AE24)</f>
        <v/>
      </c>
      <c r="BG21" s="211"/>
      <c r="BH21" s="211" t="str">
        <f>IF(BH$2="","",'POM_Odpisy linearne'!AF24)</f>
        <v/>
      </c>
      <c r="BI21" s="211"/>
      <c r="BJ21" s="211" t="str">
        <f>IF(BJ$2="","",'POM_Odpisy linearne'!AG24)</f>
        <v/>
      </c>
      <c r="BK21" s="211"/>
      <c r="BL21" s="211" t="str">
        <f>IF(BL$2="","",'POM_Odpisy linearne'!AH24)</f>
        <v/>
      </c>
      <c r="BM21" s="211"/>
      <c r="BN21" s="211" t="str">
        <f>IF(BN$2="","",'POM_Odpisy linearne'!AI24)</f>
        <v/>
      </c>
      <c r="BO21" s="211"/>
      <c r="BP21" s="211" t="str">
        <f>IF(BP$2="","",'POM_Odpisy linearne'!AJ24)</f>
        <v/>
      </c>
      <c r="BQ21" s="211"/>
      <c r="BR21" s="211" t="str">
        <f>IF(BR$2="","",'POM_Odpisy linearne'!AK24)</f>
        <v/>
      </c>
      <c r="BS21" s="211"/>
      <c r="BT21" s="211" t="str">
        <f>IF(BT$2="","",'POM_Odpisy linearne'!AL24)</f>
        <v/>
      </c>
      <c r="BU21" s="211"/>
      <c r="BV21" s="211" t="str">
        <f>IF(BV$2="","",'POM_Odpisy linearne'!AM24)</f>
        <v/>
      </c>
      <c r="BW21" s="211"/>
      <c r="BX21" s="211" t="str">
        <f>IF(BX$2="","",'POM_Odpisy linearne'!AN24)</f>
        <v/>
      </c>
      <c r="BY21" s="211"/>
      <c r="BZ21" s="211" t="str">
        <f>IF(BZ$2="","",'POM_Odpisy linearne'!AO24)</f>
        <v/>
      </c>
      <c r="CA21" s="211"/>
      <c r="CB21" s="211" t="str">
        <f>IF(CB$2="","",'POM_Odpisy linearne'!AP24)</f>
        <v/>
      </c>
      <c r="CC21" s="211"/>
      <c r="CD21" s="211" t="str">
        <f>IF(CD$2="","",'POM_Odpisy linearne'!AQ24)</f>
        <v/>
      </c>
      <c r="CE21" s="211"/>
    </row>
    <row r="22" spans="2:83" outlineLevel="1" x14ac:dyDescent="0.25">
      <c r="B22" s="130">
        <v>4</v>
      </c>
      <c r="C22" s="130">
        <v>12</v>
      </c>
      <c r="D22" s="211">
        <f>IF(D$2="","",'POM_Odpisy linearne'!D25)</f>
        <v>0</v>
      </c>
      <c r="E22" s="211"/>
      <c r="F22" s="211">
        <f>IF(F$2="","",'POM_Odpisy linearne'!E25)</f>
        <v>0</v>
      </c>
      <c r="G22" s="211"/>
      <c r="H22" s="211">
        <f>IF(H$2="","",'POM_Odpisy linearne'!F25)</f>
        <v>0</v>
      </c>
      <c r="I22" s="211"/>
      <c r="J22" s="211">
        <f>IF(J$2="","",'POM_Odpisy linearne'!G25)</f>
        <v>0</v>
      </c>
      <c r="K22" s="211"/>
      <c r="L22" s="211">
        <f>IF(L$2="","",'POM_Odpisy linearne'!H25)</f>
        <v>0</v>
      </c>
      <c r="M22" s="211"/>
      <c r="N22" s="211">
        <f>IF(N$2="","",'POM_Odpisy linearne'!I25)</f>
        <v>0</v>
      </c>
      <c r="O22" s="211"/>
      <c r="P22" s="211">
        <f>IF(P$2="","",'POM_Odpisy linearne'!J25)</f>
        <v>0</v>
      </c>
      <c r="Q22" s="211"/>
      <c r="R22" s="211">
        <f>IF(R$2="","",'POM_Odpisy linearne'!K25)</f>
        <v>0</v>
      </c>
      <c r="S22" s="211"/>
      <c r="T22" s="211">
        <f>IF(T$2="","",'POM_Odpisy linearne'!L25)</f>
        <v>0</v>
      </c>
      <c r="U22" s="211"/>
      <c r="V22" s="211">
        <f>IF(V$2="","",'POM_Odpisy linearne'!M25)</f>
        <v>0</v>
      </c>
      <c r="W22" s="211"/>
      <c r="X22" s="211">
        <f>IF(X$2="","",'POM_Odpisy linearne'!N25)</f>
        <v>0</v>
      </c>
      <c r="Y22" s="211"/>
      <c r="Z22" s="211">
        <f>IF(Z$2="","",'POM_Odpisy linearne'!O25)</f>
        <v>0</v>
      </c>
      <c r="AA22" s="211"/>
      <c r="AB22" s="211">
        <f>IF(AB$2="","",'POM_Odpisy linearne'!P25)</f>
        <v>0</v>
      </c>
      <c r="AC22" s="211"/>
      <c r="AD22" s="211">
        <f>IF(AD$2="","",'POM_Odpisy linearne'!Q25)</f>
        <v>0</v>
      </c>
      <c r="AE22" s="211"/>
      <c r="AF22" s="211">
        <f>IF(AF$2="","",'POM_Odpisy linearne'!R25)</f>
        <v>0</v>
      </c>
      <c r="AG22" s="211"/>
      <c r="AH22" s="211">
        <f>IF(AH$2="","",'POM_Odpisy linearne'!S25)</f>
        <v>0</v>
      </c>
      <c r="AI22" s="211"/>
      <c r="AJ22" s="211">
        <f>IF(AJ$2="","",'POM_Odpisy linearne'!T25)</f>
        <v>0</v>
      </c>
      <c r="AK22" s="211"/>
      <c r="AL22" s="211">
        <f>IF(AL$2="","",'POM_Odpisy linearne'!U25)</f>
        <v>0</v>
      </c>
      <c r="AM22" s="211"/>
      <c r="AN22" s="211">
        <f>IF(AN$2="","",'POM_Odpisy linearne'!V25)</f>
        <v>0</v>
      </c>
      <c r="AO22" s="211"/>
      <c r="AP22" s="211">
        <f>IF(AP$2="","",'POM_Odpisy linearne'!W25)</f>
        <v>0</v>
      </c>
      <c r="AQ22" s="211"/>
      <c r="AR22" s="211">
        <f>IF(AR$2="","",'POM_Odpisy linearne'!X25)</f>
        <v>0</v>
      </c>
      <c r="AS22" s="211"/>
      <c r="AT22" s="211" t="str">
        <f>IF(AT$2="","",'POM_Odpisy linearne'!Y25)</f>
        <v/>
      </c>
      <c r="AU22" s="211"/>
      <c r="AV22" s="211" t="str">
        <f>IF(AV$2="","",'POM_Odpisy linearne'!Z25)</f>
        <v/>
      </c>
      <c r="AW22" s="211"/>
      <c r="AX22" s="211" t="str">
        <f>IF(AX$2="","",'POM_Odpisy linearne'!AA25)</f>
        <v/>
      </c>
      <c r="AY22" s="211"/>
      <c r="AZ22" s="211" t="str">
        <f>IF(AZ$2="","",'POM_Odpisy linearne'!AB25)</f>
        <v/>
      </c>
      <c r="BA22" s="211"/>
      <c r="BB22" s="211" t="str">
        <f>IF(BB$2="","",'POM_Odpisy linearne'!AC25)</f>
        <v/>
      </c>
      <c r="BC22" s="211"/>
      <c r="BD22" s="211" t="str">
        <f>IF(BD$2="","",'POM_Odpisy linearne'!AD25)</f>
        <v/>
      </c>
      <c r="BE22" s="211"/>
      <c r="BF22" s="211" t="str">
        <f>IF(BF$2="","",'POM_Odpisy linearne'!AE25)</f>
        <v/>
      </c>
      <c r="BG22" s="211"/>
      <c r="BH22" s="211" t="str">
        <f>IF(BH$2="","",'POM_Odpisy linearne'!AF25)</f>
        <v/>
      </c>
      <c r="BI22" s="211"/>
      <c r="BJ22" s="211" t="str">
        <f>IF(BJ$2="","",'POM_Odpisy linearne'!AG25)</f>
        <v/>
      </c>
      <c r="BK22" s="211"/>
      <c r="BL22" s="211" t="str">
        <f>IF(BL$2="","",'POM_Odpisy linearne'!AH25)</f>
        <v/>
      </c>
      <c r="BM22" s="211"/>
      <c r="BN22" s="211" t="str">
        <f>IF(BN$2="","",'POM_Odpisy linearne'!AI25)</f>
        <v/>
      </c>
      <c r="BO22" s="211"/>
      <c r="BP22" s="211" t="str">
        <f>IF(BP$2="","",'POM_Odpisy linearne'!AJ25)</f>
        <v/>
      </c>
      <c r="BQ22" s="211"/>
      <c r="BR22" s="211" t="str">
        <f>IF(BR$2="","",'POM_Odpisy linearne'!AK25)</f>
        <v/>
      </c>
      <c r="BS22" s="211"/>
      <c r="BT22" s="211" t="str">
        <f>IF(BT$2="","",'POM_Odpisy linearne'!AL25)</f>
        <v/>
      </c>
      <c r="BU22" s="211"/>
      <c r="BV22" s="211" t="str">
        <f>IF(BV$2="","",'POM_Odpisy linearne'!AM25)</f>
        <v/>
      </c>
      <c r="BW22" s="211"/>
      <c r="BX22" s="211" t="str">
        <f>IF(BX$2="","",'POM_Odpisy linearne'!AN25)</f>
        <v/>
      </c>
      <c r="BY22" s="211"/>
      <c r="BZ22" s="211" t="str">
        <f>IF(BZ$2="","",'POM_Odpisy linearne'!AO25)</f>
        <v/>
      </c>
      <c r="CA22" s="211"/>
      <c r="CB22" s="211" t="str">
        <f>IF(CB$2="","",'POM_Odpisy linearne'!AP25)</f>
        <v/>
      </c>
      <c r="CC22" s="211"/>
      <c r="CD22" s="211" t="str">
        <f>IF(CD$2="","",'POM_Odpisy linearne'!AQ25)</f>
        <v/>
      </c>
      <c r="CE22" s="211"/>
    </row>
    <row r="23" spans="2:83" outlineLevel="1" x14ac:dyDescent="0.25">
      <c r="B23" s="130">
        <v>5</v>
      </c>
      <c r="C23" s="130">
        <v>20</v>
      </c>
      <c r="D23" s="211">
        <f>IF(D$2="","",'POM_Odpisy linearne'!D26)</f>
        <v>50000</v>
      </c>
      <c r="E23" s="211"/>
      <c r="F23" s="211">
        <f>IF(F$2="","",'POM_Odpisy linearne'!E26)</f>
        <v>50000</v>
      </c>
      <c r="G23" s="211"/>
      <c r="H23" s="211">
        <f>IF(H$2="","",'POM_Odpisy linearne'!F26)</f>
        <v>50000</v>
      </c>
      <c r="I23" s="211"/>
      <c r="J23" s="211">
        <f>IF(J$2="","",'POM_Odpisy linearne'!G26)</f>
        <v>50000</v>
      </c>
      <c r="K23" s="211"/>
      <c r="L23" s="211">
        <f>IF(L$2="","",'POM_Odpisy linearne'!H26)</f>
        <v>50000</v>
      </c>
      <c r="M23" s="211"/>
      <c r="N23" s="211">
        <f>IF(N$2="","",'POM_Odpisy linearne'!I26)</f>
        <v>50000</v>
      </c>
      <c r="O23" s="211"/>
      <c r="P23" s="211">
        <f>IF(P$2="","",'POM_Odpisy linearne'!J26)</f>
        <v>50000</v>
      </c>
      <c r="Q23" s="211"/>
      <c r="R23" s="211">
        <f>IF(R$2="","",'POM_Odpisy linearne'!K26)</f>
        <v>50000</v>
      </c>
      <c r="S23" s="211"/>
      <c r="T23" s="211">
        <f>IF(T$2="","",'POM_Odpisy linearne'!L26)</f>
        <v>50000</v>
      </c>
      <c r="U23" s="211"/>
      <c r="V23" s="211">
        <f>IF(V$2="","",'POM_Odpisy linearne'!M26)</f>
        <v>50000</v>
      </c>
      <c r="W23" s="211"/>
      <c r="X23" s="211">
        <f>IF(X$2="","",'POM_Odpisy linearne'!N26)</f>
        <v>50000</v>
      </c>
      <c r="Y23" s="211"/>
      <c r="Z23" s="211">
        <f>IF(Z$2="","",'POM_Odpisy linearne'!O26)</f>
        <v>50000</v>
      </c>
      <c r="AA23" s="211"/>
      <c r="AB23" s="211">
        <f>IF(AB$2="","",'POM_Odpisy linearne'!P26)</f>
        <v>50000</v>
      </c>
      <c r="AC23" s="211"/>
      <c r="AD23" s="211">
        <f>IF(AD$2="","",'POM_Odpisy linearne'!Q26)</f>
        <v>50000</v>
      </c>
      <c r="AE23" s="211"/>
      <c r="AF23" s="211">
        <f>IF(AF$2="","",'POM_Odpisy linearne'!R26)</f>
        <v>50000</v>
      </c>
      <c r="AG23" s="211"/>
      <c r="AH23" s="211">
        <f>IF(AH$2="","",'POM_Odpisy linearne'!S26)</f>
        <v>50000</v>
      </c>
      <c r="AI23" s="211"/>
      <c r="AJ23" s="211">
        <f>IF(AJ$2="","",'POM_Odpisy linearne'!T26)</f>
        <v>50000</v>
      </c>
      <c r="AK23" s="211"/>
      <c r="AL23" s="211">
        <f>IF(AL$2="","",'POM_Odpisy linearne'!U26)</f>
        <v>50000</v>
      </c>
      <c r="AM23" s="211"/>
      <c r="AN23" s="211">
        <f>IF(AN$2="","",'POM_Odpisy linearne'!V26)</f>
        <v>50000</v>
      </c>
      <c r="AO23" s="211"/>
      <c r="AP23" s="211">
        <f>IF(AP$2="","",'POM_Odpisy linearne'!W26)</f>
        <v>50000</v>
      </c>
      <c r="AQ23" s="211"/>
      <c r="AR23" s="211">
        <f>IF(AR$2="","",'POM_Odpisy linearne'!X26)</f>
        <v>0</v>
      </c>
      <c r="AS23" s="211"/>
      <c r="AT23" s="211" t="str">
        <f>IF(AT$2="","",'POM_Odpisy linearne'!Y26)</f>
        <v/>
      </c>
      <c r="AU23" s="211"/>
      <c r="AV23" s="211" t="str">
        <f>IF(AV$2="","",'POM_Odpisy linearne'!Z26)</f>
        <v/>
      </c>
      <c r="AW23" s="211"/>
      <c r="AX23" s="211" t="str">
        <f>IF(AX$2="","",'POM_Odpisy linearne'!AA26)</f>
        <v/>
      </c>
      <c r="AY23" s="211"/>
      <c r="AZ23" s="211" t="str">
        <f>IF(AZ$2="","",'POM_Odpisy linearne'!AB26)</f>
        <v/>
      </c>
      <c r="BA23" s="211"/>
      <c r="BB23" s="211" t="str">
        <f>IF(BB$2="","",'POM_Odpisy linearne'!AC26)</f>
        <v/>
      </c>
      <c r="BC23" s="211"/>
      <c r="BD23" s="211" t="str">
        <f>IF(BD$2="","",'POM_Odpisy linearne'!AD26)</f>
        <v/>
      </c>
      <c r="BE23" s="211"/>
      <c r="BF23" s="211" t="str">
        <f>IF(BF$2="","",'POM_Odpisy linearne'!AE26)</f>
        <v/>
      </c>
      <c r="BG23" s="211"/>
      <c r="BH23" s="211" t="str">
        <f>IF(BH$2="","",'POM_Odpisy linearne'!AF26)</f>
        <v/>
      </c>
      <c r="BI23" s="211"/>
      <c r="BJ23" s="211" t="str">
        <f>IF(BJ$2="","",'POM_Odpisy linearne'!AG26)</f>
        <v/>
      </c>
      <c r="BK23" s="211"/>
      <c r="BL23" s="211" t="str">
        <f>IF(BL$2="","",'POM_Odpisy linearne'!AH26)</f>
        <v/>
      </c>
      <c r="BM23" s="211"/>
      <c r="BN23" s="211" t="str">
        <f>IF(BN$2="","",'POM_Odpisy linearne'!AI26)</f>
        <v/>
      </c>
      <c r="BO23" s="211"/>
      <c r="BP23" s="211" t="str">
        <f>IF(BP$2="","",'POM_Odpisy linearne'!AJ26)</f>
        <v/>
      </c>
      <c r="BQ23" s="211"/>
      <c r="BR23" s="211" t="str">
        <f>IF(BR$2="","",'POM_Odpisy linearne'!AK26)</f>
        <v/>
      </c>
      <c r="BS23" s="211"/>
      <c r="BT23" s="211" t="str">
        <f>IF(BT$2="","",'POM_Odpisy linearne'!AL26)</f>
        <v/>
      </c>
      <c r="BU23" s="211"/>
      <c r="BV23" s="211" t="str">
        <f>IF(BV$2="","",'POM_Odpisy linearne'!AM26)</f>
        <v/>
      </c>
      <c r="BW23" s="211"/>
      <c r="BX23" s="211" t="str">
        <f>IF(BX$2="","",'POM_Odpisy linearne'!AN26)</f>
        <v/>
      </c>
      <c r="BY23" s="211"/>
      <c r="BZ23" s="211" t="str">
        <f>IF(BZ$2="","",'POM_Odpisy linearne'!AO26)</f>
        <v/>
      </c>
      <c r="CA23" s="211"/>
      <c r="CB23" s="211" t="str">
        <f>IF(CB$2="","",'POM_Odpisy linearne'!AP26)</f>
        <v/>
      </c>
      <c r="CC23" s="211"/>
      <c r="CD23" s="211" t="str">
        <f>IF(CD$2="","",'POM_Odpisy linearne'!AQ26)</f>
        <v/>
      </c>
      <c r="CE23" s="211"/>
    </row>
    <row r="24" spans="2:83" outlineLevel="1" x14ac:dyDescent="0.25">
      <c r="B24" s="130">
        <v>6</v>
      </c>
      <c r="C24" s="130">
        <v>40</v>
      </c>
      <c r="D24" s="211">
        <f>IF(D$2="","",'POM_Odpisy linearne'!D27)</f>
        <v>0</v>
      </c>
      <c r="E24" s="211"/>
      <c r="F24" s="211">
        <f>IF(F$2="","",'POM_Odpisy linearne'!E27)</f>
        <v>0</v>
      </c>
      <c r="G24" s="211"/>
      <c r="H24" s="211">
        <f>IF(H$2="","",'POM_Odpisy linearne'!F27)</f>
        <v>0</v>
      </c>
      <c r="I24" s="211"/>
      <c r="J24" s="211">
        <f>IF(J$2="","",'POM_Odpisy linearne'!G27)</f>
        <v>0</v>
      </c>
      <c r="K24" s="211"/>
      <c r="L24" s="211">
        <f>IF(L$2="","",'POM_Odpisy linearne'!H27)</f>
        <v>0</v>
      </c>
      <c r="M24" s="211"/>
      <c r="N24" s="211">
        <f>IF(N$2="","",'POM_Odpisy linearne'!I27)</f>
        <v>0</v>
      </c>
      <c r="O24" s="211"/>
      <c r="P24" s="211">
        <f>IF(P$2="","",'POM_Odpisy linearne'!J27)</f>
        <v>0</v>
      </c>
      <c r="Q24" s="211"/>
      <c r="R24" s="211">
        <f>IF(R$2="","",'POM_Odpisy linearne'!K27)</f>
        <v>0</v>
      </c>
      <c r="S24" s="211"/>
      <c r="T24" s="211">
        <f>IF(T$2="","",'POM_Odpisy linearne'!L27)</f>
        <v>0</v>
      </c>
      <c r="U24" s="211"/>
      <c r="V24" s="211">
        <f>IF(V$2="","",'POM_Odpisy linearne'!M27)</f>
        <v>0</v>
      </c>
      <c r="W24" s="211"/>
      <c r="X24" s="211">
        <f>IF(X$2="","",'POM_Odpisy linearne'!N27)</f>
        <v>0</v>
      </c>
      <c r="Y24" s="211"/>
      <c r="Z24" s="211">
        <f>IF(Z$2="","",'POM_Odpisy linearne'!O27)</f>
        <v>0</v>
      </c>
      <c r="AA24" s="211"/>
      <c r="AB24" s="211">
        <f>IF(AB$2="","",'POM_Odpisy linearne'!P27)</f>
        <v>0</v>
      </c>
      <c r="AC24" s="211"/>
      <c r="AD24" s="211">
        <f>IF(AD$2="","",'POM_Odpisy linearne'!Q27)</f>
        <v>0</v>
      </c>
      <c r="AE24" s="211"/>
      <c r="AF24" s="211">
        <f>IF(AF$2="","",'POM_Odpisy linearne'!R27)</f>
        <v>0</v>
      </c>
      <c r="AG24" s="211"/>
      <c r="AH24" s="211">
        <f>IF(AH$2="","",'POM_Odpisy linearne'!S27)</f>
        <v>0</v>
      </c>
      <c r="AI24" s="211"/>
      <c r="AJ24" s="211">
        <f>IF(AJ$2="","",'POM_Odpisy linearne'!T27)</f>
        <v>0</v>
      </c>
      <c r="AK24" s="211"/>
      <c r="AL24" s="211">
        <f>IF(AL$2="","",'POM_Odpisy linearne'!U27)</f>
        <v>0</v>
      </c>
      <c r="AM24" s="211"/>
      <c r="AN24" s="211">
        <f>IF(AN$2="","",'POM_Odpisy linearne'!V27)</f>
        <v>0</v>
      </c>
      <c r="AO24" s="211"/>
      <c r="AP24" s="211">
        <f>IF(AP$2="","",'POM_Odpisy linearne'!W27)</f>
        <v>0</v>
      </c>
      <c r="AQ24" s="211"/>
      <c r="AR24" s="211">
        <f>IF(AR$2="","",'POM_Odpisy linearne'!X27)</f>
        <v>0</v>
      </c>
      <c r="AS24" s="211"/>
      <c r="AT24" s="211" t="str">
        <f>IF(AT$2="","",'POM_Odpisy linearne'!Y27)</f>
        <v/>
      </c>
      <c r="AU24" s="211"/>
      <c r="AV24" s="211" t="str">
        <f>IF(AV$2="","",'POM_Odpisy linearne'!Z27)</f>
        <v/>
      </c>
      <c r="AW24" s="211"/>
      <c r="AX24" s="211" t="str">
        <f>IF(AX$2="","",'POM_Odpisy linearne'!AA27)</f>
        <v/>
      </c>
      <c r="AY24" s="211"/>
      <c r="AZ24" s="211" t="str">
        <f>IF(AZ$2="","",'POM_Odpisy linearne'!AB27)</f>
        <v/>
      </c>
      <c r="BA24" s="211"/>
      <c r="BB24" s="211" t="str">
        <f>IF(BB$2="","",'POM_Odpisy linearne'!AC27)</f>
        <v/>
      </c>
      <c r="BC24" s="211"/>
      <c r="BD24" s="211" t="str">
        <f>IF(BD$2="","",'POM_Odpisy linearne'!AD27)</f>
        <v/>
      </c>
      <c r="BE24" s="211"/>
      <c r="BF24" s="211" t="str">
        <f>IF(BF$2="","",'POM_Odpisy linearne'!AE27)</f>
        <v/>
      </c>
      <c r="BG24" s="211"/>
      <c r="BH24" s="211" t="str">
        <f>IF(BH$2="","",'POM_Odpisy linearne'!AF27)</f>
        <v/>
      </c>
      <c r="BI24" s="211"/>
      <c r="BJ24" s="211" t="str">
        <f>IF(BJ$2="","",'POM_Odpisy linearne'!AG27)</f>
        <v/>
      </c>
      <c r="BK24" s="211"/>
      <c r="BL24" s="211" t="str">
        <f>IF(BL$2="","",'POM_Odpisy linearne'!AH27)</f>
        <v/>
      </c>
      <c r="BM24" s="211"/>
      <c r="BN24" s="211" t="str">
        <f>IF(BN$2="","",'POM_Odpisy linearne'!AI27)</f>
        <v/>
      </c>
      <c r="BO24" s="211"/>
      <c r="BP24" s="211" t="str">
        <f>IF(BP$2="","",'POM_Odpisy linearne'!AJ27)</f>
        <v/>
      </c>
      <c r="BQ24" s="211"/>
      <c r="BR24" s="211" t="str">
        <f>IF(BR$2="","",'POM_Odpisy linearne'!AK27)</f>
        <v/>
      </c>
      <c r="BS24" s="211"/>
      <c r="BT24" s="211" t="str">
        <f>IF(BT$2="","",'POM_Odpisy linearne'!AL27)</f>
        <v/>
      </c>
      <c r="BU24" s="211"/>
      <c r="BV24" s="211" t="str">
        <f>IF(BV$2="","",'POM_Odpisy linearne'!AM27)</f>
        <v/>
      </c>
      <c r="BW24" s="211"/>
      <c r="BX24" s="211" t="str">
        <f>IF(BX$2="","",'POM_Odpisy linearne'!AN27)</f>
        <v/>
      </c>
      <c r="BY24" s="211"/>
      <c r="BZ24" s="211" t="str">
        <f>IF(BZ$2="","",'POM_Odpisy linearne'!AO27)</f>
        <v/>
      </c>
      <c r="CA24" s="211"/>
      <c r="CB24" s="211" t="str">
        <f>IF(CB$2="","",'POM_Odpisy linearne'!AP27)</f>
        <v/>
      </c>
      <c r="CC24" s="211"/>
      <c r="CD24" s="211" t="str">
        <f>IF(CD$2="","",'POM_Odpisy linearne'!AQ27)</f>
        <v/>
      </c>
      <c r="CE24" s="211"/>
    </row>
    <row r="25" spans="2:83" outlineLevel="1" x14ac:dyDescent="0.25">
      <c r="B25" s="215" t="s">
        <v>9</v>
      </c>
      <c r="C25" s="215"/>
      <c r="D25" s="209">
        <f>IF(D$2="","",SUM(D19:E24))</f>
        <v>50000</v>
      </c>
      <c r="E25" s="209"/>
      <c r="F25" s="209">
        <f t="shared" ref="F25" si="37">IF(F$2="","",SUM(F19:G24))</f>
        <v>50000</v>
      </c>
      <c r="G25" s="209"/>
      <c r="H25" s="209">
        <f t="shared" ref="H25" si="38">IF(H$2="","",SUM(H19:I24))</f>
        <v>50000</v>
      </c>
      <c r="I25" s="209"/>
      <c r="J25" s="209">
        <f t="shared" ref="J25" si="39">IF(J$2="","",SUM(J19:K24))</f>
        <v>50000</v>
      </c>
      <c r="K25" s="209"/>
      <c r="L25" s="209">
        <f t="shared" ref="L25" si="40">IF(L$2="","",SUM(L19:M24))</f>
        <v>50000</v>
      </c>
      <c r="M25" s="209"/>
      <c r="N25" s="209">
        <f t="shared" ref="N25" si="41">IF(N$2="","",SUM(N19:O24))</f>
        <v>50833.333333333336</v>
      </c>
      <c r="O25" s="209"/>
      <c r="P25" s="209">
        <f t="shared" ref="P25" si="42">IF(P$2="","",SUM(P19:Q24))</f>
        <v>50833.333333333336</v>
      </c>
      <c r="Q25" s="209"/>
      <c r="R25" s="209">
        <f t="shared" ref="R25" si="43">IF(R$2="","",SUM(R19:S24))</f>
        <v>50833.333333333336</v>
      </c>
      <c r="S25" s="209"/>
      <c r="T25" s="209">
        <f t="shared" ref="T25" si="44">IF(T$2="","",SUM(T19:U24))</f>
        <v>50833.333333333336</v>
      </c>
      <c r="U25" s="209"/>
      <c r="V25" s="209">
        <f t="shared" ref="V25" si="45">IF(V$2="","",SUM(V19:W24))</f>
        <v>51666.666666666664</v>
      </c>
      <c r="W25" s="209"/>
      <c r="X25" s="209">
        <f t="shared" ref="X25" si="46">IF(X$2="","",SUM(X19:Y24))</f>
        <v>51666.666666666664</v>
      </c>
      <c r="Y25" s="209"/>
      <c r="Z25" s="209">
        <f t="shared" ref="Z25" si="47">IF(Z$2="","",SUM(Z19:AA24))</f>
        <v>53333.333333333336</v>
      </c>
      <c r="AA25" s="209"/>
      <c r="AB25" s="209">
        <f t="shared" ref="AB25" si="48">IF(AB$2="","",SUM(AB19:AC24))</f>
        <v>53333.333333333336</v>
      </c>
      <c r="AC25" s="209"/>
      <c r="AD25" s="209">
        <f t="shared" ref="AD25" si="49">IF(AD$2="","",SUM(AD19:AE24))</f>
        <v>53333.333333333336</v>
      </c>
      <c r="AE25" s="209"/>
      <c r="AF25" s="209">
        <f t="shared" ref="AF25" si="50">IF(AF$2="","",SUM(AF19:AG24))</f>
        <v>53333.333333333336</v>
      </c>
      <c r="AG25" s="209"/>
      <c r="AH25" s="209">
        <f t="shared" ref="AH25" si="51">IF(AH$2="","",SUM(AH19:AI24))</f>
        <v>52500</v>
      </c>
      <c r="AI25" s="209"/>
      <c r="AJ25" s="209">
        <f t="shared" ref="AJ25" si="52">IF(AJ$2="","",SUM(AJ19:AK24))</f>
        <v>52500</v>
      </c>
      <c r="AK25" s="209"/>
      <c r="AL25" s="209">
        <f t="shared" ref="AL25" si="53">IF(AL$2="","",SUM(AL19:AM24))</f>
        <v>50833.333333333336</v>
      </c>
      <c r="AM25" s="209"/>
      <c r="AN25" s="209">
        <f t="shared" ref="AN25" si="54">IF(AN$2="","",SUM(AN19:AO24))</f>
        <v>50833.333333333336</v>
      </c>
      <c r="AO25" s="209"/>
      <c r="AP25" s="209">
        <f t="shared" ref="AP25" si="55">IF(AP$2="","",SUM(AP19:AQ24))</f>
        <v>50833.333333333336</v>
      </c>
      <c r="AQ25" s="209"/>
      <c r="AR25" s="209">
        <f t="shared" ref="AR25" si="56">IF(AR$2="","",SUM(AR19:AS24))</f>
        <v>833.33333333333337</v>
      </c>
      <c r="AS25" s="209"/>
      <c r="AT25" s="209" t="str">
        <f t="shared" ref="AT25" si="57">IF(AT$2="","",SUM(AT19:AU24))</f>
        <v/>
      </c>
      <c r="AU25" s="209"/>
      <c r="AV25" s="209" t="str">
        <f t="shared" ref="AV25" si="58">IF(AV$2="","",SUM(AV19:AW24))</f>
        <v/>
      </c>
      <c r="AW25" s="209"/>
      <c r="AX25" s="209" t="str">
        <f t="shared" ref="AX25" si="59">IF(AX$2="","",SUM(AX19:AY24))</f>
        <v/>
      </c>
      <c r="AY25" s="209"/>
      <c r="AZ25" s="209" t="str">
        <f t="shared" ref="AZ25" si="60">IF(AZ$2="","",SUM(AZ19:BA24))</f>
        <v/>
      </c>
      <c r="BA25" s="209"/>
      <c r="BB25" s="209" t="str">
        <f t="shared" ref="BB25" si="61">IF(BB$2="","",SUM(BB19:BC24))</f>
        <v/>
      </c>
      <c r="BC25" s="209"/>
      <c r="BD25" s="209" t="str">
        <f t="shared" ref="BD25" si="62">IF(BD$2="","",SUM(BD19:BE24))</f>
        <v/>
      </c>
      <c r="BE25" s="209"/>
      <c r="BF25" s="209" t="str">
        <f t="shared" ref="BF25" si="63">IF(BF$2="","",SUM(BF19:BG24))</f>
        <v/>
      </c>
      <c r="BG25" s="209"/>
      <c r="BH25" s="209" t="str">
        <f t="shared" ref="BH25" si="64">IF(BH$2="","",SUM(BH19:BI24))</f>
        <v/>
      </c>
      <c r="BI25" s="209"/>
      <c r="BJ25" s="209" t="str">
        <f>IF(BJ$2="","",SUM(BJ19:BK24))</f>
        <v/>
      </c>
      <c r="BK25" s="209"/>
      <c r="BL25" s="209" t="str">
        <f t="shared" ref="BL25" si="65">IF(BL$2="","",SUM(BL19:BM24))</f>
        <v/>
      </c>
      <c r="BM25" s="209"/>
      <c r="BN25" s="209" t="str">
        <f t="shared" ref="BN25" si="66">IF(BN$2="","",SUM(BN19:BO24))</f>
        <v/>
      </c>
      <c r="BO25" s="209"/>
      <c r="BP25" s="209" t="str">
        <f t="shared" ref="BP25" si="67">IF(BP$2="","",SUM(BP19:BQ24))</f>
        <v/>
      </c>
      <c r="BQ25" s="209"/>
      <c r="BR25" s="209" t="str">
        <f t="shared" ref="BR25" si="68">IF(BR$2="","",SUM(BR19:BS24))</f>
        <v/>
      </c>
      <c r="BS25" s="209"/>
      <c r="BT25" s="209" t="str">
        <f t="shared" ref="BT25" si="69">IF(BT$2="","",SUM(BT19:BU24))</f>
        <v/>
      </c>
      <c r="BU25" s="209"/>
      <c r="BV25" s="209" t="str">
        <f t="shared" ref="BV25" si="70">IF(BV$2="","",SUM(BV19:BW24))</f>
        <v/>
      </c>
      <c r="BW25" s="209"/>
      <c r="BX25" s="209" t="str">
        <f t="shared" ref="BX25" si="71">IF(BX$2="","",SUM(BX19:BY24))</f>
        <v/>
      </c>
      <c r="BY25" s="209"/>
      <c r="BZ25" s="209" t="str">
        <f t="shared" ref="BZ25" si="72">IF(BZ$2="","",SUM(BZ19:CA24))</f>
        <v/>
      </c>
      <c r="CA25" s="209"/>
      <c r="CB25" s="209" t="str">
        <f t="shared" ref="CB25" si="73">IF(CB$2="","",SUM(CB19:CC24))</f>
        <v/>
      </c>
      <c r="CC25" s="209"/>
      <c r="CD25" s="209" t="str">
        <f t="shared" ref="CD25" si="74">IF(CD$2="","",SUM(CD19:CE24))</f>
        <v/>
      </c>
      <c r="CE25" s="209"/>
    </row>
    <row r="26" spans="2:83" ht="15.75" outlineLevel="1" thickBot="1" x14ac:dyDescent="0.3">
      <c r="B26" s="137"/>
      <c r="C26" s="137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</row>
    <row r="27" spans="2:83" outlineLevel="1" collapsed="1" x14ac:dyDescent="0.25">
      <c r="B27" s="203" t="s">
        <v>54</v>
      </c>
      <c r="C27" s="204"/>
      <c r="D27" s="205"/>
    </row>
    <row r="28" spans="2:83" ht="15.75" outlineLevel="1" thickBot="1" x14ac:dyDescent="0.3">
      <c r="B28" s="206"/>
      <c r="C28" s="207"/>
      <c r="D28" s="208"/>
    </row>
    <row r="29" spans="2:83" outlineLevel="1" x14ac:dyDescent="0.25">
      <c r="B29" s="127"/>
      <c r="C29" s="127"/>
    </row>
    <row r="30" spans="2:83" outlineLevel="1" x14ac:dyDescent="0.25">
      <c r="B30" s="126" t="s">
        <v>49</v>
      </c>
      <c r="C30" s="127"/>
    </row>
    <row r="31" spans="2:83" ht="25.5" outlineLevel="1" x14ac:dyDescent="0.25">
      <c r="B31" s="128" t="s">
        <v>7</v>
      </c>
      <c r="C31" s="128" t="s">
        <v>8</v>
      </c>
    </row>
    <row r="32" spans="2:83" outlineLevel="1" x14ac:dyDescent="0.25">
      <c r="B32" s="130">
        <v>1</v>
      </c>
      <c r="C32" s="130">
        <v>4</v>
      </c>
      <c r="D32" s="211">
        <f>IF($D$2="","",'POM_Odpisy zrychlene'!D13)</f>
        <v>0</v>
      </c>
      <c r="E32" s="211"/>
      <c r="F32" s="211">
        <f>IF($F$2="","",'POM_Odpisy zrychlene'!E13)</f>
        <v>0</v>
      </c>
      <c r="G32" s="211"/>
      <c r="H32" s="211">
        <f>IF($H$2="","",'POM_Odpisy zrychlene'!F13)</f>
        <v>0</v>
      </c>
      <c r="I32" s="211"/>
      <c r="J32" s="211">
        <f>IF($J$2="","",'POM_Odpisy zrychlene'!G13)</f>
        <v>0</v>
      </c>
      <c r="K32" s="211"/>
      <c r="L32" s="211">
        <f>IF($L$2="","",'POM_Odpisy zrychlene'!H13)</f>
        <v>0</v>
      </c>
      <c r="M32" s="211"/>
      <c r="N32" s="211">
        <f>IF($N$2="","",'POM_Odpisy zrychlene'!I13)</f>
        <v>0</v>
      </c>
      <c r="O32" s="211"/>
      <c r="P32" s="211">
        <f>IF($P$2="","",'POM_Odpisy zrychlene'!J13)</f>
        <v>0</v>
      </c>
      <c r="Q32" s="211"/>
      <c r="R32" s="211">
        <f>IF($R$2="","",'POM_Odpisy zrychlene'!K13)</f>
        <v>0</v>
      </c>
      <c r="S32" s="211"/>
      <c r="T32" s="211">
        <f>IF($T$2="","",'POM_Odpisy zrychlene'!L13)</f>
        <v>0</v>
      </c>
      <c r="U32" s="211"/>
      <c r="V32" s="211">
        <f>IF($V$2="","",'POM_Odpisy zrychlene'!M13)</f>
        <v>0</v>
      </c>
      <c r="W32" s="211"/>
      <c r="X32" s="211">
        <f>IF($X$2="","",'POM_Odpisy zrychlene'!N13)</f>
        <v>0</v>
      </c>
      <c r="Y32" s="211"/>
      <c r="Z32" s="211">
        <f>IF($Z$2="","",'POM_Odpisy zrychlene'!O13)</f>
        <v>0</v>
      </c>
      <c r="AA32" s="211"/>
      <c r="AB32" s="211">
        <f>IF($AB$2="","",'POM_Odpisy zrychlene'!P13)</f>
        <v>0</v>
      </c>
      <c r="AC32" s="211"/>
      <c r="AD32" s="211">
        <f>IF($AD$2="","",'POM_Odpisy zrychlene'!Q13)</f>
        <v>0</v>
      </c>
      <c r="AE32" s="211"/>
      <c r="AF32" s="211">
        <f>IF(AF$2="","",'POM_Odpisy zrychlene'!R13)</f>
        <v>0</v>
      </c>
      <c r="AG32" s="211"/>
      <c r="AH32" s="211">
        <f>IF(AH$2="","",'POM_Odpisy zrychlene'!S13)</f>
        <v>0</v>
      </c>
      <c r="AI32" s="211"/>
      <c r="AJ32" s="211">
        <f>IF(AJ$2="","",'POM_Odpisy zrychlene'!T13)</f>
        <v>0</v>
      </c>
      <c r="AK32" s="211"/>
      <c r="AL32" s="211">
        <f>IF(AL$2="","",'POM_Odpisy zrychlene'!U13)</f>
        <v>0</v>
      </c>
      <c r="AM32" s="211"/>
      <c r="AN32" s="211">
        <f>IF(AN$2="","",'POM_Odpisy zrychlene'!V13)</f>
        <v>0</v>
      </c>
      <c r="AO32" s="211"/>
      <c r="AP32" s="211">
        <f>IF(AP$2="","",'POM_Odpisy zrychlene'!W13)</f>
        <v>0</v>
      </c>
      <c r="AQ32" s="211"/>
      <c r="AR32" s="211">
        <f>IF(AR$2="","",'POM_Odpisy zrychlene'!X13)</f>
        <v>0</v>
      </c>
      <c r="AS32" s="211"/>
      <c r="AT32" s="211" t="str">
        <f>IF(AT$2="","",'POM_Odpisy zrychlene'!Y13)</f>
        <v/>
      </c>
      <c r="AU32" s="211"/>
      <c r="AV32" s="211" t="str">
        <f>IF(AV$2="","",'POM_Odpisy zrychlene'!Z13)</f>
        <v/>
      </c>
      <c r="AW32" s="211"/>
      <c r="AX32" s="211" t="str">
        <f>IF(AX$2="","",'POM_Odpisy zrychlene'!AA13)</f>
        <v/>
      </c>
      <c r="AY32" s="211"/>
      <c r="AZ32" s="211" t="str">
        <f>IF(AZ$2="","",'POM_Odpisy zrychlene'!AB13)</f>
        <v/>
      </c>
      <c r="BA32" s="211"/>
      <c r="BB32" s="211" t="str">
        <f>IF(BB$2="","",'POM_Odpisy zrychlene'!AC13)</f>
        <v/>
      </c>
      <c r="BC32" s="211"/>
      <c r="BD32" s="211" t="str">
        <f>IF(BD$2="","",'POM_Odpisy zrychlene'!AD13)</f>
        <v/>
      </c>
      <c r="BE32" s="211"/>
      <c r="BF32" s="211" t="str">
        <f>IF(BF$2="","",'POM_Odpisy zrychlene'!AE13)</f>
        <v/>
      </c>
      <c r="BG32" s="211"/>
      <c r="BH32" s="211" t="str">
        <f>IF(BH$2="","",'POM_Odpisy zrychlene'!AF13)</f>
        <v/>
      </c>
      <c r="BI32" s="211"/>
      <c r="BJ32" s="211" t="str">
        <f>IF(BJ$2="","",'POM_Odpisy zrychlene'!AG13)</f>
        <v/>
      </c>
      <c r="BK32" s="211"/>
      <c r="BL32" s="211" t="str">
        <f>IF(BL$2="","",'POM_Odpisy zrychlene'!AH13)</f>
        <v/>
      </c>
      <c r="BM32" s="211"/>
      <c r="BN32" s="211" t="str">
        <f>IF(BN$2="","",'POM_Odpisy zrychlene'!AI13)</f>
        <v/>
      </c>
      <c r="BO32" s="211"/>
      <c r="BP32" s="211" t="str">
        <f>IF(BP$2="","",'POM_Odpisy zrychlene'!AJ13)</f>
        <v/>
      </c>
      <c r="BQ32" s="211"/>
      <c r="BR32" s="211" t="str">
        <f>IF(BR$2="","",'POM_Odpisy zrychlene'!AK13)</f>
        <v/>
      </c>
      <c r="BS32" s="211"/>
      <c r="BT32" s="211" t="str">
        <f>IF(BT$2="","",'POM_Odpisy zrychlene'!AL13)</f>
        <v/>
      </c>
      <c r="BU32" s="211"/>
      <c r="BV32" s="211" t="str">
        <f>IF(BV$2="","",'POM_Odpisy zrychlene'!AM13)</f>
        <v/>
      </c>
      <c r="BW32" s="211"/>
      <c r="BX32" s="211" t="str">
        <f>IF(BX$2="","",'POM_Odpisy zrychlene'!AN13)</f>
        <v/>
      </c>
      <c r="BY32" s="211"/>
      <c r="BZ32" s="211" t="str">
        <f>IF(BZ$2="","",'POM_Odpisy zrychlene'!AO13)</f>
        <v/>
      </c>
      <c r="CA32" s="211"/>
      <c r="CB32" s="211" t="str">
        <f>IF(CB$2="","",'POM_Odpisy zrychlene'!AP13)</f>
        <v/>
      </c>
      <c r="CC32" s="211"/>
      <c r="CD32" s="211" t="str">
        <f>IF(CD$2="","",'POM_Odpisy zrychlene'!AQ13)</f>
        <v/>
      </c>
      <c r="CE32" s="211"/>
    </row>
    <row r="33" spans="2:83" outlineLevel="1" x14ac:dyDescent="0.25">
      <c r="B33" s="130">
        <v>2</v>
      </c>
      <c r="C33" s="130">
        <v>6</v>
      </c>
      <c r="D33" s="211">
        <f>IF($D$2="","",'POM_Odpisy zrychlene'!D14)</f>
        <v>0</v>
      </c>
      <c r="E33" s="211"/>
      <c r="F33" s="211">
        <f>IF($F$2="","",'POM_Odpisy zrychlene'!E14)</f>
        <v>0</v>
      </c>
      <c r="G33" s="211"/>
      <c r="H33" s="211">
        <f>IF($H$2="","",'POM_Odpisy zrychlene'!F14)</f>
        <v>0</v>
      </c>
      <c r="I33" s="211"/>
      <c r="J33" s="211">
        <f>IF($J$2="","",'POM_Odpisy zrychlene'!G14)</f>
        <v>0</v>
      </c>
      <c r="K33" s="211"/>
      <c r="L33" s="211">
        <f>IF($L$2="","",'POM_Odpisy zrychlene'!H14)</f>
        <v>0</v>
      </c>
      <c r="M33" s="211"/>
      <c r="N33" s="211">
        <f>IF($N$2="","",'POM_Odpisy zrychlene'!I14)</f>
        <v>0</v>
      </c>
      <c r="O33" s="211"/>
      <c r="P33" s="211">
        <f>IF($P$2="","",'POM_Odpisy zrychlene'!J14)</f>
        <v>0</v>
      </c>
      <c r="Q33" s="211"/>
      <c r="R33" s="211">
        <f>IF($R$2="","",'POM_Odpisy zrychlene'!K14)</f>
        <v>0</v>
      </c>
      <c r="S33" s="211"/>
      <c r="T33" s="211">
        <f>IF($T$2="","",'POM_Odpisy zrychlene'!L14)</f>
        <v>0</v>
      </c>
      <c r="U33" s="211"/>
      <c r="V33" s="211">
        <f>IF($V$2="","",'POM_Odpisy zrychlene'!M14)</f>
        <v>0</v>
      </c>
      <c r="W33" s="211"/>
      <c r="X33" s="211">
        <f>IF($X$2="","",'POM_Odpisy zrychlene'!N14)</f>
        <v>0</v>
      </c>
      <c r="Y33" s="211"/>
      <c r="Z33" s="211">
        <f>IF($Z$2="","",'POM_Odpisy zrychlene'!O14)</f>
        <v>0</v>
      </c>
      <c r="AA33" s="211"/>
      <c r="AB33" s="211">
        <f>IF($AB$2="","",'POM_Odpisy zrychlene'!P14)</f>
        <v>0</v>
      </c>
      <c r="AC33" s="211"/>
      <c r="AD33" s="211">
        <f>IF($AD$2="","",'POM_Odpisy zrychlene'!Q14)</f>
        <v>0</v>
      </c>
      <c r="AE33" s="211"/>
      <c r="AF33" s="211">
        <f>IF(AF$2="","",'POM_Odpisy zrychlene'!R14)</f>
        <v>0</v>
      </c>
      <c r="AG33" s="211"/>
      <c r="AH33" s="211">
        <f>IF(AH$2="","",'POM_Odpisy zrychlene'!S14)</f>
        <v>0</v>
      </c>
      <c r="AI33" s="211"/>
      <c r="AJ33" s="211">
        <f>IF(AJ$2="","",'POM_Odpisy zrychlene'!T14)</f>
        <v>0</v>
      </c>
      <c r="AK33" s="211"/>
      <c r="AL33" s="211">
        <f>IF(AL$2="","",'POM_Odpisy zrychlene'!U14)</f>
        <v>0</v>
      </c>
      <c r="AM33" s="211"/>
      <c r="AN33" s="211">
        <f>IF(AN$2="","",'POM_Odpisy zrychlene'!V14)</f>
        <v>0</v>
      </c>
      <c r="AO33" s="211"/>
      <c r="AP33" s="211">
        <f>IF(AP$2="","",'POM_Odpisy zrychlene'!W14)</f>
        <v>0</v>
      </c>
      <c r="AQ33" s="211"/>
      <c r="AR33" s="211">
        <f>IF(AR$2="","",'POM_Odpisy zrychlene'!X14)</f>
        <v>0</v>
      </c>
      <c r="AS33" s="211"/>
      <c r="AT33" s="211" t="str">
        <f>IF(AT$2="","",'POM_Odpisy zrychlene'!Y14)</f>
        <v/>
      </c>
      <c r="AU33" s="211"/>
      <c r="AV33" s="211" t="str">
        <f>IF(AV$2="","",'POM_Odpisy zrychlene'!Z14)</f>
        <v/>
      </c>
      <c r="AW33" s="211"/>
      <c r="AX33" s="211" t="str">
        <f>IF(AX$2="","",'POM_Odpisy zrychlene'!AA14)</f>
        <v/>
      </c>
      <c r="AY33" s="211"/>
      <c r="AZ33" s="211" t="str">
        <f>IF(AZ$2="","",'POM_Odpisy zrychlene'!AB14)</f>
        <v/>
      </c>
      <c r="BA33" s="211"/>
      <c r="BB33" s="211" t="str">
        <f>IF(BB$2="","",'POM_Odpisy zrychlene'!AC14)</f>
        <v/>
      </c>
      <c r="BC33" s="211"/>
      <c r="BD33" s="211" t="str">
        <f>IF(BD$2="","",'POM_Odpisy zrychlene'!AD14)</f>
        <v/>
      </c>
      <c r="BE33" s="211"/>
      <c r="BF33" s="211" t="str">
        <f>IF(BF$2="","",'POM_Odpisy zrychlene'!AE14)</f>
        <v/>
      </c>
      <c r="BG33" s="211"/>
      <c r="BH33" s="211" t="str">
        <f>IF(BH$2="","",'POM_Odpisy zrychlene'!AF14)</f>
        <v/>
      </c>
      <c r="BI33" s="211"/>
      <c r="BJ33" s="211" t="str">
        <f>IF(BJ$2="","",'POM_Odpisy zrychlene'!AG14)</f>
        <v/>
      </c>
      <c r="BK33" s="211"/>
      <c r="BL33" s="211" t="str">
        <f>IF(BL$2="","",'POM_Odpisy zrychlene'!AH14)</f>
        <v/>
      </c>
      <c r="BM33" s="211"/>
      <c r="BN33" s="211" t="str">
        <f>IF(BN$2="","",'POM_Odpisy zrychlene'!AI14)</f>
        <v/>
      </c>
      <c r="BO33" s="211"/>
      <c r="BP33" s="211" t="str">
        <f>IF(BP$2="","",'POM_Odpisy zrychlene'!AJ14)</f>
        <v/>
      </c>
      <c r="BQ33" s="211"/>
      <c r="BR33" s="211" t="str">
        <f>IF(BR$2="","",'POM_Odpisy zrychlene'!AK14)</f>
        <v/>
      </c>
      <c r="BS33" s="211"/>
      <c r="BT33" s="211" t="str">
        <f>IF(BT$2="","",'POM_Odpisy zrychlene'!AL14)</f>
        <v/>
      </c>
      <c r="BU33" s="211"/>
      <c r="BV33" s="211" t="str">
        <f>IF(BV$2="","",'POM_Odpisy zrychlene'!AM14)</f>
        <v/>
      </c>
      <c r="BW33" s="211"/>
      <c r="BX33" s="211" t="str">
        <f>IF(BX$2="","",'POM_Odpisy zrychlene'!AN14)</f>
        <v/>
      </c>
      <c r="BY33" s="211"/>
      <c r="BZ33" s="211" t="str">
        <f>IF(BZ$2="","",'POM_Odpisy zrychlene'!AO14)</f>
        <v/>
      </c>
      <c r="CA33" s="211"/>
      <c r="CB33" s="211" t="str">
        <f>IF(CB$2="","",'POM_Odpisy zrychlene'!AP14)</f>
        <v/>
      </c>
      <c r="CC33" s="211"/>
      <c r="CD33" s="211" t="str">
        <f>IF(CD$2="","",'POM_Odpisy zrychlene'!AQ14)</f>
        <v/>
      </c>
      <c r="CE33" s="211"/>
    </row>
    <row r="34" spans="2:83" outlineLevel="1" x14ac:dyDescent="0.25">
      <c r="B34" s="130">
        <v>3</v>
      </c>
      <c r="C34" s="130">
        <v>8</v>
      </c>
      <c r="D34" s="211">
        <f>IF($D$2="","",'POM_Odpisy zrychlene'!D15)</f>
        <v>0</v>
      </c>
      <c r="E34" s="211"/>
      <c r="F34" s="211">
        <f>IF($F$2="","",'POM_Odpisy zrychlene'!E15)</f>
        <v>0</v>
      </c>
      <c r="G34" s="211"/>
      <c r="H34" s="211">
        <f>IF($H$2="","",'POM_Odpisy zrychlene'!F15)</f>
        <v>0</v>
      </c>
      <c r="I34" s="211"/>
      <c r="J34" s="211">
        <f>IF($J$2="","",'POM_Odpisy zrychlene'!G15)</f>
        <v>0</v>
      </c>
      <c r="K34" s="211"/>
      <c r="L34" s="211">
        <f>IF($L$2="","",'POM_Odpisy zrychlene'!H15)</f>
        <v>0</v>
      </c>
      <c r="M34" s="211"/>
      <c r="N34" s="211">
        <f>IF($N$2="","",'POM_Odpisy zrychlene'!I15)</f>
        <v>0</v>
      </c>
      <c r="O34" s="211"/>
      <c r="P34" s="211">
        <f>IF($P$2="","",'POM_Odpisy zrychlene'!J15)</f>
        <v>0</v>
      </c>
      <c r="Q34" s="211"/>
      <c r="R34" s="211">
        <f>IF($R$2="","",'POM_Odpisy zrychlene'!K15)</f>
        <v>0</v>
      </c>
      <c r="S34" s="211"/>
      <c r="T34" s="211">
        <f>IF($T$2="","",'POM_Odpisy zrychlene'!L15)</f>
        <v>0</v>
      </c>
      <c r="U34" s="211"/>
      <c r="V34" s="211">
        <f>IF($V$2="","",'POM_Odpisy zrychlene'!M15)</f>
        <v>0</v>
      </c>
      <c r="W34" s="211"/>
      <c r="X34" s="211">
        <f>IF($X$2="","",'POM_Odpisy zrychlene'!N15)</f>
        <v>0</v>
      </c>
      <c r="Y34" s="211"/>
      <c r="Z34" s="211">
        <f>IF($Z$2="","",'POM_Odpisy zrychlene'!O15)</f>
        <v>0</v>
      </c>
      <c r="AA34" s="211"/>
      <c r="AB34" s="211">
        <f>IF($AB$2="","",'POM_Odpisy zrychlene'!P15)</f>
        <v>0</v>
      </c>
      <c r="AC34" s="211"/>
      <c r="AD34" s="211">
        <f>IF($AD$2="","",'POM_Odpisy zrychlene'!Q15)</f>
        <v>0</v>
      </c>
      <c r="AE34" s="211"/>
      <c r="AF34" s="211">
        <f>IF(AF$2="","",'POM_Odpisy zrychlene'!R15)</f>
        <v>0</v>
      </c>
      <c r="AG34" s="211"/>
      <c r="AH34" s="211">
        <f>IF(AH$2="","",'POM_Odpisy zrychlene'!S15)</f>
        <v>0</v>
      </c>
      <c r="AI34" s="211"/>
      <c r="AJ34" s="211">
        <f>IF(AJ$2="","",'POM_Odpisy zrychlene'!T15)</f>
        <v>0</v>
      </c>
      <c r="AK34" s="211"/>
      <c r="AL34" s="211">
        <f>IF(AL$2="","",'POM_Odpisy zrychlene'!U15)</f>
        <v>0</v>
      </c>
      <c r="AM34" s="211"/>
      <c r="AN34" s="211">
        <f>IF(AN$2="","",'POM_Odpisy zrychlene'!V15)</f>
        <v>0</v>
      </c>
      <c r="AO34" s="211"/>
      <c r="AP34" s="211">
        <f>IF(AP$2="","",'POM_Odpisy zrychlene'!W15)</f>
        <v>0</v>
      </c>
      <c r="AQ34" s="211"/>
      <c r="AR34" s="211">
        <f>IF(AR$2="","",'POM_Odpisy zrychlene'!X15)</f>
        <v>0</v>
      </c>
      <c r="AS34" s="211"/>
      <c r="AT34" s="211" t="str">
        <f>IF(AT$2="","",'POM_Odpisy zrychlene'!Y15)</f>
        <v/>
      </c>
      <c r="AU34" s="211"/>
      <c r="AV34" s="211" t="str">
        <f>IF(AV$2="","",'POM_Odpisy zrychlene'!Z15)</f>
        <v/>
      </c>
      <c r="AW34" s="211"/>
      <c r="AX34" s="211" t="str">
        <f>IF(AX$2="","",'POM_Odpisy zrychlene'!AA15)</f>
        <v/>
      </c>
      <c r="AY34" s="211"/>
      <c r="AZ34" s="211" t="str">
        <f>IF(AZ$2="","",'POM_Odpisy zrychlene'!AB15)</f>
        <v/>
      </c>
      <c r="BA34" s="211"/>
      <c r="BB34" s="211" t="str">
        <f>IF(BB$2="","",'POM_Odpisy zrychlene'!AC15)</f>
        <v/>
      </c>
      <c r="BC34" s="211"/>
      <c r="BD34" s="211" t="str">
        <f>IF(BD$2="","",'POM_Odpisy zrychlene'!AD15)</f>
        <v/>
      </c>
      <c r="BE34" s="211"/>
      <c r="BF34" s="211" t="str">
        <f>IF(BF$2="","",'POM_Odpisy zrychlene'!AE15)</f>
        <v/>
      </c>
      <c r="BG34" s="211"/>
      <c r="BH34" s="211" t="str">
        <f>IF(BH$2="","",'POM_Odpisy zrychlene'!AF15)</f>
        <v/>
      </c>
      <c r="BI34" s="211"/>
      <c r="BJ34" s="211" t="str">
        <f>IF(BJ$2="","",'POM_Odpisy zrychlene'!AG15)</f>
        <v/>
      </c>
      <c r="BK34" s="211"/>
      <c r="BL34" s="211" t="str">
        <f>IF(BL$2="","",'POM_Odpisy zrychlene'!AH15)</f>
        <v/>
      </c>
      <c r="BM34" s="211"/>
      <c r="BN34" s="211" t="str">
        <f>IF(BN$2="","",'POM_Odpisy zrychlene'!AI15)</f>
        <v/>
      </c>
      <c r="BO34" s="211"/>
      <c r="BP34" s="211" t="str">
        <f>IF(BP$2="","",'POM_Odpisy zrychlene'!AJ15)</f>
        <v/>
      </c>
      <c r="BQ34" s="211"/>
      <c r="BR34" s="211" t="str">
        <f>IF(BR$2="","",'POM_Odpisy zrychlene'!AK15)</f>
        <v/>
      </c>
      <c r="BS34" s="211"/>
      <c r="BT34" s="211" t="str">
        <f>IF(BT$2="","",'POM_Odpisy zrychlene'!AL15)</f>
        <v/>
      </c>
      <c r="BU34" s="211"/>
      <c r="BV34" s="211" t="str">
        <f>IF(BV$2="","",'POM_Odpisy zrychlene'!AM15)</f>
        <v/>
      </c>
      <c r="BW34" s="211"/>
      <c r="BX34" s="211" t="str">
        <f>IF(BX$2="","",'POM_Odpisy zrychlene'!AN15)</f>
        <v/>
      </c>
      <c r="BY34" s="211"/>
      <c r="BZ34" s="211" t="str">
        <f>IF(BZ$2="","",'POM_Odpisy zrychlene'!AO15)</f>
        <v/>
      </c>
      <c r="CA34" s="211"/>
      <c r="CB34" s="211" t="str">
        <f>IF(CB$2="","",'POM_Odpisy zrychlene'!AP15)</f>
        <v/>
      </c>
      <c r="CC34" s="211"/>
      <c r="CD34" s="211" t="str">
        <f>IF(CD$2="","",'POM_Odpisy zrychlene'!AQ15)</f>
        <v/>
      </c>
      <c r="CE34" s="211"/>
    </row>
    <row r="35" spans="2:83" outlineLevel="1" x14ac:dyDescent="0.25">
      <c r="B35" s="130">
        <v>4</v>
      </c>
      <c r="C35" s="130">
        <v>12</v>
      </c>
      <c r="D35" s="211">
        <f>IF($D$2="","",'POM_Odpisy zrychlene'!D16)</f>
        <v>0</v>
      </c>
      <c r="E35" s="211"/>
      <c r="F35" s="211">
        <f>IF($F$2="","",'POM_Odpisy zrychlene'!E16)</f>
        <v>0</v>
      </c>
      <c r="G35" s="211"/>
      <c r="H35" s="211">
        <f>IF($H$2="","",'POM_Odpisy zrychlene'!F16)</f>
        <v>0</v>
      </c>
      <c r="I35" s="211"/>
      <c r="J35" s="211">
        <f>IF($J$2="","",'POM_Odpisy zrychlene'!G16)</f>
        <v>0</v>
      </c>
      <c r="K35" s="211"/>
      <c r="L35" s="211">
        <f>IF($L$2="","",'POM_Odpisy zrychlene'!H16)</f>
        <v>0</v>
      </c>
      <c r="M35" s="211"/>
      <c r="N35" s="211">
        <f>IF($N$2="","",'POM_Odpisy zrychlene'!I16)</f>
        <v>0</v>
      </c>
      <c r="O35" s="211"/>
      <c r="P35" s="211">
        <f>IF($P$2="","",'POM_Odpisy zrychlene'!J16)</f>
        <v>0</v>
      </c>
      <c r="Q35" s="211"/>
      <c r="R35" s="211">
        <f>IF($R$2="","",'POM_Odpisy zrychlene'!K16)</f>
        <v>0</v>
      </c>
      <c r="S35" s="211"/>
      <c r="T35" s="211">
        <f>IF($T$2="","",'POM_Odpisy zrychlene'!L16)</f>
        <v>0</v>
      </c>
      <c r="U35" s="211"/>
      <c r="V35" s="211">
        <f>IF($V$2="","",'POM_Odpisy zrychlene'!M16)</f>
        <v>0</v>
      </c>
      <c r="W35" s="211"/>
      <c r="X35" s="211">
        <f>IF($X$2="","",'POM_Odpisy zrychlene'!N16)</f>
        <v>0</v>
      </c>
      <c r="Y35" s="211"/>
      <c r="Z35" s="211">
        <f>IF($Z$2="","",'POM_Odpisy zrychlene'!O16)</f>
        <v>0</v>
      </c>
      <c r="AA35" s="211"/>
      <c r="AB35" s="211">
        <f>IF($AB$2="","",'POM_Odpisy zrychlene'!P16)</f>
        <v>0</v>
      </c>
      <c r="AC35" s="211"/>
      <c r="AD35" s="211">
        <f>IF($AD$2="","",'POM_Odpisy zrychlene'!Q16)</f>
        <v>0</v>
      </c>
      <c r="AE35" s="211"/>
      <c r="AF35" s="211">
        <f>IF(AF$2="","",'POM_Odpisy zrychlene'!R16)</f>
        <v>0</v>
      </c>
      <c r="AG35" s="211"/>
      <c r="AH35" s="211">
        <f>IF(AH$2="","",'POM_Odpisy zrychlene'!S16)</f>
        <v>0</v>
      </c>
      <c r="AI35" s="211"/>
      <c r="AJ35" s="211">
        <f>IF(AJ$2="","",'POM_Odpisy zrychlene'!T16)</f>
        <v>0</v>
      </c>
      <c r="AK35" s="211"/>
      <c r="AL35" s="211">
        <f>IF(AL$2="","",'POM_Odpisy zrychlene'!U16)</f>
        <v>0</v>
      </c>
      <c r="AM35" s="211"/>
      <c r="AN35" s="211">
        <f>IF(AN$2="","",'POM_Odpisy zrychlene'!V16)</f>
        <v>0</v>
      </c>
      <c r="AO35" s="211"/>
      <c r="AP35" s="211">
        <f>IF(AP$2="","",'POM_Odpisy zrychlene'!W16)</f>
        <v>0</v>
      </c>
      <c r="AQ35" s="211"/>
      <c r="AR35" s="211">
        <f>IF(AR$2="","",'POM_Odpisy zrychlene'!X16)</f>
        <v>0</v>
      </c>
      <c r="AS35" s="211"/>
      <c r="AT35" s="211" t="str">
        <f>IF(AT$2="","",'POM_Odpisy zrychlene'!Y16)</f>
        <v/>
      </c>
      <c r="AU35" s="211"/>
      <c r="AV35" s="211" t="str">
        <f>IF(AV$2="","",'POM_Odpisy zrychlene'!Z16)</f>
        <v/>
      </c>
      <c r="AW35" s="211"/>
      <c r="AX35" s="211" t="str">
        <f>IF(AX$2="","",'POM_Odpisy zrychlene'!AA16)</f>
        <v/>
      </c>
      <c r="AY35" s="211"/>
      <c r="AZ35" s="211" t="str">
        <f>IF(AZ$2="","",'POM_Odpisy zrychlene'!AB16)</f>
        <v/>
      </c>
      <c r="BA35" s="211"/>
      <c r="BB35" s="211" t="str">
        <f>IF(BB$2="","",'POM_Odpisy zrychlene'!AC16)</f>
        <v/>
      </c>
      <c r="BC35" s="211"/>
      <c r="BD35" s="211" t="str">
        <f>IF(BD$2="","",'POM_Odpisy zrychlene'!AD16)</f>
        <v/>
      </c>
      <c r="BE35" s="211"/>
      <c r="BF35" s="211" t="str">
        <f>IF(BF$2="","",'POM_Odpisy zrychlene'!AE16)</f>
        <v/>
      </c>
      <c r="BG35" s="211"/>
      <c r="BH35" s="211" t="str">
        <f>IF(BH$2="","",'POM_Odpisy zrychlene'!AF16)</f>
        <v/>
      </c>
      <c r="BI35" s="211"/>
      <c r="BJ35" s="211" t="str">
        <f>IF(BJ$2="","",'POM_Odpisy zrychlene'!AG16)</f>
        <v/>
      </c>
      <c r="BK35" s="211"/>
      <c r="BL35" s="211" t="str">
        <f>IF(BL$2="","",'POM_Odpisy zrychlene'!AH16)</f>
        <v/>
      </c>
      <c r="BM35" s="211"/>
      <c r="BN35" s="211" t="str">
        <f>IF(BN$2="","",'POM_Odpisy zrychlene'!AI16)</f>
        <v/>
      </c>
      <c r="BO35" s="211"/>
      <c r="BP35" s="211" t="str">
        <f>IF(BP$2="","",'POM_Odpisy zrychlene'!AJ16)</f>
        <v/>
      </c>
      <c r="BQ35" s="211"/>
      <c r="BR35" s="211" t="str">
        <f>IF(BR$2="","",'POM_Odpisy zrychlene'!AK16)</f>
        <v/>
      </c>
      <c r="BS35" s="211"/>
      <c r="BT35" s="211" t="str">
        <f>IF(BT$2="","",'POM_Odpisy zrychlene'!AL16)</f>
        <v/>
      </c>
      <c r="BU35" s="211"/>
      <c r="BV35" s="211" t="str">
        <f>IF(BV$2="","",'POM_Odpisy zrychlene'!AM16)</f>
        <v/>
      </c>
      <c r="BW35" s="211"/>
      <c r="BX35" s="211" t="str">
        <f>IF(BX$2="","",'POM_Odpisy zrychlene'!AN16)</f>
        <v/>
      </c>
      <c r="BY35" s="211"/>
      <c r="BZ35" s="211" t="str">
        <f>IF(BZ$2="","",'POM_Odpisy zrychlene'!AO16)</f>
        <v/>
      </c>
      <c r="CA35" s="211"/>
      <c r="CB35" s="211" t="str">
        <f>IF(CB$2="","",'POM_Odpisy zrychlene'!AP16)</f>
        <v/>
      </c>
      <c r="CC35" s="211"/>
      <c r="CD35" s="211" t="str">
        <f>IF(CD$2="","",'POM_Odpisy zrychlene'!AQ16)</f>
        <v/>
      </c>
      <c r="CE35" s="211"/>
    </row>
    <row r="36" spans="2:83" outlineLevel="1" x14ac:dyDescent="0.25">
      <c r="B36" s="130">
        <v>5</v>
      </c>
      <c r="C36" s="130">
        <v>20</v>
      </c>
      <c r="D36" s="211">
        <f>IF($D$2="","",'POM_Odpisy zrychlene'!D17)</f>
        <v>0</v>
      </c>
      <c r="E36" s="211"/>
      <c r="F36" s="211">
        <f>IF($F$2="","",'POM_Odpisy zrychlene'!E17)</f>
        <v>0</v>
      </c>
      <c r="G36" s="211"/>
      <c r="H36" s="211">
        <f>IF($H$2="","",'POM_Odpisy zrychlene'!F17)</f>
        <v>0</v>
      </c>
      <c r="I36" s="211"/>
      <c r="J36" s="211">
        <f>IF($J$2="","",'POM_Odpisy zrychlene'!G17)</f>
        <v>0</v>
      </c>
      <c r="K36" s="211"/>
      <c r="L36" s="211">
        <f>IF($L$2="","",'POM_Odpisy zrychlene'!H17)</f>
        <v>0</v>
      </c>
      <c r="M36" s="211"/>
      <c r="N36" s="211">
        <f>IF($N$2="","",'POM_Odpisy zrychlene'!I17)</f>
        <v>0</v>
      </c>
      <c r="O36" s="211"/>
      <c r="P36" s="211">
        <f>IF($P$2="","",'POM_Odpisy zrychlene'!J17)</f>
        <v>0</v>
      </c>
      <c r="Q36" s="211"/>
      <c r="R36" s="211">
        <f>IF($R$2="","",'POM_Odpisy zrychlene'!K17)</f>
        <v>0</v>
      </c>
      <c r="S36" s="211"/>
      <c r="T36" s="211">
        <f>IF($T$2="","",'POM_Odpisy zrychlene'!L17)</f>
        <v>0</v>
      </c>
      <c r="U36" s="211"/>
      <c r="V36" s="211">
        <f>IF($V$2="","",'POM_Odpisy zrychlene'!M17)</f>
        <v>0</v>
      </c>
      <c r="W36" s="211"/>
      <c r="X36" s="211">
        <f>IF($X$2="","",'POM_Odpisy zrychlene'!N17)</f>
        <v>0</v>
      </c>
      <c r="Y36" s="211"/>
      <c r="Z36" s="211">
        <f>IF($Z$2="","",'POM_Odpisy zrychlene'!O17)</f>
        <v>0</v>
      </c>
      <c r="AA36" s="211"/>
      <c r="AB36" s="211">
        <f>IF($AB$2="","",'POM_Odpisy zrychlene'!P17)</f>
        <v>0</v>
      </c>
      <c r="AC36" s="211"/>
      <c r="AD36" s="211">
        <f>IF($AD$2="","",'POM_Odpisy zrychlene'!Q17)</f>
        <v>0</v>
      </c>
      <c r="AE36" s="211"/>
      <c r="AF36" s="211">
        <f>IF(AF$2="","",'POM_Odpisy zrychlene'!R17)</f>
        <v>0</v>
      </c>
      <c r="AG36" s="211"/>
      <c r="AH36" s="211">
        <f>IF(AH$2="","",'POM_Odpisy zrychlene'!S17)</f>
        <v>0</v>
      </c>
      <c r="AI36" s="211"/>
      <c r="AJ36" s="211">
        <f>IF(AJ$2="","",'POM_Odpisy zrychlene'!T17)</f>
        <v>0</v>
      </c>
      <c r="AK36" s="211"/>
      <c r="AL36" s="211">
        <f>IF(AL$2="","",'POM_Odpisy zrychlene'!U17)</f>
        <v>0</v>
      </c>
      <c r="AM36" s="211"/>
      <c r="AN36" s="211">
        <f>IF(AN$2="","",'POM_Odpisy zrychlene'!V17)</f>
        <v>0</v>
      </c>
      <c r="AO36" s="211"/>
      <c r="AP36" s="211">
        <f>IF(AP$2="","",'POM_Odpisy zrychlene'!W17)</f>
        <v>0</v>
      </c>
      <c r="AQ36" s="211"/>
      <c r="AR36" s="211">
        <f>IF(AR$2="","",'POM_Odpisy zrychlene'!X17)</f>
        <v>0</v>
      </c>
      <c r="AS36" s="211"/>
      <c r="AT36" s="211" t="str">
        <f>IF(AT$2="","",'POM_Odpisy zrychlene'!Y17)</f>
        <v/>
      </c>
      <c r="AU36" s="211"/>
      <c r="AV36" s="211" t="str">
        <f>IF(AV$2="","",'POM_Odpisy zrychlene'!Z17)</f>
        <v/>
      </c>
      <c r="AW36" s="211"/>
      <c r="AX36" s="211" t="str">
        <f>IF(AX$2="","",'POM_Odpisy zrychlene'!AA17)</f>
        <v/>
      </c>
      <c r="AY36" s="211"/>
      <c r="AZ36" s="211" t="str">
        <f>IF(AZ$2="","",'POM_Odpisy zrychlene'!AB17)</f>
        <v/>
      </c>
      <c r="BA36" s="211"/>
      <c r="BB36" s="211" t="str">
        <f>IF(BB$2="","",'POM_Odpisy zrychlene'!AC17)</f>
        <v/>
      </c>
      <c r="BC36" s="211"/>
      <c r="BD36" s="211" t="str">
        <f>IF(BD$2="","",'POM_Odpisy zrychlene'!AD17)</f>
        <v/>
      </c>
      <c r="BE36" s="211"/>
      <c r="BF36" s="211" t="str">
        <f>IF(BF$2="","",'POM_Odpisy zrychlene'!AE17)</f>
        <v/>
      </c>
      <c r="BG36" s="211"/>
      <c r="BH36" s="211" t="str">
        <f>IF(BH$2="","",'POM_Odpisy zrychlene'!AF17)</f>
        <v/>
      </c>
      <c r="BI36" s="211"/>
      <c r="BJ36" s="211" t="str">
        <f>IF(BJ$2="","",'POM_Odpisy zrychlene'!AG17)</f>
        <v/>
      </c>
      <c r="BK36" s="211"/>
      <c r="BL36" s="211" t="str">
        <f>IF(BL$2="","",'POM_Odpisy zrychlene'!AH17)</f>
        <v/>
      </c>
      <c r="BM36" s="211"/>
      <c r="BN36" s="211" t="str">
        <f>IF(BN$2="","",'POM_Odpisy zrychlene'!AI17)</f>
        <v/>
      </c>
      <c r="BO36" s="211"/>
      <c r="BP36" s="211" t="str">
        <f>IF(BP$2="","",'POM_Odpisy zrychlene'!AJ17)</f>
        <v/>
      </c>
      <c r="BQ36" s="211"/>
      <c r="BR36" s="211" t="str">
        <f>IF(BR$2="","",'POM_Odpisy zrychlene'!AK17)</f>
        <v/>
      </c>
      <c r="BS36" s="211"/>
      <c r="BT36" s="211" t="str">
        <f>IF(BT$2="","",'POM_Odpisy zrychlene'!AL17)</f>
        <v/>
      </c>
      <c r="BU36" s="211"/>
      <c r="BV36" s="211" t="str">
        <f>IF(BV$2="","",'POM_Odpisy zrychlene'!AM17)</f>
        <v/>
      </c>
      <c r="BW36" s="211"/>
      <c r="BX36" s="211" t="str">
        <f>IF(BX$2="","",'POM_Odpisy zrychlene'!AN17)</f>
        <v/>
      </c>
      <c r="BY36" s="211"/>
      <c r="BZ36" s="211" t="str">
        <f>IF(BZ$2="","",'POM_Odpisy zrychlene'!AO17)</f>
        <v/>
      </c>
      <c r="CA36" s="211"/>
      <c r="CB36" s="211" t="str">
        <f>IF(CB$2="","",'POM_Odpisy zrychlene'!AP17)</f>
        <v/>
      </c>
      <c r="CC36" s="211"/>
      <c r="CD36" s="211" t="str">
        <f>IF(CD$2="","",'POM_Odpisy zrychlene'!AQ17)</f>
        <v/>
      </c>
      <c r="CE36" s="211"/>
    </row>
    <row r="37" spans="2:83" outlineLevel="1" x14ac:dyDescent="0.25">
      <c r="B37" s="130">
        <v>6</v>
      </c>
      <c r="C37" s="130">
        <v>40</v>
      </c>
      <c r="D37" s="211">
        <f>IF($D$2="","",'POM_Odpisy zrychlene'!D18)</f>
        <v>0</v>
      </c>
      <c r="E37" s="211"/>
      <c r="F37" s="211">
        <f>IF($F$2="","",'POM_Odpisy zrychlene'!E18)</f>
        <v>0</v>
      </c>
      <c r="G37" s="211"/>
      <c r="H37" s="211">
        <f>IF($H$2="","",'POM_Odpisy zrychlene'!F18)</f>
        <v>0</v>
      </c>
      <c r="I37" s="211"/>
      <c r="J37" s="211">
        <f>IF($J$2="","",'POM_Odpisy zrychlene'!G18)</f>
        <v>0</v>
      </c>
      <c r="K37" s="211"/>
      <c r="L37" s="211">
        <f>IF($L$2="","",'POM_Odpisy zrychlene'!H18)</f>
        <v>0</v>
      </c>
      <c r="M37" s="211"/>
      <c r="N37" s="211">
        <f>IF($N$2="","",'POM_Odpisy zrychlene'!I18)</f>
        <v>0</v>
      </c>
      <c r="O37" s="211"/>
      <c r="P37" s="211">
        <f>IF($P$2="","",'POM_Odpisy zrychlene'!J18)</f>
        <v>0</v>
      </c>
      <c r="Q37" s="211"/>
      <c r="R37" s="211">
        <f>IF($R$2="","",'POM_Odpisy zrychlene'!K18)</f>
        <v>0</v>
      </c>
      <c r="S37" s="211"/>
      <c r="T37" s="211">
        <f>IF($T$2="","",'POM_Odpisy zrychlene'!L18)</f>
        <v>0</v>
      </c>
      <c r="U37" s="211"/>
      <c r="V37" s="211">
        <f>IF($V$2="","",'POM_Odpisy zrychlene'!M18)</f>
        <v>0</v>
      </c>
      <c r="W37" s="211"/>
      <c r="X37" s="211">
        <f>IF($X$2="","",'POM_Odpisy zrychlene'!N18)</f>
        <v>0</v>
      </c>
      <c r="Y37" s="211"/>
      <c r="Z37" s="211">
        <f>IF($Z$2="","",'POM_Odpisy zrychlene'!O18)</f>
        <v>0</v>
      </c>
      <c r="AA37" s="211"/>
      <c r="AB37" s="211">
        <f>IF($AB$2="","",'POM_Odpisy zrychlene'!P18)</f>
        <v>0</v>
      </c>
      <c r="AC37" s="211"/>
      <c r="AD37" s="211">
        <f>IF($AD$2="","",'POM_Odpisy zrychlene'!Q18)</f>
        <v>0</v>
      </c>
      <c r="AE37" s="211"/>
      <c r="AF37" s="211">
        <f>IF(AF$2="","",'POM_Odpisy zrychlene'!R18)</f>
        <v>0</v>
      </c>
      <c r="AG37" s="211"/>
      <c r="AH37" s="211">
        <f>IF(AH$2="","",'POM_Odpisy zrychlene'!S18)</f>
        <v>0</v>
      </c>
      <c r="AI37" s="211"/>
      <c r="AJ37" s="211">
        <f>IF(AJ$2="","",'POM_Odpisy zrychlene'!T18)</f>
        <v>0</v>
      </c>
      <c r="AK37" s="211"/>
      <c r="AL37" s="211">
        <f>IF(AL$2="","",'POM_Odpisy zrychlene'!U18)</f>
        <v>0</v>
      </c>
      <c r="AM37" s="211"/>
      <c r="AN37" s="211">
        <f>IF(AN$2="","",'POM_Odpisy zrychlene'!V18)</f>
        <v>0</v>
      </c>
      <c r="AO37" s="211"/>
      <c r="AP37" s="211">
        <f>IF(AP$2="","",'POM_Odpisy zrychlene'!W18)</f>
        <v>0</v>
      </c>
      <c r="AQ37" s="211"/>
      <c r="AR37" s="211">
        <f>IF(AR$2="","",'POM_Odpisy zrychlene'!X18)</f>
        <v>0</v>
      </c>
      <c r="AS37" s="211"/>
      <c r="AT37" s="211" t="str">
        <f>IF(AT$2="","",'POM_Odpisy zrychlene'!Y18)</f>
        <v/>
      </c>
      <c r="AU37" s="211"/>
      <c r="AV37" s="211" t="str">
        <f>IF(AV$2="","",'POM_Odpisy zrychlene'!Z18)</f>
        <v/>
      </c>
      <c r="AW37" s="211"/>
      <c r="AX37" s="211" t="str">
        <f>IF(AX$2="","",'POM_Odpisy zrychlene'!AA18)</f>
        <v/>
      </c>
      <c r="AY37" s="211"/>
      <c r="AZ37" s="211" t="str">
        <f>IF(AZ$2="","",'POM_Odpisy zrychlene'!AB18)</f>
        <v/>
      </c>
      <c r="BA37" s="211"/>
      <c r="BB37" s="211" t="str">
        <f>IF(BB$2="","",'POM_Odpisy zrychlene'!AC18)</f>
        <v/>
      </c>
      <c r="BC37" s="211"/>
      <c r="BD37" s="211" t="str">
        <f>IF(BD$2="","",'POM_Odpisy zrychlene'!AD18)</f>
        <v/>
      </c>
      <c r="BE37" s="211"/>
      <c r="BF37" s="211" t="str">
        <f>IF(BF$2="","",'POM_Odpisy zrychlene'!AE18)</f>
        <v/>
      </c>
      <c r="BG37" s="211"/>
      <c r="BH37" s="211" t="str">
        <f>IF(BH$2="","",'POM_Odpisy zrychlene'!AF18)</f>
        <v/>
      </c>
      <c r="BI37" s="211"/>
      <c r="BJ37" s="211" t="str">
        <f>IF(BJ$2="","",'POM_Odpisy zrychlene'!AG18)</f>
        <v/>
      </c>
      <c r="BK37" s="211"/>
      <c r="BL37" s="211" t="str">
        <f>IF(BL$2="","",'POM_Odpisy zrychlene'!AH18)</f>
        <v/>
      </c>
      <c r="BM37" s="211"/>
      <c r="BN37" s="211" t="str">
        <f>IF(BN$2="","",'POM_Odpisy zrychlene'!AI18)</f>
        <v/>
      </c>
      <c r="BO37" s="211"/>
      <c r="BP37" s="211" t="str">
        <f>IF(BP$2="","",'POM_Odpisy zrychlene'!AJ18)</f>
        <v/>
      </c>
      <c r="BQ37" s="211"/>
      <c r="BR37" s="211" t="str">
        <f>IF(BR$2="","",'POM_Odpisy zrychlene'!AK18)</f>
        <v/>
      </c>
      <c r="BS37" s="211"/>
      <c r="BT37" s="211" t="str">
        <f>IF(BT$2="","",'POM_Odpisy zrychlene'!AL18)</f>
        <v/>
      </c>
      <c r="BU37" s="211"/>
      <c r="BV37" s="211" t="str">
        <f>IF(BV$2="","",'POM_Odpisy zrychlene'!AM18)</f>
        <v/>
      </c>
      <c r="BW37" s="211"/>
      <c r="BX37" s="211" t="str">
        <f>IF(BX$2="","",'POM_Odpisy zrychlene'!AN18)</f>
        <v/>
      </c>
      <c r="BY37" s="211"/>
      <c r="BZ37" s="211" t="str">
        <f>IF(BZ$2="","",'POM_Odpisy zrychlene'!AO18)</f>
        <v/>
      </c>
      <c r="CA37" s="211"/>
      <c r="CB37" s="211" t="str">
        <f>IF(CB$2="","",'POM_Odpisy zrychlene'!AP18)</f>
        <v/>
      </c>
      <c r="CC37" s="211"/>
      <c r="CD37" s="211" t="str">
        <f>IF(CD$2="","",'POM_Odpisy zrychlene'!AQ18)</f>
        <v/>
      </c>
      <c r="CE37" s="211"/>
    </row>
    <row r="38" spans="2:83" s="103" customFormat="1" outlineLevel="1" x14ac:dyDescent="0.25">
      <c r="B38" s="215" t="s">
        <v>9</v>
      </c>
      <c r="C38" s="215"/>
      <c r="D38" s="209">
        <f>IF(D$2="","",SUM(D32:E37))</f>
        <v>0</v>
      </c>
      <c r="E38" s="209"/>
      <c r="F38" s="209">
        <f>IF(F$2="","",SUM(F32:G37))</f>
        <v>0</v>
      </c>
      <c r="G38" s="209"/>
      <c r="H38" s="209">
        <f>IF(H$2="","",SUM(H32:I37))</f>
        <v>0</v>
      </c>
      <c r="I38" s="209"/>
      <c r="J38" s="209">
        <f t="shared" ref="J38" si="75">IF(J$2="","",SUM(J32:K37))</f>
        <v>0</v>
      </c>
      <c r="K38" s="209"/>
      <c r="L38" s="209">
        <f t="shared" ref="L38" si="76">IF(L$2="","",SUM(L32:M37))</f>
        <v>0</v>
      </c>
      <c r="M38" s="209"/>
      <c r="N38" s="209">
        <f t="shared" ref="N38" si="77">IF(N$2="","",SUM(N32:O37))</f>
        <v>0</v>
      </c>
      <c r="O38" s="209"/>
      <c r="P38" s="209">
        <f t="shared" ref="P38" si="78">IF(P$2="","",SUM(P32:Q37))</f>
        <v>0</v>
      </c>
      <c r="Q38" s="209"/>
      <c r="R38" s="209">
        <f t="shared" ref="R38" si="79">IF(R$2="","",SUM(R32:S37))</f>
        <v>0</v>
      </c>
      <c r="S38" s="209"/>
      <c r="T38" s="209">
        <f t="shared" ref="T38" si="80">IF(T$2="","",SUM(T32:U37))</f>
        <v>0</v>
      </c>
      <c r="U38" s="209"/>
      <c r="V38" s="209">
        <f t="shared" ref="V38" si="81">IF(V$2="","",SUM(V32:W37))</f>
        <v>0</v>
      </c>
      <c r="W38" s="209"/>
      <c r="X38" s="209">
        <f t="shared" ref="X38" si="82">IF(X$2="","",SUM(X32:Y37))</f>
        <v>0</v>
      </c>
      <c r="Y38" s="209"/>
      <c r="Z38" s="209">
        <f t="shared" ref="Z38" si="83">IF(Z$2="","",SUM(Z32:AA37))</f>
        <v>0</v>
      </c>
      <c r="AA38" s="209"/>
      <c r="AB38" s="209">
        <f t="shared" ref="AB38" si="84">IF(AB$2="","",SUM(AB32:AC37))</f>
        <v>0</v>
      </c>
      <c r="AC38" s="209"/>
      <c r="AD38" s="209">
        <f t="shared" ref="AD38" si="85">IF(AD$2="","",SUM(AD32:AE37))</f>
        <v>0</v>
      </c>
      <c r="AE38" s="209"/>
      <c r="AF38" s="209">
        <f t="shared" ref="AF38" si="86">IF(AF$2="","",SUM(AF32:AG37))</f>
        <v>0</v>
      </c>
      <c r="AG38" s="209"/>
      <c r="AH38" s="209">
        <f t="shared" ref="AH38" si="87">IF(AH$2="","",SUM(AH32:AI37))</f>
        <v>0</v>
      </c>
      <c r="AI38" s="209"/>
      <c r="AJ38" s="209">
        <f t="shared" ref="AJ38" si="88">IF(AJ$2="","",SUM(AJ32:AK37))</f>
        <v>0</v>
      </c>
      <c r="AK38" s="209"/>
      <c r="AL38" s="209">
        <f t="shared" ref="AL38" si="89">IF(AL$2="","",SUM(AL32:AM37))</f>
        <v>0</v>
      </c>
      <c r="AM38" s="209"/>
      <c r="AN38" s="209">
        <f t="shared" ref="AN38" si="90">IF(AN$2="","",SUM(AN32:AO37))</f>
        <v>0</v>
      </c>
      <c r="AO38" s="209"/>
      <c r="AP38" s="209">
        <f t="shared" ref="AP38" si="91">IF(AP$2="","",SUM(AP32:AQ37))</f>
        <v>0</v>
      </c>
      <c r="AQ38" s="209"/>
      <c r="AR38" s="209">
        <f t="shared" ref="AR38" si="92">IF(AR$2="","",SUM(AR32:AS37))</f>
        <v>0</v>
      </c>
      <c r="AS38" s="209"/>
      <c r="AT38" s="209" t="str">
        <f t="shared" ref="AT38" si="93">IF(AT$2="","",SUM(AT32:AU37))</f>
        <v/>
      </c>
      <c r="AU38" s="209"/>
      <c r="AV38" s="209" t="str">
        <f t="shared" ref="AV38" si="94">IF(AV$2="","",SUM(AV32:AW37))</f>
        <v/>
      </c>
      <c r="AW38" s="209"/>
      <c r="AX38" s="209" t="str">
        <f t="shared" ref="AX38" si="95">IF(AX$2="","",SUM(AX32:AY37))</f>
        <v/>
      </c>
      <c r="AY38" s="209"/>
      <c r="AZ38" s="209" t="str">
        <f t="shared" ref="AZ38" si="96">IF(AZ$2="","",SUM(AZ32:BA37))</f>
        <v/>
      </c>
      <c r="BA38" s="209"/>
      <c r="BB38" s="209" t="str">
        <f t="shared" ref="BB38" si="97">IF(BB$2="","",SUM(BB32:BC37))</f>
        <v/>
      </c>
      <c r="BC38" s="209"/>
      <c r="BD38" s="209" t="str">
        <f t="shared" ref="BD38" si="98">IF(BD$2="","",SUM(BD32:BE37))</f>
        <v/>
      </c>
      <c r="BE38" s="209"/>
      <c r="BF38" s="209" t="str">
        <f t="shared" ref="BF38" si="99">IF(BF$2="","",SUM(BF32:BG37))</f>
        <v/>
      </c>
      <c r="BG38" s="209"/>
      <c r="BH38" s="209" t="str">
        <f t="shared" ref="BH38" si="100">IF(BH$2="","",SUM(BH32:BI37))</f>
        <v/>
      </c>
      <c r="BI38" s="209"/>
      <c r="BJ38" s="209" t="str">
        <f t="shared" ref="BJ38" si="101">IF(BJ$2="","",SUM(BJ32:BK37))</f>
        <v/>
      </c>
      <c r="BK38" s="209"/>
      <c r="BL38" s="209" t="str">
        <f t="shared" ref="BL38" si="102">IF(BL$2="","",SUM(BL32:BM37))</f>
        <v/>
      </c>
      <c r="BM38" s="209"/>
      <c r="BN38" s="209" t="str">
        <f t="shared" ref="BN38" si="103">IF(BN$2="","",SUM(BN32:BO37))</f>
        <v/>
      </c>
      <c r="BO38" s="209"/>
      <c r="BP38" s="209" t="str">
        <f t="shared" ref="BP38" si="104">IF(BP$2="","",SUM(BP32:BQ37))</f>
        <v/>
      </c>
      <c r="BQ38" s="209"/>
      <c r="BR38" s="209" t="str">
        <f t="shared" ref="BR38" si="105">IF(BR$2="","",SUM(BR32:BS37))</f>
        <v/>
      </c>
      <c r="BS38" s="209"/>
      <c r="BT38" s="209" t="str">
        <f t="shared" ref="BT38" si="106">IF(BT$2="","",SUM(BT32:BU37))</f>
        <v/>
      </c>
      <c r="BU38" s="209"/>
      <c r="BV38" s="209" t="str">
        <f t="shared" ref="BV38" si="107">IF(BV$2="","",SUM(BV32:BW37))</f>
        <v/>
      </c>
      <c r="BW38" s="209"/>
      <c r="BX38" s="209" t="str">
        <f t="shared" ref="BX38" si="108">IF(BX$2="","",SUM(BX32:BY37))</f>
        <v/>
      </c>
      <c r="BY38" s="209"/>
      <c r="BZ38" s="209" t="str">
        <f t="shared" ref="BZ38" si="109">IF(BZ$2="","",SUM(BZ32:CA37))</f>
        <v/>
      </c>
      <c r="CA38" s="209"/>
      <c r="CB38" s="209" t="str">
        <f t="shared" ref="CB38" si="110">IF(CB$2="","",SUM(CB32:CC37))</f>
        <v/>
      </c>
      <c r="CC38" s="209"/>
      <c r="CD38" s="209" t="str">
        <f t="shared" ref="CD38" si="111">IF(CD$2="","",SUM(CD32:CE37))</f>
        <v/>
      </c>
      <c r="CE38" s="209"/>
    </row>
    <row r="39" spans="2:83" s="103" customFormat="1" ht="15.75" outlineLevel="1" thickBot="1" x14ac:dyDescent="0.3">
      <c r="B39" s="137"/>
      <c r="C39" s="137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</row>
    <row r="40" spans="2:83" outlineLevel="1" x14ac:dyDescent="0.25">
      <c r="B40" s="203" t="s">
        <v>55</v>
      </c>
      <c r="C40" s="204"/>
      <c r="D40" s="205"/>
      <c r="P40" s="212"/>
      <c r="Q40" s="212"/>
    </row>
    <row r="41" spans="2:83" ht="15.75" outlineLevel="1" thickBot="1" x14ac:dyDescent="0.3">
      <c r="B41" s="206"/>
      <c r="C41" s="207"/>
      <c r="D41" s="208"/>
    </row>
    <row r="42" spans="2:83" outlineLevel="1" x14ac:dyDescent="0.25"/>
    <row r="43" spans="2:83" outlineLevel="1" x14ac:dyDescent="0.25"/>
  </sheetData>
  <sheetProtection algorithmName="SHA-512" hashValue="sSt/if+C+h7OWl9L28z+Mtq+uxe6iTAMRHMG3SnIH1/FPvjKauCnisvyxuRxQfUl3EeLHXQeL9RtEmJRVdzV3w==" saltValue="u7mxWYetTq685KACiQ6BYQ==" spinCount="100000" sheet="1" objects="1" scenarios="1"/>
  <mergeCells count="686">
    <mergeCell ref="AP36:AQ36"/>
    <mergeCell ref="T36:U36"/>
    <mergeCell ref="V36:W36"/>
    <mergeCell ref="X36:Y36"/>
    <mergeCell ref="Z36:AA36"/>
    <mergeCell ref="AB36:AC36"/>
    <mergeCell ref="AD36:AE36"/>
    <mergeCell ref="AN37:AO37"/>
    <mergeCell ref="AP37:AQ37"/>
    <mergeCell ref="AL37:AM37"/>
    <mergeCell ref="D37:E37"/>
    <mergeCell ref="F37:G37"/>
    <mergeCell ref="H37:I37"/>
    <mergeCell ref="J37:K37"/>
    <mergeCell ref="L37:M37"/>
    <mergeCell ref="N37:O37"/>
    <mergeCell ref="AF36:AG36"/>
    <mergeCell ref="AH36:AI36"/>
    <mergeCell ref="AJ36:AK36"/>
    <mergeCell ref="AB37:AC37"/>
    <mergeCell ref="AD37:AE37"/>
    <mergeCell ref="AF37:AG37"/>
    <mergeCell ref="AH37:AI37"/>
    <mergeCell ref="AJ37:AK37"/>
    <mergeCell ref="P37:Q37"/>
    <mergeCell ref="R37:S37"/>
    <mergeCell ref="T37:U37"/>
    <mergeCell ref="V37:W37"/>
    <mergeCell ref="X37:Y37"/>
    <mergeCell ref="Z37:AA37"/>
    <mergeCell ref="AN35:AO35"/>
    <mergeCell ref="AP35:AQ35"/>
    <mergeCell ref="D36:E36"/>
    <mergeCell ref="F36:G36"/>
    <mergeCell ref="H36:I36"/>
    <mergeCell ref="J36:K36"/>
    <mergeCell ref="L36:M36"/>
    <mergeCell ref="N36:O36"/>
    <mergeCell ref="P36:Q36"/>
    <mergeCell ref="R36:S36"/>
    <mergeCell ref="AB35:AC35"/>
    <mergeCell ref="AD35:AE35"/>
    <mergeCell ref="AF35:AG35"/>
    <mergeCell ref="AH35:AI35"/>
    <mergeCell ref="AJ35:AK35"/>
    <mergeCell ref="AL35:AM35"/>
    <mergeCell ref="P35:Q35"/>
    <mergeCell ref="R35:S35"/>
    <mergeCell ref="T35:U35"/>
    <mergeCell ref="V35:W35"/>
    <mergeCell ref="X35:Y35"/>
    <mergeCell ref="Z35:AA35"/>
    <mergeCell ref="AL36:AM36"/>
    <mergeCell ref="AN36:AO36"/>
    <mergeCell ref="L35:M35"/>
    <mergeCell ref="N35:O35"/>
    <mergeCell ref="X34:Y34"/>
    <mergeCell ref="Z34:AA34"/>
    <mergeCell ref="AB34:AC34"/>
    <mergeCell ref="AD34:AE34"/>
    <mergeCell ref="AF34:AG34"/>
    <mergeCell ref="AH34:AI34"/>
    <mergeCell ref="L34:M34"/>
    <mergeCell ref="N34:O34"/>
    <mergeCell ref="P34:Q34"/>
    <mergeCell ref="R34:S34"/>
    <mergeCell ref="T34:U34"/>
    <mergeCell ref="V34:W34"/>
    <mergeCell ref="AN33:AO33"/>
    <mergeCell ref="AP33:AQ33"/>
    <mergeCell ref="T33:U33"/>
    <mergeCell ref="V33:W33"/>
    <mergeCell ref="X33:Y33"/>
    <mergeCell ref="Z33:AA33"/>
    <mergeCell ref="AB33:AC33"/>
    <mergeCell ref="AD33:AE33"/>
    <mergeCell ref="AJ34:AK34"/>
    <mergeCell ref="AL34:AM34"/>
    <mergeCell ref="AN34:AO34"/>
    <mergeCell ref="AP34:AQ34"/>
    <mergeCell ref="AL32:AM32"/>
    <mergeCell ref="P32:Q32"/>
    <mergeCell ref="R32:S32"/>
    <mergeCell ref="T32:U32"/>
    <mergeCell ref="V32:W32"/>
    <mergeCell ref="X32:Y32"/>
    <mergeCell ref="Z32:AA32"/>
    <mergeCell ref="AF33:AG33"/>
    <mergeCell ref="AH33:AI33"/>
    <mergeCell ref="AJ33:AK33"/>
    <mergeCell ref="AL33:AM33"/>
    <mergeCell ref="L33:M33"/>
    <mergeCell ref="N33:O33"/>
    <mergeCell ref="P33:Q33"/>
    <mergeCell ref="R33:S33"/>
    <mergeCell ref="AB32:AC32"/>
    <mergeCell ref="AD32:AE32"/>
    <mergeCell ref="AF32:AG32"/>
    <mergeCell ref="AH32:AI32"/>
    <mergeCell ref="AJ32:AK32"/>
    <mergeCell ref="AJ2:AK2"/>
    <mergeCell ref="AL2:AM2"/>
    <mergeCell ref="AN2:AO2"/>
    <mergeCell ref="AP2:AQ2"/>
    <mergeCell ref="D32:E32"/>
    <mergeCell ref="F32:G32"/>
    <mergeCell ref="H32:I32"/>
    <mergeCell ref="J32:K32"/>
    <mergeCell ref="L32:M32"/>
    <mergeCell ref="N32:O32"/>
    <mergeCell ref="X2:Y2"/>
    <mergeCell ref="Z2:AA2"/>
    <mergeCell ref="AB2:AC2"/>
    <mergeCell ref="AD2:AE2"/>
    <mergeCell ref="AF2:AG2"/>
    <mergeCell ref="AH2:AI2"/>
    <mergeCell ref="L2:M2"/>
    <mergeCell ref="N2:O2"/>
    <mergeCell ref="P2:Q2"/>
    <mergeCell ref="R2:S2"/>
    <mergeCell ref="T2:U2"/>
    <mergeCell ref="V2:W2"/>
    <mergeCell ref="AN32:AO32"/>
    <mergeCell ref="AP32:AQ32"/>
    <mergeCell ref="B10:C10"/>
    <mergeCell ref="B38:C38"/>
    <mergeCell ref="D2:E2"/>
    <mergeCell ref="F2:G2"/>
    <mergeCell ref="H2:I2"/>
    <mergeCell ref="J2:K2"/>
    <mergeCell ref="D34:E34"/>
    <mergeCell ref="F34:G34"/>
    <mergeCell ref="H34:I34"/>
    <mergeCell ref="J34:K34"/>
    <mergeCell ref="D33:E33"/>
    <mergeCell ref="F33:G33"/>
    <mergeCell ref="H33:I33"/>
    <mergeCell ref="J33:K33"/>
    <mergeCell ref="D35:E35"/>
    <mergeCell ref="F35:G35"/>
    <mergeCell ref="H35:I35"/>
    <mergeCell ref="J35:K35"/>
    <mergeCell ref="B25:C25"/>
    <mergeCell ref="F20:G20"/>
    <mergeCell ref="H20:I20"/>
    <mergeCell ref="J20:K20"/>
    <mergeCell ref="F21:G21"/>
    <mergeCell ref="H21:I21"/>
    <mergeCell ref="BN2:BO2"/>
    <mergeCell ref="BP2:BQ2"/>
    <mergeCell ref="BR2:BS2"/>
    <mergeCell ref="BT2:BU2"/>
    <mergeCell ref="BV2:BW2"/>
    <mergeCell ref="BX2:BY2"/>
    <mergeCell ref="BZ2:CA2"/>
    <mergeCell ref="AR2:AS2"/>
    <mergeCell ref="AT2:AU2"/>
    <mergeCell ref="AV2:AW2"/>
    <mergeCell ref="AX2:AY2"/>
    <mergeCell ref="AZ2:BA2"/>
    <mergeCell ref="BB2:BC2"/>
    <mergeCell ref="BD2:BE2"/>
    <mergeCell ref="BF2:BG2"/>
    <mergeCell ref="BH2:BI2"/>
    <mergeCell ref="CB2:CC2"/>
    <mergeCell ref="CD2:CE2"/>
    <mergeCell ref="AR32:AS32"/>
    <mergeCell ref="AT32:AU32"/>
    <mergeCell ref="AV32:AW32"/>
    <mergeCell ref="AX32:AY32"/>
    <mergeCell ref="AZ32:BA32"/>
    <mergeCell ref="BB32:BC32"/>
    <mergeCell ref="BD32:BE32"/>
    <mergeCell ref="BF32:BG32"/>
    <mergeCell ref="BH32:BI32"/>
    <mergeCell ref="BJ32:BK32"/>
    <mergeCell ref="BL32:BM32"/>
    <mergeCell ref="BN32:BO32"/>
    <mergeCell ref="BP32:BQ32"/>
    <mergeCell ref="BR32:BS32"/>
    <mergeCell ref="BT32:BU32"/>
    <mergeCell ref="BV32:BW32"/>
    <mergeCell ref="BX32:BY32"/>
    <mergeCell ref="BZ32:CA32"/>
    <mergeCell ref="CB32:CC32"/>
    <mergeCell ref="CD32:CE32"/>
    <mergeCell ref="BJ2:BK2"/>
    <mergeCell ref="BL2:BM2"/>
    <mergeCell ref="BN33:BO33"/>
    <mergeCell ref="BP33:BQ33"/>
    <mergeCell ref="BR33:BS33"/>
    <mergeCell ref="BT33:BU33"/>
    <mergeCell ref="BV33:BW33"/>
    <mergeCell ref="BX33:BY33"/>
    <mergeCell ref="BZ33:CA33"/>
    <mergeCell ref="AR33:AS33"/>
    <mergeCell ref="AT33:AU33"/>
    <mergeCell ref="AV33:AW33"/>
    <mergeCell ref="AX33:AY33"/>
    <mergeCell ref="AZ33:BA33"/>
    <mergeCell ref="BB33:BC33"/>
    <mergeCell ref="BD33:BE33"/>
    <mergeCell ref="BF33:BG33"/>
    <mergeCell ref="BH33:BI33"/>
    <mergeCell ref="CB33:CC33"/>
    <mergeCell ref="CD33:CE33"/>
    <mergeCell ref="AR34:AS34"/>
    <mergeCell ref="AT34:AU34"/>
    <mergeCell ref="AV34:AW34"/>
    <mergeCell ref="AX34:AY34"/>
    <mergeCell ref="AZ34:BA34"/>
    <mergeCell ref="BB34:BC34"/>
    <mergeCell ref="BD34:BE34"/>
    <mergeCell ref="BF34:BG34"/>
    <mergeCell ref="BH34:BI34"/>
    <mergeCell ref="BJ34:BK34"/>
    <mergeCell ref="BL34:BM34"/>
    <mergeCell ref="BN34:BO34"/>
    <mergeCell ref="BP34:BQ34"/>
    <mergeCell ref="BR34:BS34"/>
    <mergeCell ref="BT34:BU34"/>
    <mergeCell ref="BV34:BW34"/>
    <mergeCell ref="BX34:BY34"/>
    <mergeCell ref="BZ34:CA34"/>
    <mergeCell ref="CB34:CC34"/>
    <mergeCell ref="CD34:CE34"/>
    <mergeCell ref="BJ33:BK33"/>
    <mergeCell ref="BL33:BM33"/>
    <mergeCell ref="BN35:BO35"/>
    <mergeCell ref="BP35:BQ35"/>
    <mergeCell ref="BR35:BS35"/>
    <mergeCell ref="BT35:BU35"/>
    <mergeCell ref="BV35:BW35"/>
    <mergeCell ref="BX35:BY35"/>
    <mergeCell ref="BZ35:CA35"/>
    <mergeCell ref="AR35:AS35"/>
    <mergeCell ref="AT35:AU35"/>
    <mergeCell ref="AV35:AW35"/>
    <mergeCell ref="AX35:AY35"/>
    <mergeCell ref="AZ35:BA35"/>
    <mergeCell ref="BB35:BC35"/>
    <mergeCell ref="BD35:BE35"/>
    <mergeCell ref="BF35:BG35"/>
    <mergeCell ref="BH35:BI35"/>
    <mergeCell ref="CB35:CC35"/>
    <mergeCell ref="CD35:CE35"/>
    <mergeCell ref="AR36:AS36"/>
    <mergeCell ref="AT36:AU36"/>
    <mergeCell ref="AV36:AW36"/>
    <mergeCell ref="AX36:AY36"/>
    <mergeCell ref="AZ36:BA36"/>
    <mergeCell ref="BB36:BC36"/>
    <mergeCell ref="BD36:BE36"/>
    <mergeCell ref="BF36:BG36"/>
    <mergeCell ref="BH36:BI36"/>
    <mergeCell ref="BJ36:BK36"/>
    <mergeCell ref="BL36:BM36"/>
    <mergeCell ref="BN36:BO36"/>
    <mergeCell ref="BP36:BQ36"/>
    <mergeCell ref="BR36:BS36"/>
    <mergeCell ref="BT36:BU36"/>
    <mergeCell ref="BV36:BW36"/>
    <mergeCell ref="BX36:BY36"/>
    <mergeCell ref="BZ36:CA36"/>
    <mergeCell ref="CB36:CC36"/>
    <mergeCell ref="CD36:CE36"/>
    <mergeCell ref="BJ35:BK35"/>
    <mergeCell ref="BL35:BM35"/>
    <mergeCell ref="AR37:AS37"/>
    <mergeCell ref="AT37:AU37"/>
    <mergeCell ref="AV37:AW37"/>
    <mergeCell ref="AX37:AY37"/>
    <mergeCell ref="AZ37:BA37"/>
    <mergeCell ref="BB37:BC37"/>
    <mergeCell ref="BD37:BE37"/>
    <mergeCell ref="BF37:BG37"/>
    <mergeCell ref="BH37:BI37"/>
    <mergeCell ref="CB37:CC37"/>
    <mergeCell ref="CD37:CE37"/>
    <mergeCell ref="BJ37:BK37"/>
    <mergeCell ref="BL37:BM37"/>
    <mergeCell ref="BN37:BO37"/>
    <mergeCell ref="BP37:BQ37"/>
    <mergeCell ref="BR37:BS37"/>
    <mergeCell ref="BT37:BU37"/>
    <mergeCell ref="BV37:BW37"/>
    <mergeCell ref="BX37:BY37"/>
    <mergeCell ref="BZ37:CA37"/>
    <mergeCell ref="P40:Q40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AL38:AM38"/>
    <mergeCell ref="AN38:AO38"/>
    <mergeCell ref="AP38:AQ38"/>
    <mergeCell ref="AR38:AS38"/>
    <mergeCell ref="AT38:AU38"/>
    <mergeCell ref="AV38:AW38"/>
    <mergeCell ref="AX38:AY38"/>
    <mergeCell ref="AZ38:BA38"/>
    <mergeCell ref="BB38:BC38"/>
    <mergeCell ref="BD38:BE38"/>
    <mergeCell ref="BF38:BG38"/>
    <mergeCell ref="BH38:BI38"/>
    <mergeCell ref="BJ38:BK38"/>
    <mergeCell ref="BL38:BM38"/>
    <mergeCell ref="BN38:BO38"/>
    <mergeCell ref="BP38:BQ38"/>
    <mergeCell ref="BR38:BS38"/>
    <mergeCell ref="BT38:BU38"/>
    <mergeCell ref="BV38:BW38"/>
    <mergeCell ref="BX38:BY38"/>
    <mergeCell ref="BZ38:CA38"/>
    <mergeCell ref="CB38:CC38"/>
    <mergeCell ref="CD38:CE38"/>
    <mergeCell ref="D19:E19"/>
    <mergeCell ref="D20:E20"/>
    <mergeCell ref="D21:E21"/>
    <mergeCell ref="D22:E22"/>
    <mergeCell ref="D23:E23"/>
    <mergeCell ref="D24:E24"/>
    <mergeCell ref="D25:E25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AL19:AM19"/>
    <mergeCell ref="AN19:AO19"/>
    <mergeCell ref="AP19:AQ19"/>
    <mergeCell ref="AR19:AS19"/>
    <mergeCell ref="AT19:AU19"/>
    <mergeCell ref="AV19:AW19"/>
    <mergeCell ref="AX19:AY19"/>
    <mergeCell ref="AZ19:BA19"/>
    <mergeCell ref="BB19:BC19"/>
    <mergeCell ref="BD19:BE19"/>
    <mergeCell ref="BF19:BG19"/>
    <mergeCell ref="BH19:BI19"/>
    <mergeCell ref="BJ19:BK19"/>
    <mergeCell ref="BL19:BM19"/>
    <mergeCell ref="BN19:BO19"/>
    <mergeCell ref="BP19:BQ19"/>
    <mergeCell ref="BR19:BS19"/>
    <mergeCell ref="BT19:BU19"/>
    <mergeCell ref="BV19:BW19"/>
    <mergeCell ref="BX19:BY19"/>
    <mergeCell ref="BZ19:CA19"/>
    <mergeCell ref="CB19:CC19"/>
    <mergeCell ref="CD19:CE19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AL20:AM20"/>
    <mergeCell ref="AN20:AO20"/>
    <mergeCell ref="AP20:AQ20"/>
    <mergeCell ref="AR20:AS20"/>
    <mergeCell ref="AT20:AU20"/>
    <mergeCell ref="AV20:AW20"/>
    <mergeCell ref="AX20:AY20"/>
    <mergeCell ref="AZ20:BA20"/>
    <mergeCell ref="BB20:BC20"/>
    <mergeCell ref="BD20:BE20"/>
    <mergeCell ref="BF20:BG20"/>
    <mergeCell ref="BH20:BI20"/>
    <mergeCell ref="BJ20:BK20"/>
    <mergeCell ref="BL20:BM20"/>
    <mergeCell ref="BN20:BO20"/>
    <mergeCell ref="BP20:BQ20"/>
    <mergeCell ref="BR20:BS20"/>
    <mergeCell ref="BT20:BU20"/>
    <mergeCell ref="BV20:BW20"/>
    <mergeCell ref="BX20:BY20"/>
    <mergeCell ref="BZ20:CA20"/>
    <mergeCell ref="CB20:CC20"/>
    <mergeCell ref="CD20:CE20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AL21:AM21"/>
    <mergeCell ref="AN21:AO21"/>
    <mergeCell ref="AP21:AQ21"/>
    <mergeCell ref="AR21:AS21"/>
    <mergeCell ref="AT21:AU21"/>
    <mergeCell ref="AV21:AW21"/>
    <mergeCell ref="AX21:AY21"/>
    <mergeCell ref="AZ21:BA21"/>
    <mergeCell ref="BB21:BC21"/>
    <mergeCell ref="BD21:BE21"/>
    <mergeCell ref="BF21:BG21"/>
    <mergeCell ref="BH21:BI21"/>
    <mergeCell ref="BJ21:BK21"/>
    <mergeCell ref="BL21:BM21"/>
    <mergeCell ref="BN21:BO21"/>
    <mergeCell ref="BP21:BQ21"/>
    <mergeCell ref="BR21:BS21"/>
    <mergeCell ref="BT21:BU21"/>
    <mergeCell ref="BV21:BW21"/>
    <mergeCell ref="BX21:BY21"/>
    <mergeCell ref="BZ21:CA21"/>
    <mergeCell ref="CB21:CC21"/>
    <mergeCell ref="CD21:CE21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BF22:BG22"/>
    <mergeCell ref="BH22:BI22"/>
    <mergeCell ref="BJ22:BK22"/>
    <mergeCell ref="BL22:BM22"/>
    <mergeCell ref="BN22:BO22"/>
    <mergeCell ref="BP22:BQ22"/>
    <mergeCell ref="BR22:BS22"/>
    <mergeCell ref="BT22:BU22"/>
    <mergeCell ref="BV22:BW22"/>
    <mergeCell ref="BX22:BY22"/>
    <mergeCell ref="BZ22:CA22"/>
    <mergeCell ref="CB22:CC22"/>
    <mergeCell ref="CD22:CE22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BJ23:BK23"/>
    <mergeCell ref="BL23:BM23"/>
    <mergeCell ref="BN23:BO23"/>
    <mergeCell ref="BP23:BQ23"/>
    <mergeCell ref="BR23:BS23"/>
    <mergeCell ref="BT23:BU23"/>
    <mergeCell ref="BV23:BW23"/>
    <mergeCell ref="BX23:BY23"/>
    <mergeCell ref="BZ23:CA23"/>
    <mergeCell ref="CB23:CC23"/>
    <mergeCell ref="CD23:CE23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L24:AM24"/>
    <mergeCell ref="AN24:AO24"/>
    <mergeCell ref="AP24:AQ24"/>
    <mergeCell ref="AR24:AS24"/>
    <mergeCell ref="AT24:AU24"/>
    <mergeCell ref="AV24:AW24"/>
    <mergeCell ref="AX24:AY24"/>
    <mergeCell ref="AZ24:BA24"/>
    <mergeCell ref="BB24:BC24"/>
    <mergeCell ref="BD24:BE24"/>
    <mergeCell ref="BF24:BG24"/>
    <mergeCell ref="BH24:BI24"/>
    <mergeCell ref="BJ24:BK24"/>
    <mergeCell ref="BL24:BM24"/>
    <mergeCell ref="BN24:BO24"/>
    <mergeCell ref="BP24:BQ24"/>
    <mergeCell ref="BR24:BS24"/>
    <mergeCell ref="BT24:BU24"/>
    <mergeCell ref="BV24:BW24"/>
    <mergeCell ref="BX24:BY24"/>
    <mergeCell ref="BZ24:CA24"/>
    <mergeCell ref="CB24:CC24"/>
    <mergeCell ref="CD24:CE24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AL25:AM25"/>
    <mergeCell ref="AN25:AO25"/>
    <mergeCell ref="AP25:AQ25"/>
    <mergeCell ref="AR25:AS25"/>
    <mergeCell ref="AT25:AU25"/>
    <mergeCell ref="AV25:AW25"/>
    <mergeCell ref="AX25:AY25"/>
    <mergeCell ref="AZ25:BA25"/>
    <mergeCell ref="BB25:BC25"/>
    <mergeCell ref="BD25:BE25"/>
    <mergeCell ref="BF25:BG25"/>
    <mergeCell ref="BH25:BI25"/>
    <mergeCell ref="BJ25:BK25"/>
    <mergeCell ref="BL25:BM25"/>
    <mergeCell ref="BN25:BO25"/>
    <mergeCell ref="BP25:BQ25"/>
    <mergeCell ref="BR25:BS25"/>
    <mergeCell ref="BT25:BU25"/>
    <mergeCell ref="BV25:BW25"/>
    <mergeCell ref="BX25:BY25"/>
    <mergeCell ref="BZ25:CA25"/>
    <mergeCell ref="CB25:CC25"/>
    <mergeCell ref="CD25:CE25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BF13:BG13"/>
    <mergeCell ref="BH13:BI13"/>
    <mergeCell ref="BJ13:BK13"/>
    <mergeCell ref="BL13:BM13"/>
    <mergeCell ref="BN13:BO13"/>
    <mergeCell ref="BP13:BQ13"/>
    <mergeCell ref="BR13:BS13"/>
    <mergeCell ref="BT13:BU13"/>
    <mergeCell ref="AL13:AM13"/>
    <mergeCell ref="AN13:AO13"/>
    <mergeCell ref="AP13:AQ13"/>
    <mergeCell ref="AR13:AS13"/>
    <mergeCell ref="AT13:AU13"/>
    <mergeCell ref="AV13:AW13"/>
    <mergeCell ref="AX13:AY13"/>
    <mergeCell ref="AZ13:BA13"/>
    <mergeCell ref="BB13:BC13"/>
    <mergeCell ref="BX13:BY13"/>
    <mergeCell ref="BZ13:CA13"/>
    <mergeCell ref="CB13:CC13"/>
    <mergeCell ref="CD13:CE13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BD13:BE13"/>
    <mergeCell ref="B27:D28"/>
    <mergeCell ref="B40:D41"/>
    <mergeCell ref="BZ10:CA10"/>
    <mergeCell ref="CB10:CC10"/>
    <mergeCell ref="CD10:CE10"/>
    <mergeCell ref="BH10:BI10"/>
    <mergeCell ref="BJ10:BK10"/>
    <mergeCell ref="BL10:BM10"/>
    <mergeCell ref="BN10:BO10"/>
    <mergeCell ref="BP10:BQ10"/>
    <mergeCell ref="BR10:BS10"/>
    <mergeCell ref="BT10:BU10"/>
    <mergeCell ref="BV10:BW10"/>
    <mergeCell ref="BX10:BY10"/>
    <mergeCell ref="AP10:AQ10"/>
    <mergeCell ref="AR10:AS10"/>
    <mergeCell ref="AT10:AU10"/>
    <mergeCell ref="AV10:AW10"/>
    <mergeCell ref="AX10:AY10"/>
    <mergeCell ref="AZ10:BA10"/>
    <mergeCell ref="BB10:BC10"/>
    <mergeCell ref="BD10:BE10"/>
    <mergeCell ref="BF10:BG10"/>
    <mergeCell ref="BV13:BW13"/>
  </mergeCells>
  <conditionalFormatting sqref="D4:D7 D9">
    <cfRule type="expression" dxfId="322" priority="615">
      <formula>$D$2=""</formula>
    </cfRule>
  </conditionalFormatting>
  <conditionalFormatting sqref="F4:F9">
    <cfRule type="expression" dxfId="321" priority="611">
      <formula>$F$2=""</formula>
    </cfRule>
  </conditionalFormatting>
  <conditionalFormatting sqref="H4:H9">
    <cfRule type="expression" dxfId="320" priority="609">
      <formula>$H$2=""</formula>
    </cfRule>
  </conditionalFormatting>
  <conditionalFormatting sqref="J4:J9">
    <cfRule type="expression" dxfId="319" priority="607">
      <formula>$J$2=""</formula>
    </cfRule>
  </conditionalFormatting>
  <conditionalFormatting sqref="L4:L9">
    <cfRule type="expression" dxfId="318" priority="605">
      <formula>$L$2=""</formula>
    </cfRule>
  </conditionalFormatting>
  <conditionalFormatting sqref="N4 N6:N9">
    <cfRule type="expression" dxfId="317" priority="603">
      <formula>$N$2=""</formula>
    </cfRule>
  </conditionalFormatting>
  <conditionalFormatting sqref="P4:P9">
    <cfRule type="expression" dxfId="316" priority="601">
      <formula>$P$2=""</formula>
    </cfRule>
  </conditionalFormatting>
  <conditionalFormatting sqref="R4:R9">
    <cfRule type="expression" dxfId="315" priority="599">
      <formula>$R$2=""</formula>
    </cfRule>
  </conditionalFormatting>
  <conditionalFormatting sqref="T4:T9">
    <cfRule type="expression" dxfId="314" priority="597">
      <formula>$T$2=""</formula>
    </cfRule>
  </conditionalFormatting>
  <conditionalFormatting sqref="V4 V6:V9">
    <cfRule type="expression" dxfId="313" priority="595">
      <formula>$V$2=""</formula>
    </cfRule>
  </conditionalFormatting>
  <conditionalFormatting sqref="X4:X9">
    <cfRule type="expression" dxfId="312" priority="593">
      <formula>$X$2=""</formula>
    </cfRule>
  </conditionalFormatting>
  <conditionalFormatting sqref="Z4:Z9">
    <cfRule type="expression" dxfId="311" priority="591">
      <formula>$Z$2=""</formula>
    </cfRule>
  </conditionalFormatting>
  <conditionalFormatting sqref="AB4:AB9">
    <cfRule type="expression" dxfId="310" priority="589">
      <formula>$AB$2=""</formula>
    </cfRule>
  </conditionalFormatting>
  <conditionalFormatting sqref="AD4:AD9">
    <cfRule type="expression" dxfId="309" priority="587">
      <formula>$AD$2=""</formula>
    </cfRule>
  </conditionalFormatting>
  <conditionalFormatting sqref="AF4:AF9">
    <cfRule type="expression" dxfId="308" priority="585">
      <formula>$AF$2=""</formula>
    </cfRule>
  </conditionalFormatting>
  <conditionalFormatting sqref="AH4:AH9">
    <cfRule type="expression" dxfId="307" priority="583">
      <formula>$AH$2=""</formula>
    </cfRule>
  </conditionalFormatting>
  <conditionalFormatting sqref="AJ4:AJ9">
    <cfRule type="expression" dxfId="306" priority="581">
      <formula>$AJ$2=""</formula>
    </cfRule>
  </conditionalFormatting>
  <conditionalFormatting sqref="AL4:AL9">
    <cfRule type="expression" dxfId="305" priority="579">
      <formula>$AL$2=""</formula>
    </cfRule>
  </conditionalFormatting>
  <conditionalFormatting sqref="AN4:AN9">
    <cfRule type="expression" dxfId="304" priority="577">
      <formula>$AN$2=""</formula>
    </cfRule>
  </conditionalFormatting>
  <conditionalFormatting sqref="AP4:AP9">
    <cfRule type="expression" dxfId="303" priority="575">
      <formula>$AP$2=""</formula>
    </cfRule>
  </conditionalFormatting>
  <conditionalFormatting sqref="AR4:AR9">
    <cfRule type="expression" dxfId="302" priority="573">
      <formula>$AR$2=""</formula>
    </cfRule>
  </conditionalFormatting>
  <conditionalFormatting sqref="AT4:AT9">
    <cfRule type="expression" dxfId="301" priority="571">
      <formula>$AT$2=""</formula>
    </cfRule>
  </conditionalFormatting>
  <conditionalFormatting sqref="AV4:AV9">
    <cfRule type="expression" dxfId="300" priority="569">
      <formula>$AV$2=""</formula>
    </cfRule>
  </conditionalFormatting>
  <conditionalFormatting sqref="AX4:AX9">
    <cfRule type="expression" dxfId="299" priority="567">
      <formula>$AX$2=""</formula>
    </cfRule>
  </conditionalFormatting>
  <conditionalFormatting sqref="AZ4:AZ9">
    <cfRule type="expression" dxfId="298" priority="565">
      <formula>$AZ$2=""</formula>
    </cfRule>
  </conditionalFormatting>
  <conditionalFormatting sqref="BB4:BB9">
    <cfRule type="expression" dxfId="297" priority="563">
      <formula>$BB$2=""</formula>
    </cfRule>
  </conditionalFormatting>
  <conditionalFormatting sqref="BD4:BD9">
    <cfRule type="expression" dxfId="296" priority="561">
      <formula>$BD$2=""</formula>
    </cfRule>
  </conditionalFormatting>
  <conditionalFormatting sqref="BF4:BF9">
    <cfRule type="expression" dxfId="295" priority="559">
      <formula>$BF$2=""</formula>
    </cfRule>
  </conditionalFormatting>
  <conditionalFormatting sqref="BH4:BH9">
    <cfRule type="expression" dxfId="294" priority="557">
      <formula>$BH$2=""</formula>
    </cfRule>
  </conditionalFormatting>
  <conditionalFormatting sqref="BJ4:BJ9">
    <cfRule type="expression" dxfId="293" priority="555">
      <formula>$BJ$2=""</formula>
    </cfRule>
  </conditionalFormatting>
  <conditionalFormatting sqref="BL4:BL9">
    <cfRule type="expression" dxfId="292" priority="553">
      <formula>$BL$2=""</formula>
    </cfRule>
  </conditionalFormatting>
  <conditionalFormatting sqref="BM4:BM9">
    <cfRule type="expression" dxfId="291" priority="280">
      <formula>$BL$2=""</formula>
    </cfRule>
  </conditionalFormatting>
  <conditionalFormatting sqref="BN4:BN9">
    <cfRule type="expression" dxfId="290" priority="551">
      <formula>$BN$2=""</formula>
    </cfRule>
  </conditionalFormatting>
  <conditionalFormatting sqref="BP4:BP9">
    <cfRule type="expression" dxfId="289" priority="549">
      <formula>$BP$2=""</formula>
    </cfRule>
  </conditionalFormatting>
  <conditionalFormatting sqref="BR4:BR9">
    <cfRule type="expression" dxfId="288" priority="547">
      <formula>$BR$2=""</formula>
    </cfRule>
  </conditionalFormatting>
  <conditionalFormatting sqref="BT4:BT9">
    <cfRule type="expression" dxfId="287" priority="545">
      <formula>$BT$2=""</formula>
    </cfRule>
  </conditionalFormatting>
  <conditionalFormatting sqref="BV4:BV9">
    <cfRule type="expression" dxfId="286" priority="543">
      <formula>$BV$2=""</formula>
    </cfRule>
  </conditionalFormatting>
  <conditionalFormatting sqref="BX4:BX9">
    <cfRule type="expression" dxfId="285" priority="541">
      <formula>$BX$2=""</formula>
    </cfRule>
  </conditionalFormatting>
  <conditionalFormatting sqref="BZ4:BZ9">
    <cfRule type="expression" dxfId="284" priority="539">
      <formula>$BZ$2=""</formula>
    </cfRule>
  </conditionalFormatting>
  <conditionalFormatting sqref="CB4:CB9">
    <cfRule type="expression" dxfId="283" priority="537">
      <formula>$CB$2=""</formula>
    </cfRule>
  </conditionalFormatting>
  <conditionalFormatting sqref="CD4:CD9">
    <cfRule type="expression" dxfId="282" priority="535">
      <formula>$CD$2=""</formula>
    </cfRule>
  </conditionalFormatting>
  <conditionalFormatting sqref="BM4">
    <cfRule type="expression" dxfId="281" priority="298">
      <formula>AND(BL4&lt;&gt;0,BM4="")</formula>
    </cfRule>
  </conditionalFormatting>
  <conditionalFormatting sqref="BM5">
    <cfRule type="expression" dxfId="280" priority="285">
      <formula>AND(BL5&lt;&gt;0,BM5="")</formula>
    </cfRule>
  </conditionalFormatting>
  <conditionalFormatting sqref="BM6">
    <cfRule type="expression" dxfId="279" priority="284">
      <formula>AND(BL6&lt;&gt;0,BM6="")</formula>
    </cfRule>
  </conditionalFormatting>
  <conditionalFormatting sqref="BM7">
    <cfRule type="expression" dxfId="278" priority="283">
      <formula>AND(BL7&lt;&gt;0,BM7="")</formula>
    </cfRule>
  </conditionalFormatting>
  <conditionalFormatting sqref="BM8">
    <cfRule type="expression" dxfId="277" priority="282">
      <formula>AND(BL8&lt;&gt;0,BM8="")</formula>
    </cfRule>
  </conditionalFormatting>
  <conditionalFormatting sqref="BM9">
    <cfRule type="expression" dxfId="276" priority="281">
      <formula>AND(BL9&lt;&gt;0,BM9="")</formula>
    </cfRule>
  </conditionalFormatting>
  <conditionalFormatting sqref="BO4:BO9">
    <cfRule type="expression" dxfId="275" priority="273">
      <formula>$BN$2=""</formula>
    </cfRule>
  </conditionalFormatting>
  <conditionalFormatting sqref="BO4">
    <cfRule type="expression" dxfId="274" priority="279">
      <formula>AND(BN4&lt;&gt;0,BO4="")</formula>
    </cfRule>
  </conditionalFormatting>
  <conditionalFormatting sqref="BO5">
    <cfRule type="expression" dxfId="273" priority="278">
      <formula>AND(BN5&lt;&gt;0,BO5="")</formula>
    </cfRule>
  </conditionalFormatting>
  <conditionalFormatting sqref="BO6">
    <cfRule type="expression" dxfId="272" priority="277">
      <formula>AND(BN6&lt;&gt;0,BO6="")</formula>
    </cfRule>
  </conditionalFormatting>
  <conditionalFormatting sqref="BO7">
    <cfRule type="expression" dxfId="271" priority="276">
      <formula>AND(BN7&lt;&gt;0,BO7="")</formula>
    </cfRule>
  </conditionalFormatting>
  <conditionalFormatting sqref="BO8">
    <cfRule type="expression" dxfId="270" priority="275">
      <formula>AND(BN8&lt;&gt;0,BO8="")</formula>
    </cfRule>
  </conditionalFormatting>
  <conditionalFormatting sqref="BO9">
    <cfRule type="expression" dxfId="269" priority="274">
      <formula>AND(BN9&lt;&gt;0,BO9="")</formula>
    </cfRule>
  </conditionalFormatting>
  <conditionalFormatting sqref="BQ4:BQ9">
    <cfRule type="expression" dxfId="268" priority="266">
      <formula>$BP$2=""</formula>
    </cfRule>
  </conditionalFormatting>
  <conditionalFormatting sqref="BQ4">
    <cfRule type="expression" dxfId="267" priority="272">
      <formula>AND(BP4&lt;&gt;0,BQ4="")</formula>
    </cfRule>
  </conditionalFormatting>
  <conditionalFormatting sqref="BQ5">
    <cfRule type="expression" dxfId="266" priority="271">
      <formula>AND(BP5&lt;&gt;0,BQ5="")</formula>
    </cfRule>
  </conditionalFormatting>
  <conditionalFormatting sqref="BQ6">
    <cfRule type="expression" dxfId="265" priority="270">
      <formula>AND(BP6&lt;&gt;0,BQ6="")</formula>
    </cfRule>
  </conditionalFormatting>
  <conditionalFormatting sqref="BQ7">
    <cfRule type="expression" dxfId="264" priority="269">
      <formula>AND(BP7&lt;&gt;0,BQ7="")</formula>
    </cfRule>
  </conditionalFormatting>
  <conditionalFormatting sqref="BQ8">
    <cfRule type="expression" dxfId="263" priority="268">
      <formula>AND(BP8&lt;&gt;0,BQ8="")</formula>
    </cfRule>
  </conditionalFormatting>
  <conditionalFormatting sqref="BQ9">
    <cfRule type="expression" dxfId="262" priority="267">
      <formula>AND(BP9&lt;&gt;0,BQ9="")</formula>
    </cfRule>
  </conditionalFormatting>
  <conditionalFormatting sqref="BS4:BS9">
    <cfRule type="expression" dxfId="261" priority="259">
      <formula>$BR$2=""</formula>
    </cfRule>
  </conditionalFormatting>
  <conditionalFormatting sqref="BS4">
    <cfRule type="expression" dxfId="260" priority="265">
      <formula>AND(BR4&lt;&gt;0,BS4="")</formula>
    </cfRule>
  </conditionalFormatting>
  <conditionalFormatting sqref="BS5">
    <cfRule type="expression" dxfId="259" priority="264">
      <formula>AND(BR5&lt;&gt;0,BS5="")</formula>
    </cfRule>
  </conditionalFormatting>
  <conditionalFormatting sqref="BS6">
    <cfRule type="expression" dxfId="258" priority="263">
      <formula>AND(BR6&lt;&gt;0,BS6="")</formula>
    </cfRule>
  </conditionalFormatting>
  <conditionalFormatting sqref="BS7">
    <cfRule type="expression" dxfId="257" priority="262">
      <formula>AND(BR7&lt;&gt;0,BS7="")</formula>
    </cfRule>
  </conditionalFormatting>
  <conditionalFormatting sqref="BS8">
    <cfRule type="expression" dxfId="256" priority="261">
      <formula>AND(BR8&lt;&gt;0,BS8="")</formula>
    </cfRule>
  </conditionalFormatting>
  <conditionalFormatting sqref="BS9">
    <cfRule type="expression" dxfId="255" priority="260">
      <formula>AND(BR9&lt;&gt;0,BS9="")</formula>
    </cfRule>
  </conditionalFormatting>
  <conditionalFormatting sqref="BU4:BU9">
    <cfRule type="expression" dxfId="254" priority="252">
      <formula>$BT$2=""</formula>
    </cfRule>
  </conditionalFormatting>
  <conditionalFormatting sqref="BU4">
    <cfRule type="expression" dxfId="253" priority="258">
      <formula>AND(BT4&lt;&gt;0,BU4="")</formula>
    </cfRule>
  </conditionalFormatting>
  <conditionalFormatting sqref="BU5">
    <cfRule type="expression" dxfId="252" priority="257">
      <formula>AND(BT5&lt;&gt;0,BU5="")</formula>
    </cfRule>
  </conditionalFormatting>
  <conditionalFormatting sqref="BU6">
    <cfRule type="expression" dxfId="251" priority="256">
      <formula>AND(BT6&lt;&gt;0,BU6="")</formula>
    </cfRule>
  </conditionalFormatting>
  <conditionalFormatting sqref="BU7">
    <cfRule type="expression" dxfId="250" priority="255">
      <formula>AND(BT7&lt;&gt;0,BU7="")</formula>
    </cfRule>
  </conditionalFormatting>
  <conditionalFormatting sqref="BU8">
    <cfRule type="expression" dxfId="249" priority="254">
      <formula>AND(BT8&lt;&gt;0,BU8="")</formula>
    </cfRule>
  </conditionalFormatting>
  <conditionalFormatting sqref="BU9">
    <cfRule type="expression" dxfId="248" priority="253">
      <formula>AND(BT9&lt;&gt;0,BU9="")</formula>
    </cfRule>
  </conditionalFormatting>
  <conditionalFormatting sqref="BW4:BW9">
    <cfRule type="expression" dxfId="247" priority="245">
      <formula>$BV$2=""</formula>
    </cfRule>
  </conditionalFormatting>
  <conditionalFormatting sqref="BW4">
    <cfRule type="expression" dxfId="246" priority="251">
      <formula>AND(BV4&lt;&gt;0,BW4="")</formula>
    </cfRule>
  </conditionalFormatting>
  <conditionalFormatting sqref="BW5">
    <cfRule type="expression" dxfId="245" priority="250">
      <formula>AND(BV5&lt;&gt;0,BW5="")</formula>
    </cfRule>
  </conditionalFormatting>
  <conditionalFormatting sqref="BW6">
    <cfRule type="expression" dxfId="244" priority="249">
      <formula>AND(BV6&lt;&gt;0,BW6="")</formula>
    </cfRule>
  </conditionalFormatting>
  <conditionalFormatting sqref="BW7">
    <cfRule type="expression" dxfId="243" priority="248">
      <formula>AND(BV7&lt;&gt;0,BW7="")</formula>
    </cfRule>
  </conditionalFormatting>
  <conditionalFormatting sqref="BW8">
    <cfRule type="expression" dxfId="242" priority="247">
      <formula>AND(BV8&lt;&gt;0,BW8="")</formula>
    </cfRule>
  </conditionalFormatting>
  <conditionalFormatting sqref="BW9">
    <cfRule type="expression" dxfId="241" priority="246">
      <formula>AND(BV9&lt;&gt;0,BW9="")</formula>
    </cfRule>
  </conditionalFormatting>
  <conditionalFormatting sqref="BY4:BY9">
    <cfRule type="expression" dxfId="240" priority="238">
      <formula>$BX$2=""</formula>
    </cfRule>
  </conditionalFormatting>
  <conditionalFormatting sqref="BY4">
    <cfRule type="expression" dxfId="239" priority="244">
      <formula>AND(BX4&lt;&gt;0,BY4="")</formula>
    </cfRule>
  </conditionalFormatting>
  <conditionalFormatting sqref="BY5">
    <cfRule type="expression" dxfId="238" priority="243">
      <formula>AND(BX5&lt;&gt;0,BY5="")</formula>
    </cfRule>
  </conditionalFormatting>
  <conditionalFormatting sqref="BY6">
    <cfRule type="expression" dxfId="237" priority="242">
      <formula>AND(BX6&lt;&gt;0,BY6="")</formula>
    </cfRule>
  </conditionalFormatting>
  <conditionalFormatting sqref="BY7">
    <cfRule type="expression" dxfId="236" priority="241">
      <formula>AND(BX7&lt;&gt;0,BY7="")</formula>
    </cfRule>
  </conditionalFormatting>
  <conditionalFormatting sqref="BY8">
    <cfRule type="expression" dxfId="235" priority="240">
      <formula>AND(BX8&lt;&gt;0,BY8="")</formula>
    </cfRule>
  </conditionalFormatting>
  <conditionalFormatting sqref="BY9">
    <cfRule type="expression" dxfId="234" priority="239">
      <formula>AND(BX9&lt;&gt;0,BY9="")</formula>
    </cfRule>
  </conditionalFormatting>
  <conditionalFormatting sqref="CA4:CA9">
    <cfRule type="expression" dxfId="233" priority="231">
      <formula>$BZ$2=""</formula>
    </cfRule>
  </conditionalFormatting>
  <conditionalFormatting sqref="CA4">
    <cfRule type="expression" dxfId="232" priority="237">
      <formula>AND(BZ4&lt;&gt;0,CA4="")</formula>
    </cfRule>
  </conditionalFormatting>
  <conditionalFormatting sqref="CA5">
    <cfRule type="expression" dxfId="231" priority="236">
      <formula>AND(BZ5&lt;&gt;0,CA5="")</formula>
    </cfRule>
  </conditionalFormatting>
  <conditionalFormatting sqref="CA6">
    <cfRule type="expression" dxfId="230" priority="235">
      <formula>AND(BZ6&lt;&gt;0,CA6="")</formula>
    </cfRule>
  </conditionalFormatting>
  <conditionalFormatting sqref="CA7">
    <cfRule type="expression" dxfId="229" priority="234">
      <formula>AND(BZ7&lt;&gt;0,CA7="")</formula>
    </cfRule>
  </conditionalFormatting>
  <conditionalFormatting sqref="CA8">
    <cfRule type="expression" dxfId="228" priority="233">
      <formula>AND(BZ8&lt;&gt;0,CA8="")</formula>
    </cfRule>
  </conditionalFormatting>
  <conditionalFormatting sqref="CA9">
    <cfRule type="expression" dxfId="227" priority="232">
      <formula>AND(BZ9&lt;&gt;0,CA9="")</formula>
    </cfRule>
  </conditionalFormatting>
  <conditionalFormatting sqref="CC4:CC9">
    <cfRule type="expression" dxfId="226" priority="224">
      <formula>$CC$2=""</formula>
    </cfRule>
  </conditionalFormatting>
  <conditionalFormatting sqref="CC4">
    <cfRule type="expression" dxfId="225" priority="230">
      <formula>AND(CB4&lt;&gt;0,CC4="")</formula>
    </cfRule>
  </conditionalFormatting>
  <conditionalFormatting sqref="CC5">
    <cfRule type="expression" dxfId="224" priority="229">
      <formula>AND(CB5&lt;&gt;0,CC5="")</formula>
    </cfRule>
  </conditionalFormatting>
  <conditionalFormatting sqref="CC6">
    <cfRule type="expression" dxfId="223" priority="228">
      <formula>AND(CB6&lt;&gt;0,CC6="")</formula>
    </cfRule>
  </conditionalFormatting>
  <conditionalFormatting sqref="CC7">
    <cfRule type="expression" dxfId="222" priority="227">
      <formula>AND(CB7&lt;&gt;0,CC7="")</formula>
    </cfRule>
  </conditionalFormatting>
  <conditionalFormatting sqref="CC8">
    <cfRule type="expression" dxfId="221" priority="226">
      <formula>AND(CB8&lt;&gt;0,CC8="")</formula>
    </cfRule>
  </conditionalFormatting>
  <conditionalFormatting sqref="CC9">
    <cfRule type="expression" dxfId="220" priority="225">
      <formula>AND(CB9&lt;&gt;0,CC9="")</formula>
    </cfRule>
  </conditionalFormatting>
  <conditionalFormatting sqref="CE4:CE9">
    <cfRule type="expression" dxfId="219" priority="217">
      <formula>$CE$2=""</formula>
    </cfRule>
  </conditionalFormatting>
  <conditionalFormatting sqref="CE4">
    <cfRule type="expression" dxfId="218" priority="223">
      <formula>AND(CD4&lt;&gt;0,CE4="")</formula>
    </cfRule>
  </conditionalFormatting>
  <conditionalFormatting sqref="CE5">
    <cfRule type="expression" dxfId="217" priority="222">
      <formula>AND(CD5&lt;&gt;0,CE5="")</formula>
    </cfRule>
  </conditionalFormatting>
  <conditionalFormatting sqref="CE6">
    <cfRule type="expression" dxfId="216" priority="221">
      <formula>AND(CD6&lt;&gt;0,CE6="")</formula>
    </cfRule>
  </conditionalFormatting>
  <conditionalFormatting sqref="CE7">
    <cfRule type="expression" dxfId="215" priority="220">
      <formula>AND(CD7&lt;&gt;0,CE7="")</formula>
    </cfRule>
  </conditionalFormatting>
  <conditionalFormatting sqref="CE8">
    <cfRule type="expression" dxfId="214" priority="219">
      <formula>AND(CD8&lt;&gt;0,CE8="")</formula>
    </cfRule>
  </conditionalFormatting>
  <conditionalFormatting sqref="CE9">
    <cfRule type="expression" dxfId="213" priority="218">
      <formula>AND(CD9&lt;&gt;0,CE9="")</formula>
    </cfRule>
  </conditionalFormatting>
  <conditionalFormatting sqref="BK4:BK9">
    <cfRule type="expression" dxfId="212" priority="210">
      <formula>$BJ$2=""</formula>
    </cfRule>
  </conditionalFormatting>
  <conditionalFormatting sqref="BK4">
    <cfRule type="expression" dxfId="211" priority="216">
      <formula>AND(BJ4&lt;&gt;0,BK4="")</formula>
    </cfRule>
  </conditionalFormatting>
  <conditionalFormatting sqref="BK5">
    <cfRule type="expression" dxfId="210" priority="215">
      <formula>AND(BJ5&lt;&gt;0,BK5="")</formula>
    </cfRule>
  </conditionalFormatting>
  <conditionalFormatting sqref="BK6">
    <cfRule type="expression" dxfId="209" priority="214">
      <formula>AND(BJ6&lt;&gt;0,BK6="")</formula>
    </cfRule>
  </conditionalFormatting>
  <conditionalFormatting sqref="BK7">
    <cfRule type="expression" dxfId="208" priority="213">
      <formula>AND(BJ7&lt;&gt;0,BK7="")</formula>
    </cfRule>
  </conditionalFormatting>
  <conditionalFormatting sqref="BK8">
    <cfRule type="expression" dxfId="207" priority="212">
      <formula>AND(BJ8&lt;&gt;0,BK8="")</formula>
    </cfRule>
  </conditionalFormatting>
  <conditionalFormatting sqref="BK9">
    <cfRule type="expression" dxfId="206" priority="211">
      <formula>AND(BJ9&lt;&gt;0,BK9="")</formula>
    </cfRule>
  </conditionalFormatting>
  <conditionalFormatting sqref="BI4:BI9">
    <cfRule type="expression" dxfId="205" priority="203">
      <formula>$BH$2=""</formula>
    </cfRule>
  </conditionalFormatting>
  <conditionalFormatting sqref="BI4">
    <cfRule type="expression" dxfId="204" priority="209">
      <formula>AND(BH4&lt;&gt;0,BI4="")</formula>
    </cfRule>
  </conditionalFormatting>
  <conditionalFormatting sqref="BI5">
    <cfRule type="expression" dxfId="203" priority="208">
      <formula>AND(BH5&lt;&gt;0,BI5="")</formula>
    </cfRule>
  </conditionalFormatting>
  <conditionalFormatting sqref="BI6">
    <cfRule type="expression" dxfId="202" priority="207">
      <formula>AND(BH6&lt;&gt;0,BI6="")</formula>
    </cfRule>
  </conditionalFormatting>
  <conditionalFormatting sqref="BI7">
    <cfRule type="expression" dxfId="201" priority="206">
      <formula>AND(BH7&lt;&gt;0,BI7="")</formula>
    </cfRule>
  </conditionalFormatting>
  <conditionalFormatting sqref="BI8">
    <cfRule type="expression" dxfId="200" priority="205">
      <formula>AND(BH8&lt;&gt;0,BI8="")</formula>
    </cfRule>
  </conditionalFormatting>
  <conditionalFormatting sqref="BI9">
    <cfRule type="expression" dxfId="199" priority="204">
      <formula>AND(BH9&lt;&gt;0,BI9="")</formula>
    </cfRule>
  </conditionalFormatting>
  <conditionalFormatting sqref="BG4:BG9">
    <cfRule type="expression" dxfId="198" priority="196">
      <formula>$BF$2=""</formula>
    </cfRule>
  </conditionalFormatting>
  <conditionalFormatting sqref="BG4">
    <cfRule type="expression" dxfId="197" priority="202">
      <formula>AND(BF4&lt;&gt;0,BG4="")</formula>
    </cfRule>
  </conditionalFormatting>
  <conditionalFormatting sqref="BG5">
    <cfRule type="expression" dxfId="196" priority="201">
      <formula>AND(BF5&lt;&gt;0,BG5="")</formula>
    </cfRule>
  </conditionalFormatting>
  <conditionalFormatting sqref="BG6">
    <cfRule type="expression" dxfId="195" priority="200">
      <formula>AND(BF6&lt;&gt;0,BG6="")</formula>
    </cfRule>
  </conditionalFormatting>
  <conditionalFormatting sqref="BG7">
    <cfRule type="expression" dxfId="194" priority="199">
      <formula>AND(BF7&lt;&gt;0,BG7="")</formula>
    </cfRule>
  </conditionalFormatting>
  <conditionalFormatting sqref="BG8">
    <cfRule type="expression" dxfId="193" priority="198">
      <formula>AND(BF8&lt;&gt;0,BG8="")</formula>
    </cfRule>
  </conditionalFormatting>
  <conditionalFormatting sqref="BG9">
    <cfRule type="expression" dxfId="192" priority="197">
      <formula>AND(BF9&lt;&gt;0,BG9="")</formula>
    </cfRule>
  </conditionalFormatting>
  <conditionalFormatting sqref="BE4:BE9">
    <cfRule type="expression" dxfId="191" priority="189">
      <formula>$BD$2=""</formula>
    </cfRule>
  </conditionalFormatting>
  <conditionalFormatting sqref="BE4">
    <cfRule type="expression" dxfId="190" priority="195">
      <formula>AND(BD4&lt;&gt;0,BE4="")</formula>
    </cfRule>
  </conditionalFormatting>
  <conditionalFormatting sqref="BE5">
    <cfRule type="expression" dxfId="189" priority="194">
      <formula>AND(BD5&lt;&gt;0,BE5="")</formula>
    </cfRule>
  </conditionalFormatting>
  <conditionalFormatting sqref="BE6">
    <cfRule type="expression" dxfId="188" priority="193">
      <formula>AND(BD6&lt;&gt;0,BE6="")</formula>
    </cfRule>
  </conditionalFormatting>
  <conditionalFormatting sqref="BE7">
    <cfRule type="expression" dxfId="187" priority="192">
      <formula>AND(BD7&lt;&gt;0,BE7="")</formula>
    </cfRule>
  </conditionalFormatting>
  <conditionalFormatting sqref="BE8">
    <cfRule type="expression" dxfId="186" priority="191">
      <formula>AND(BD8&lt;&gt;0,BE8="")</formula>
    </cfRule>
  </conditionalFormatting>
  <conditionalFormatting sqref="BE9">
    <cfRule type="expression" dxfId="185" priority="190">
      <formula>AND(BD9&lt;&gt;0,BE9="")</formula>
    </cfRule>
  </conditionalFormatting>
  <conditionalFormatting sqref="BC4:BC9">
    <cfRule type="expression" dxfId="184" priority="182">
      <formula>$BB$2=""</formula>
    </cfRule>
  </conditionalFormatting>
  <conditionalFormatting sqref="BC4">
    <cfRule type="expression" dxfId="183" priority="188">
      <formula>AND(BB4&lt;&gt;0,BC4="")</formula>
    </cfRule>
  </conditionalFormatting>
  <conditionalFormatting sqref="BC5">
    <cfRule type="expression" dxfId="182" priority="187">
      <formula>AND(BB5&lt;&gt;0,BC5="")</formula>
    </cfRule>
  </conditionalFormatting>
  <conditionalFormatting sqref="BC6">
    <cfRule type="expression" dxfId="181" priority="186">
      <formula>AND(BB6&lt;&gt;0,BC6="")</formula>
    </cfRule>
  </conditionalFormatting>
  <conditionalFormatting sqref="BC7">
    <cfRule type="expression" dxfId="180" priority="185">
      <formula>AND(BB7&lt;&gt;0,BC7="")</formula>
    </cfRule>
  </conditionalFormatting>
  <conditionalFormatting sqref="BC8">
    <cfRule type="expression" dxfId="179" priority="184">
      <formula>AND(BB8&lt;&gt;0,BC8="")</formula>
    </cfRule>
  </conditionalFormatting>
  <conditionalFormatting sqref="BC9">
    <cfRule type="expression" dxfId="178" priority="183">
      <formula>AND(BB9&lt;&gt;0,BC9="")</formula>
    </cfRule>
  </conditionalFormatting>
  <conditionalFormatting sqref="BA4:BA9">
    <cfRule type="expression" dxfId="177" priority="175">
      <formula>$AZ$2=""</formula>
    </cfRule>
  </conditionalFormatting>
  <conditionalFormatting sqref="BA4">
    <cfRule type="expression" dxfId="176" priority="181">
      <formula>AND(AZ4&lt;&gt;0,BA4="")</formula>
    </cfRule>
  </conditionalFormatting>
  <conditionalFormatting sqref="BA5">
    <cfRule type="expression" dxfId="175" priority="180">
      <formula>AND(AZ5&lt;&gt;0,BA5="")</formula>
    </cfRule>
  </conditionalFormatting>
  <conditionalFormatting sqref="BA6">
    <cfRule type="expression" dxfId="174" priority="179">
      <formula>AND(AZ6&lt;&gt;0,BA6="")</formula>
    </cfRule>
  </conditionalFormatting>
  <conditionalFormatting sqref="BA7">
    <cfRule type="expression" dxfId="173" priority="178">
      <formula>AND(AZ7&lt;&gt;0,BA7="")</formula>
    </cfRule>
  </conditionalFormatting>
  <conditionalFormatting sqref="BA8">
    <cfRule type="expression" dxfId="172" priority="177">
      <formula>AND(AZ8&lt;&gt;0,BA8="")</formula>
    </cfRule>
  </conditionalFormatting>
  <conditionalFormatting sqref="BA9">
    <cfRule type="expression" dxfId="171" priority="176">
      <formula>AND(AZ9&lt;&gt;0,BA9="")</formula>
    </cfRule>
  </conditionalFormatting>
  <conditionalFormatting sqref="AY4:AY9">
    <cfRule type="expression" dxfId="170" priority="168">
      <formula>$AX$2=""</formula>
    </cfRule>
  </conditionalFormatting>
  <conditionalFormatting sqref="AY4">
    <cfRule type="expression" dxfId="169" priority="174">
      <formula>AND(AX4&lt;&gt;0,AY4="")</formula>
    </cfRule>
  </conditionalFormatting>
  <conditionalFormatting sqref="AY5">
    <cfRule type="expression" dxfId="168" priority="173">
      <formula>AND(AX5&lt;&gt;0,AY5="")</formula>
    </cfRule>
  </conditionalFormatting>
  <conditionalFormatting sqref="AY6">
    <cfRule type="expression" dxfId="167" priority="172">
      <formula>AND(AX6&lt;&gt;0,AY6="")</formula>
    </cfRule>
  </conditionalFormatting>
  <conditionalFormatting sqref="AY7">
    <cfRule type="expression" dxfId="166" priority="171">
      <formula>AND(AX7&lt;&gt;0,AY7="")</formula>
    </cfRule>
  </conditionalFormatting>
  <conditionalFormatting sqref="AY8">
    <cfRule type="expression" dxfId="165" priority="170">
      <formula>AND(AX8&lt;&gt;0,AY8="")</formula>
    </cfRule>
  </conditionalFormatting>
  <conditionalFormatting sqref="AY9">
    <cfRule type="expression" dxfId="164" priority="169">
      <formula>AND(AX9&lt;&gt;0,AY9="")</formula>
    </cfRule>
  </conditionalFormatting>
  <conditionalFormatting sqref="AW4:AW9">
    <cfRule type="expression" dxfId="163" priority="161">
      <formula>$AV$2=""</formula>
    </cfRule>
  </conditionalFormatting>
  <conditionalFormatting sqref="AW4">
    <cfRule type="expression" dxfId="162" priority="167">
      <formula>AND(AV4&lt;&gt;0,AW4="")</formula>
    </cfRule>
  </conditionalFormatting>
  <conditionalFormatting sqref="AW5">
    <cfRule type="expression" dxfId="161" priority="166">
      <formula>AND(AV5&lt;&gt;0,AW5="")</formula>
    </cfRule>
  </conditionalFormatting>
  <conditionalFormatting sqref="AW6">
    <cfRule type="expression" dxfId="160" priority="165">
      <formula>AND(AV6&lt;&gt;0,AW6="")</formula>
    </cfRule>
  </conditionalFormatting>
  <conditionalFormatting sqref="AW7">
    <cfRule type="expression" dxfId="159" priority="164">
      <formula>AND(AV7&lt;&gt;0,AW7="")</formula>
    </cfRule>
  </conditionalFormatting>
  <conditionalFormatting sqref="AW8">
    <cfRule type="expression" dxfId="158" priority="163">
      <formula>AND(AV8&lt;&gt;0,AW8="")</formula>
    </cfRule>
  </conditionalFormatting>
  <conditionalFormatting sqref="AW9">
    <cfRule type="expression" dxfId="157" priority="162">
      <formula>AND(AV9&lt;&gt;0,AW9="")</formula>
    </cfRule>
  </conditionalFormatting>
  <conditionalFormatting sqref="AU4:AU9">
    <cfRule type="expression" dxfId="156" priority="154">
      <formula>$AT$2=""</formula>
    </cfRule>
  </conditionalFormatting>
  <conditionalFormatting sqref="AU4">
    <cfRule type="expression" dxfId="155" priority="160">
      <formula>AND(AT4&lt;&gt;0,AU4="")</formula>
    </cfRule>
  </conditionalFormatting>
  <conditionalFormatting sqref="AU5">
    <cfRule type="expression" dxfId="154" priority="159">
      <formula>AND(AT5&lt;&gt;0,AU5="")</formula>
    </cfRule>
  </conditionalFormatting>
  <conditionalFormatting sqref="AU6">
    <cfRule type="expression" dxfId="153" priority="158">
      <formula>AND(AT6&lt;&gt;0,AU6="")</formula>
    </cfRule>
  </conditionalFormatting>
  <conditionalFormatting sqref="AU7">
    <cfRule type="expression" dxfId="152" priority="157">
      <formula>AND(AT7&lt;&gt;0,AU7="")</formula>
    </cfRule>
  </conditionalFormatting>
  <conditionalFormatting sqref="AU8">
    <cfRule type="expression" dxfId="151" priority="156">
      <formula>AND(AT8&lt;&gt;0,AU8="")</formula>
    </cfRule>
  </conditionalFormatting>
  <conditionalFormatting sqref="AU9">
    <cfRule type="expression" dxfId="150" priority="155">
      <formula>AND(AT9&lt;&gt;0,AU9="")</formula>
    </cfRule>
  </conditionalFormatting>
  <conditionalFormatting sqref="AS4:AS9">
    <cfRule type="expression" dxfId="149" priority="147">
      <formula>$AR$2=""</formula>
    </cfRule>
  </conditionalFormatting>
  <conditionalFormatting sqref="AS4">
    <cfRule type="expression" dxfId="148" priority="153">
      <formula>AND(AR4&lt;&gt;0,AS4="")</formula>
    </cfRule>
  </conditionalFormatting>
  <conditionalFormatting sqref="AS5">
    <cfRule type="expression" dxfId="147" priority="152">
      <formula>AND(AR5&lt;&gt;0,AS5="")</formula>
    </cfRule>
  </conditionalFormatting>
  <conditionalFormatting sqref="AS6">
    <cfRule type="expression" dxfId="146" priority="151">
      <formula>AND(AR6&lt;&gt;0,AS6="")</formula>
    </cfRule>
  </conditionalFormatting>
  <conditionalFormatting sqref="AS7">
    <cfRule type="expression" dxfId="145" priority="150">
      <formula>AND(AR7&lt;&gt;0,AS7="")</formula>
    </cfRule>
  </conditionalFormatting>
  <conditionalFormatting sqref="AS8">
    <cfRule type="expression" dxfId="144" priority="149">
      <formula>AND(AR8&lt;&gt;0,AS8="")</formula>
    </cfRule>
  </conditionalFormatting>
  <conditionalFormatting sqref="AS9">
    <cfRule type="expression" dxfId="143" priority="148">
      <formula>AND(AR9&lt;&gt;0,AS9="")</formula>
    </cfRule>
  </conditionalFormatting>
  <conditionalFormatting sqref="AQ4:AQ9">
    <cfRule type="expression" dxfId="142" priority="140">
      <formula>$AP$2=""</formula>
    </cfRule>
  </conditionalFormatting>
  <conditionalFormatting sqref="AQ4">
    <cfRule type="expression" dxfId="141" priority="146">
      <formula>AND(AP4&lt;&gt;0,AQ4="")</formula>
    </cfRule>
  </conditionalFormatting>
  <conditionalFormatting sqref="AQ5">
    <cfRule type="expression" dxfId="140" priority="145">
      <formula>AND(AP5&lt;&gt;0,AQ5="")</formula>
    </cfRule>
  </conditionalFormatting>
  <conditionalFormatting sqref="AQ6">
    <cfRule type="expression" dxfId="139" priority="144">
      <formula>AND(AP6&lt;&gt;0,AQ6="")</formula>
    </cfRule>
  </conditionalFormatting>
  <conditionalFormatting sqref="AQ7">
    <cfRule type="expression" dxfId="138" priority="143">
      <formula>AND(AP7&lt;&gt;0,AQ7="")</formula>
    </cfRule>
  </conditionalFormatting>
  <conditionalFormatting sqref="AQ8">
    <cfRule type="expression" dxfId="137" priority="142">
      <formula>AND(AP8&lt;&gt;0,AQ8="")</formula>
    </cfRule>
  </conditionalFormatting>
  <conditionalFormatting sqref="AQ9">
    <cfRule type="expression" dxfId="136" priority="141">
      <formula>AND(AP9&lt;&gt;0,AQ9="")</formula>
    </cfRule>
  </conditionalFormatting>
  <conditionalFormatting sqref="AO4:AO9">
    <cfRule type="expression" dxfId="135" priority="133">
      <formula>$AN$2=""</formula>
    </cfRule>
  </conditionalFormatting>
  <conditionalFormatting sqref="AO4">
    <cfRule type="expression" dxfId="134" priority="139">
      <formula>AND(AN4&lt;&gt;0,AO4="")</formula>
    </cfRule>
  </conditionalFormatting>
  <conditionalFormatting sqref="AO5">
    <cfRule type="expression" dxfId="133" priority="138">
      <formula>AND(AN5&lt;&gt;0,AO5="")</formula>
    </cfRule>
  </conditionalFormatting>
  <conditionalFormatting sqref="AO6">
    <cfRule type="expression" dxfId="132" priority="137">
      <formula>AND(AN6&lt;&gt;0,AO6="")</formula>
    </cfRule>
  </conditionalFormatting>
  <conditionalFormatting sqref="AO7">
    <cfRule type="expression" dxfId="131" priority="136">
      <formula>AND(AN7&lt;&gt;0,AO7="")</formula>
    </cfRule>
  </conditionalFormatting>
  <conditionalFormatting sqref="AO8">
    <cfRule type="expression" dxfId="130" priority="135">
      <formula>AND(AN8&lt;&gt;0,AO8="")</formula>
    </cfRule>
  </conditionalFormatting>
  <conditionalFormatting sqref="AO9">
    <cfRule type="expression" dxfId="129" priority="134">
      <formula>AND(AN9&lt;&gt;0,AO9="")</formula>
    </cfRule>
  </conditionalFormatting>
  <conditionalFormatting sqref="AM4:AM9">
    <cfRule type="expression" dxfId="128" priority="126">
      <formula>$AL$2=""</formula>
    </cfRule>
  </conditionalFormatting>
  <conditionalFormatting sqref="AM4">
    <cfRule type="expression" dxfId="127" priority="132">
      <formula>AND(AL4&lt;&gt;0,AM4="")</formula>
    </cfRule>
  </conditionalFormatting>
  <conditionalFormatting sqref="AM5">
    <cfRule type="expression" dxfId="126" priority="131">
      <formula>AND(AL5&lt;&gt;0,AM5="")</formula>
    </cfRule>
  </conditionalFormatting>
  <conditionalFormatting sqref="AM6">
    <cfRule type="expression" dxfId="125" priority="130">
      <formula>AND(AL6&lt;&gt;0,AM6="")</formula>
    </cfRule>
  </conditionalFormatting>
  <conditionalFormatting sqref="AM7">
    <cfRule type="expression" dxfId="124" priority="129">
      <formula>AND(AL7&lt;&gt;0,AM7="")</formula>
    </cfRule>
  </conditionalFormatting>
  <conditionalFormatting sqref="AM8">
    <cfRule type="expression" dxfId="123" priority="128">
      <formula>AND(AL8&lt;&gt;0,AM8="")</formula>
    </cfRule>
  </conditionalFormatting>
  <conditionalFormatting sqref="AM9">
    <cfRule type="expression" dxfId="122" priority="127">
      <formula>AND(AL9&lt;&gt;0,AM9="")</formula>
    </cfRule>
  </conditionalFormatting>
  <conditionalFormatting sqref="AK4:AK9">
    <cfRule type="expression" dxfId="121" priority="119">
      <formula>$AJ$2=""</formula>
    </cfRule>
  </conditionalFormatting>
  <conditionalFormatting sqref="AK4">
    <cfRule type="expression" dxfId="120" priority="125">
      <formula>AND(AJ4&lt;&gt;0,AK4="")</formula>
    </cfRule>
  </conditionalFormatting>
  <conditionalFormatting sqref="AK5">
    <cfRule type="expression" dxfId="119" priority="124">
      <formula>AND(AJ5&lt;&gt;0,AK5="")</formula>
    </cfRule>
  </conditionalFormatting>
  <conditionalFormatting sqref="AK6">
    <cfRule type="expression" dxfId="118" priority="123">
      <formula>AND(AJ6&lt;&gt;0,AK6="")</formula>
    </cfRule>
  </conditionalFormatting>
  <conditionalFormatting sqref="AK7">
    <cfRule type="expression" dxfId="117" priority="122">
      <formula>AND(AJ7&lt;&gt;0,AK7="")</formula>
    </cfRule>
  </conditionalFormatting>
  <conditionalFormatting sqref="AK8">
    <cfRule type="expression" dxfId="116" priority="121">
      <formula>AND(AJ8&lt;&gt;0,AK8="")</formula>
    </cfRule>
  </conditionalFormatting>
  <conditionalFormatting sqref="AK9">
    <cfRule type="expression" dxfId="115" priority="120">
      <formula>AND(AJ9&lt;&gt;0,AK9="")</formula>
    </cfRule>
  </conditionalFormatting>
  <conditionalFormatting sqref="AI4:AI9">
    <cfRule type="expression" dxfId="114" priority="112">
      <formula>$AH$2=""</formula>
    </cfRule>
  </conditionalFormatting>
  <conditionalFormatting sqref="AI4">
    <cfRule type="expression" dxfId="113" priority="118">
      <formula>AND(AH4&lt;&gt;0,AI4="")</formula>
    </cfRule>
  </conditionalFormatting>
  <conditionalFormatting sqref="AI5">
    <cfRule type="expression" dxfId="112" priority="117">
      <formula>AND(AH5&lt;&gt;0,AI5="")</formula>
    </cfRule>
  </conditionalFormatting>
  <conditionalFormatting sqref="AI6">
    <cfRule type="expression" dxfId="111" priority="116">
      <formula>AND(AH6&lt;&gt;0,AI6="")</formula>
    </cfRule>
  </conditionalFormatting>
  <conditionalFormatting sqref="AI7">
    <cfRule type="expression" dxfId="110" priority="115">
      <formula>AND(AH7&lt;&gt;0,AI7="")</formula>
    </cfRule>
  </conditionalFormatting>
  <conditionalFormatting sqref="AI8">
    <cfRule type="expression" dxfId="109" priority="114">
      <formula>AND(AH8&lt;&gt;0,AI8="")</formula>
    </cfRule>
  </conditionalFormatting>
  <conditionalFormatting sqref="AI9">
    <cfRule type="expression" dxfId="108" priority="113">
      <formula>AND(AH9&lt;&gt;0,AI9="")</formula>
    </cfRule>
  </conditionalFormatting>
  <conditionalFormatting sqref="AG4:AG9">
    <cfRule type="expression" dxfId="107" priority="105">
      <formula>$AF$2=""</formula>
    </cfRule>
  </conditionalFormatting>
  <conditionalFormatting sqref="AG4">
    <cfRule type="expression" dxfId="106" priority="111">
      <formula>AND(AF4&lt;&gt;0,AG4="")</formula>
    </cfRule>
  </conditionalFormatting>
  <conditionalFormatting sqref="AG5">
    <cfRule type="expression" dxfId="105" priority="110">
      <formula>AND(AF5&lt;&gt;0,AG5="")</formula>
    </cfRule>
  </conditionalFormatting>
  <conditionalFormatting sqref="AG6">
    <cfRule type="expression" dxfId="104" priority="109">
      <formula>AND(AF6&lt;&gt;0,AG6="")</formula>
    </cfRule>
  </conditionalFormatting>
  <conditionalFormatting sqref="AG7">
    <cfRule type="expression" dxfId="103" priority="108">
      <formula>AND(AF7&lt;&gt;0,AG7="")</formula>
    </cfRule>
  </conditionalFormatting>
  <conditionalFormatting sqref="AG8">
    <cfRule type="expression" dxfId="102" priority="107">
      <formula>AND(AF8&lt;&gt;0,AG8="")</formula>
    </cfRule>
  </conditionalFormatting>
  <conditionalFormatting sqref="AG9">
    <cfRule type="expression" dxfId="101" priority="106">
      <formula>AND(AF9&lt;&gt;0,AG9="")</formula>
    </cfRule>
  </conditionalFormatting>
  <conditionalFormatting sqref="AE4:AE9">
    <cfRule type="expression" dxfId="100" priority="98">
      <formula>$AD$2=""</formula>
    </cfRule>
  </conditionalFormatting>
  <conditionalFormatting sqref="AE4">
    <cfRule type="expression" dxfId="99" priority="104">
      <formula>AND(AD4&lt;&gt;0,AE4="")</formula>
    </cfRule>
  </conditionalFormatting>
  <conditionalFormatting sqref="AE5">
    <cfRule type="expression" dxfId="98" priority="103">
      <formula>AND(AD5&lt;&gt;0,AE5="")</formula>
    </cfRule>
  </conditionalFormatting>
  <conditionalFormatting sqref="AE6">
    <cfRule type="expression" dxfId="97" priority="102">
      <formula>AND(AD6&lt;&gt;0,AE6="")</formula>
    </cfRule>
  </conditionalFormatting>
  <conditionalFormatting sqref="AE7">
    <cfRule type="expression" dxfId="96" priority="101">
      <formula>AND(AD7&lt;&gt;0,AE7="")</formula>
    </cfRule>
  </conditionalFormatting>
  <conditionalFormatting sqref="AE8">
    <cfRule type="expression" dxfId="95" priority="100">
      <formula>AND(AD8&lt;&gt;0,AE8="")</formula>
    </cfRule>
  </conditionalFormatting>
  <conditionalFormatting sqref="AE9">
    <cfRule type="expression" dxfId="94" priority="99">
      <formula>AND(AD9&lt;&gt;0,AE9="")</formula>
    </cfRule>
  </conditionalFormatting>
  <conditionalFormatting sqref="AC4:AC9">
    <cfRule type="expression" dxfId="93" priority="91">
      <formula>$AB$2=""</formula>
    </cfRule>
  </conditionalFormatting>
  <conditionalFormatting sqref="AC4">
    <cfRule type="expression" dxfId="92" priority="97">
      <formula>AND(AB4&lt;&gt;0,AC4="")</formula>
    </cfRule>
  </conditionalFormatting>
  <conditionalFormatting sqref="AC5">
    <cfRule type="expression" dxfId="91" priority="96">
      <formula>AND(AB5&lt;&gt;0,AC5="")</formula>
    </cfRule>
  </conditionalFormatting>
  <conditionalFormatting sqref="AC6">
    <cfRule type="expression" dxfId="90" priority="95">
      <formula>AND(AB6&lt;&gt;0,AC6="")</formula>
    </cfRule>
  </conditionalFormatting>
  <conditionalFormatting sqref="AC7">
    <cfRule type="expression" dxfId="89" priority="94">
      <formula>AND(AB7&lt;&gt;0,AC7="")</formula>
    </cfRule>
  </conditionalFormatting>
  <conditionalFormatting sqref="AC8">
    <cfRule type="expression" dxfId="88" priority="93">
      <formula>AND(AB8&lt;&gt;0,AC8="")</formula>
    </cfRule>
  </conditionalFormatting>
  <conditionalFormatting sqref="AC9">
    <cfRule type="expression" dxfId="87" priority="92">
      <formula>AND(AB9&lt;&gt;0,AC9="")</formula>
    </cfRule>
  </conditionalFormatting>
  <conditionalFormatting sqref="AA4:AA9">
    <cfRule type="expression" dxfId="86" priority="84">
      <formula>$Z$2=""</formula>
    </cfRule>
  </conditionalFormatting>
  <conditionalFormatting sqref="AA4">
    <cfRule type="expression" dxfId="85" priority="90">
      <formula>AND(Z4&lt;&gt;0,AA4="")</formula>
    </cfRule>
  </conditionalFormatting>
  <conditionalFormatting sqref="AA5">
    <cfRule type="expression" dxfId="84" priority="89">
      <formula>AND(Z5&lt;&gt;0,AA5="")</formula>
    </cfRule>
  </conditionalFormatting>
  <conditionalFormatting sqref="AA6">
    <cfRule type="expression" dxfId="83" priority="88">
      <formula>AND(Z6&lt;&gt;0,AA6="")</formula>
    </cfRule>
  </conditionalFormatting>
  <conditionalFormatting sqref="AA7">
    <cfRule type="expression" dxfId="82" priority="87">
      <formula>AND(Z7&lt;&gt;0,AA7="")</formula>
    </cfRule>
  </conditionalFormatting>
  <conditionalFormatting sqref="AA8">
    <cfRule type="expression" dxfId="81" priority="86">
      <formula>AND(Z8&lt;&gt;0,AA8="")</formula>
    </cfRule>
  </conditionalFormatting>
  <conditionalFormatting sqref="AA9">
    <cfRule type="expression" dxfId="80" priority="85">
      <formula>AND(Z9&lt;&gt;0,AA9="")</formula>
    </cfRule>
  </conditionalFormatting>
  <conditionalFormatting sqref="Y4:Y9">
    <cfRule type="expression" dxfId="79" priority="77">
      <formula>$X$2=""</formula>
    </cfRule>
  </conditionalFormatting>
  <conditionalFormatting sqref="Y4">
    <cfRule type="expression" dxfId="78" priority="83">
      <formula>AND(X4&lt;&gt;0,Y4="")</formula>
    </cfRule>
  </conditionalFormatting>
  <conditionalFormatting sqref="Y5">
    <cfRule type="expression" dxfId="77" priority="82">
      <formula>AND(X5&lt;&gt;0,Y5="")</formula>
    </cfRule>
  </conditionalFormatting>
  <conditionalFormatting sqref="Y6">
    <cfRule type="expression" dxfId="76" priority="81">
      <formula>AND(X6&lt;&gt;0,Y6="")</formula>
    </cfRule>
  </conditionalFormatting>
  <conditionalFormatting sqref="Y7">
    <cfRule type="expression" dxfId="75" priority="80">
      <formula>AND(X7&lt;&gt;0,Y7="")</formula>
    </cfRule>
  </conditionalFormatting>
  <conditionalFormatting sqref="Y8">
    <cfRule type="expression" dxfId="74" priority="79">
      <formula>AND(X8&lt;&gt;0,Y8="")</formula>
    </cfRule>
  </conditionalFormatting>
  <conditionalFormatting sqref="Y9">
    <cfRule type="expression" dxfId="73" priority="78">
      <formula>AND(X9&lt;&gt;0,Y9="")</formula>
    </cfRule>
  </conditionalFormatting>
  <conditionalFormatting sqref="W4:W9">
    <cfRule type="expression" dxfId="72" priority="70">
      <formula>$V$2=""</formula>
    </cfRule>
  </conditionalFormatting>
  <conditionalFormatting sqref="W4">
    <cfRule type="expression" dxfId="71" priority="76">
      <formula>AND(V4&lt;&gt;0,W4="")</formula>
    </cfRule>
  </conditionalFormatting>
  <conditionalFormatting sqref="W5">
    <cfRule type="expression" dxfId="70" priority="75">
      <formula>AND(V5&lt;&gt;0,W5="")</formula>
    </cfRule>
  </conditionalFormatting>
  <conditionalFormatting sqref="W6">
    <cfRule type="expression" dxfId="69" priority="74">
      <formula>AND(V6&lt;&gt;0,W6="")</formula>
    </cfRule>
  </conditionalFormatting>
  <conditionalFormatting sqref="W7">
    <cfRule type="expression" dxfId="68" priority="73">
      <formula>AND(V7&lt;&gt;0,W7="")</formula>
    </cfRule>
  </conditionalFormatting>
  <conditionalFormatting sqref="W8">
    <cfRule type="expression" dxfId="67" priority="72">
      <formula>AND(V8&lt;&gt;0,W8="")</formula>
    </cfRule>
  </conditionalFormatting>
  <conditionalFormatting sqref="W9">
    <cfRule type="expression" dxfId="66" priority="71">
      <formula>AND(V9&lt;&gt;0,W9="")</formula>
    </cfRule>
  </conditionalFormatting>
  <conditionalFormatting sqref="U4:U9">
    <cfRule type="expression" dxfId="65" priority="63">
      <formula>$T$2=""</formula>
    </cfRule>
  </conditionalFormatting>
  <conditionalFormatting sqref="U4">
    <cfRule type="expression" dxfId="64" priority="69">
      <formula>AND(T4&lt;&gt;0,U4="")</formula>
    </cfRule>
  </conditionalFormatting>
  <conditionalFormatting sqref="U5">
    <cfRule type="expression" dxfId="63" priority="68">
      <formula>AND(T5&lt;&gt;0,U5="")</formula>
    </cfRule>
  </conditionalFormatting>
  <conditionalFormatting sqref="U6">
    <cfRule type="expression" dxfId="62" priority="67">
      <formula>AND(T6&lt;&gt;0,U6="")</formula>
    </cfRule>
  </conditionalFormatting>
  <conditionalFormatting sqref="U7">
    <cfRule type="expression" dxfId="61" priority="66">
      <formula>AND(T7&lt;&gt;0,U7="")</formula>
    </cfRule>
  </conditionalFormatting>
  <conditionalFormatting sqref="U8">
    <cfRule type="expression" dxfId="60" priority="65">
      <formula>AND(T8&lt;&gt;0,U8="")</formula>
    </cfRule>
  </conditionalFormatting>
  <conditionalFormatting sqref="U9">
    <cfRule type="expression" dxfId="59" priority="64">
      <formula>AND(T9&lt;&gt;0,U9="")</formula>
    </cfRule>
  </conditionalFormatting>
  <conditionalFormatting sqref="S4:S9">
    <cfRule type="expression" dxfId="58" priority="56">
      <formula>$R$2=""</formula>
    </cfRule>
  </conditionalFormatting>
  <conditionalFormatting sqref="S4">
    <cfRule type="expression" dxfId="57" priority="62">
      <formula>AND(R4&lt;&gt;0,S4="")</formula>
    </cfRule>
  </conditionalFormatting>
  <conditionalFormatting sqref="S5">
    <cfRule type="expression" dxfId="56" priority="61">
      <formula>AND(R5&lt;&gt;0,S5="")</formula>
    </cfRule>
  </conditionalFormatting>
  <conditionalFormatting sqref="S6">
    <cfRule type="expression" dxfId="55" priority="60">
      <formula>AND(R6&lt;&gt;0,S6="")</formula>
    </cfRule>
  </conditionalFormatting>
  <conditionalFormatting sqref="S7">
    <cfRule type="expression" dxfId="54" priority="59">
      <formula>AND(R7&lt;&gt;0,S7="")</formula>
    </cfRule>
  </conditionalFormatting>
  <conditionalFormatting sqref="S8">
    <cfRule type="expression" dxfId="53" priority="58">
      <formula>AND(R8&lt;&gt;0,S8="")</formula>
    </cfRule>
  </conditionalFormatting>
  <conditionalFormatting sqref="S9">
    <cfRule type="expression" dxfId="52" priority="57">
      <formula>AND(R9&lt;&gt;0,S9="")</formula>
    </cfRule>
  </conditionalFormatting>
  <conditionalFormatting sqref="Q4:Q9">
    <cfRule type="expression" dxfId="51" priority="49">
      <formula>$P$2=""</formula>
    </cfRule>
  </conditionalFormatting>
  <conditionalFormatting sqref="Q4">
    <cfRule type="expression" dxfId="50" priority="55">
      <formula>AND(P4&lt;&gt;0,Q4="")</formula>
    </cfRule>
  </conditionalFormatting>
  <conditionalFormatting sqref="Q5">
    <cfRule type="expression" dxfId="49" priority="54">
      <formula>AND(P5&lt;&gt;0,Q5="")</formula>
    </cfRule>
  </conditionalFormatting>
  <conditionalFormatting sqref="Q6">
    <cfRule type="expression" dxfId="48" priority="53">
      <formula>AND(P6&lt;&gt;0,Q6="")</formula>
    </cfRule>
  </conditionalFormatting>
  <conditionalFormatting sqref="Q7">
    <cfRule type="expression" dxfId="47" priority="52">
      <formula>AND(P7&lt;&gt;0,Q7="")</formula>
    </cfRule>
  </conditionalFormatting>
  <conditionalFormatting sqref="Q8">
    <cfRule type="expression" dxfId="46" priority="51">
      <formula>AND(P8&lt;&gt;0,Q8="")</formula>
    </cfRule>
  </conditionalFormatting>
  <conditionalFormatting sqref="Q9">
    <cfRule type="expression" dxfId="45" priority="50">
      <formula>AND(P9&lt;&gt;0,Q9="")</formula>
    </cfRule>
  </conditionalFormatting>
  <conditionalFormatting sqref="O4:O9">
    <cfRule type="expression" dxfId="44" priority="42">
      <formula>$N$2=""</formula>
    </cfRule>
  </conditionalFormatting>
  <conditionalFormatting sqref="O4">
    <cfRule type="expression" dxfId="43" priority="48">
      <formula>AND(N4&lt;&gt;0,O4="")</formula>
    </cfRule>
  </conditionalFormatting>
  <conditionalFormatting sqref="O5">
    <cfRule type="expression" dxfId="42" priority="47">
      <formula>AND(N5&lt;&gt;0,O5="")</formula>
    </cfRule>
  </conditionalFormatting>
  <conditionalFormatting sqref="O6">
    <cfRule type="expression" dxfId="41" priority="46">
      <formula>AND(N6&lt;&gt;0,O6="")</formula>
    </cfRule>
  </conditionalFormatting>
  <conditionalFormatting sqref="O7">
    <cfRule type="expression" dxfId="40" priority="45">
      <formula>AND(N7&lt;&gt;0,O7="")</formula>
    </cfRule>
  </conditionalFormatting>
  <conditionalFormatting sqref="O8">
    <cfRule type="expression" dxfId="39" priority="44">
      <formula>AND(N8&lt;&gt;0,O8="")</formula>
    </cfRule>
  </conditionalFormatting>
  <conditionalFormatting sqref="O9">
    <cfRule type="expression" dxfId="38" priority="43">
      <formula>AND(N9&lt;&gt;0,O9="")</formula>
    </cfRule>
  </conditionalFormatting>
  <conditionalFormatting sqref="M4:M9">
    <cfRule type="expression" dxfId="37" priority="35">
      <formula>$L$2=""</formula>
    </cfRule>
  </conditionalFormatting>
  <conditionalFormatting sqref="M4">
    <cfRule type="expression" dxfId="36" priority="41">
      <formula>AND(L4&lt;&gt;0,M4="")</formula>
    </cfRule>
  </conditionalFormatting>
  <conditionalFormatting sqref="M5">
    <cfRule type="expression" dxfId="35" priority="40">
      <formula>AND(L5&lt;&gt;0,M5="")</formula>
    </cfRule>
  </conditionalFormatting>
  <conditionalFormatting sqref="M6">
    <cfRule type="expression" dxfId="34" priority="39">
      <formula>AND(L6&lt;&gt;0,M6="")</formula>
    </cfRule>
  </conditionalFormatting>
  <conditionalFormatting sqref="M7">
    <cfRule type="expression" dxfId="33" priority="38">
      <formula>AND(L7&lt;&gt;0,M7="")</formula>
    </cfRule>
  </conditionalFormatting>
  <conditionalFormatting sqref="M8">
    <cfRule type="expression" dxfId="32" priority="37">
      <formula>AND(L8&lt;&gt;0,M8="")</formula>
    </cfRule>
  </conditionalFormatting>
  <conditionalFormatting sqref="M9">
    <cfRule type="expression" dxfId="31" priority="36">
      <formula>AND(L9&lt;&gt;0,M9="")</formula>
    </cfRule>
  </conditionalFormatting>
  <conditionalFormatting sqref="K4:K9">
    <cfRule type="expression" dxfId="30" priority="28">
      <formula>$J$2=""</formula>
    </cfRule>
  </conditionalFormatting>
  <conditionalFormatting sqref="K4">
    <cfRule type="expression" dxfId="29" priority="34">
      <formula>AND(J4&lt;&gt;0,K4="")</formula>
    </cfRule>
  </conditionalFormatting>
  <conditionalFormatting sqref="K5">
    <cfRule type="expression" dxfId="28" priority="33">
      <formula>AND(J5&lt;&gt;0,K5="")</formula>
    </cfRule>
  </conditionalFormatting>
  <conditionalFormatting sqref="K6">
    <cfRule type="expression" dxfId="27" priority="32">
      <formula>AND(J6&lt;&gt;0,K6="")</formula>
    </cfRule>
  </conditionalFormatting>
  <conditionalFormatting sqref="K7">
    <cfRule type="expression" dxfId="26" priority="31">
      <formula>AND(J7&lt;&gt;0,K7="")</formula>
    </cfRule>
  </conditionalFormatting>
  <conditionalFormatting sqref="K8">
    <cfRule type="expression" dxfId="25" priority="30">
      <formula>AND(J8&lt;&gt;0,K8="")</formula>
    </cfRule>
  </conditionalFormatting>
  <conditionalFormatting sqref="K9">
    <cfRule type="expression" dxfId="24" priority="29">
      <formula>AND(J9&lt;&gt;0,K9="")</formula>
    </cfRule>
  </conditionalFormatting>
  <conditionalFormatting sqref="I4:I9">
    <cfRule type="expression" dxfId="23" priority="21">
      <formula>$H$2=""</formula>
    </cfRule>
  </conditionalFormatting>
  <conditionalFormatting sqref="I4">
    <cfRule type="expression" dxfId="22" priority="27">
      <formula>AND(H4&lt;&gt;0,I4="")</formula>
    </cfRule>
  </conditionalFormatting>
  <conditionalFormatting sqref="I5">
    <cfRule type="expression" dxfId="21" priority="26">
      <formula>AND(H5&lt;&gt;0,I5="")</formula>
    </cfRule>
  </conditionalFormatting>
  <conditionalFormatting sqref="I6">
    <cfRule type="expression" dxfId="20" priority="25">
      <formula>AND(H6&lt;&gt;0,I6="")</formula>
    </cfRule>
  </conditionalFormatting>
  <conditionalFormatting sqref="I7">
    <cfRule type="expression" dxfId="19" priority="24">
      <formula>AND(H7&lt;&gt;0,I7="")</formula>
    </cfRule>
  </conditionalFormatting>
  <conditionalFormatting sqref="I8">
    <cfRule type="expression" dxfId="18" priority="23">
      <formula>AND(H8&lt;&gt;0,I8="")</formula>
    </cfRule>
  </conditionalFormatting>
  <conditionalFormatting sqref="I9">
    <cfRule type="expression" dxfId="17" priority="22">
      <formula>AND(H9&lt;&gt;0,I9="")</formula>
    </cfRule>
  </conditionalFormatting>
  <conditionalFormatting sqref="G4:G9">
    <cfRule type="expression" dxfId="16" priority="14">
      <formula>$F$2=""</formula>
    </cfRule>
  </conditionalFormatting>
  <conditionalFormatting sqref="G4">
    <cfRule type="expression" dxfId="15" priority="20">
      <formula>AND(F4&lt;&gt;0,G4="")</formula>
    </cfRule>
  </conditionalFormatting>
  <conditionalFormatting sqref="G5">
    <cfRule type="expression" dxfId="14" priority="19">
      <formula>AND(F5&lt;&gt;0,G5="")</formula>
    </cfRule>
  </conditionalFormatting>
  <conditionalFormatting sqref="G6">
    <cfRule type="expression" dxfId="13" priority="18">
      <formula>AND(F6&lt;&gt;0,G6="")</formula>
    </cfRule>
  </conditionalFormatting>
  <conditionalFormatting sqref="G7">
    <cfRule type="expression" dxfId="12" priority="17">
      <formula>AND(F7&lt;&gt;0,G7="")</formula>
    </cfRule>
  </conditionalFormatting>
  <conditionalFormatting sqref="G8">
    <cfRule type="expression" dxfId="11" priority="16">
      <formula>AND(F8&lt;&gt;0,G8="")</formula>
    </cfRule>
  </conditionalFormatting>
  <conditionalFormatting sqref="G9">
    <cfRule type="expression" dxfId="10" priority="15">
      <formula>AND(F9&lt;&gt;0,G9="")</formula>
    </cfRule>
  </conditionalFormatting>
  <conditionalFormatting sqref="E4:E9">
    <cfRule type="expression" dxfId="9" priority="7">
      <formula>$D$2=""</formula>
    </cfRule>
  </conditionalFormatting>
  <conditionalFormatting sqref="E4">
    <cfRule type="expression" dxfId="8" priority="13">
      <formula>AND(D4&lt;&gt;0,E4="")</formula>
    </cfRule>
  </conditionalFormatting>
  <conditionalFormatting sqref="E5">
    <cfRule type="expression" dxfId="7" priority="12">
      <formula>AND(D5&lt;&gt;0,E5="")</formula>
    </cfRule>
  </conditionalFormatting>
  <conditionalFormatting sqref="E6">
    <cfRule type="expression" dxfId="6" priority="11">
      <formula>AND(D6&lt;&gt;0,E6="")</formula>
    </cfRule>
  </conditionalFormatting>
  <conditionalFormatting sqref="E7">
    <cfRule type="expression" dxfId="5" priority="10">
      <formula>AND(D7&lt;&gt;0,E7="")</formula>
    </cfRule>
  </conditionalFormatting>
  <conditionalFormatting sqref="E8">
    <cfRule type="expression" dxfId="4" priority="9">
      <formula>AND(D8&lt;&gt;0,E8="")</formula>
    </cfRule>
  </conditionalFormatting>
  <conditionalFormatting sqref="E9">
    <cfRule type="expression" dxfId="3" priority="8">
      <formula>AND(D9&lt;&gt;0,E9="")</formula>
    </cfRule>
  </conditionalFormatting>
  <conditionalFormatting sqref="D8">
    <cfRule type="expression" dxfId="2" priority="3">
      <formula>$D$2=""</formula>
    </cfRule>
  </conditionalFormatting>
  <conditionalFormatting sqref="N5">
    <cfRule type="expression" dxfId="1" priority="2">
      <formula>$N$2=""</formula>
    </cfRule>
  </conditionalFormatting>
  <conditionalFormatting sqref="V5">
    <cfRule type="expression" dxfId="0" priority="1">
      <formula>$N$2=""</formula>
    </cfRule>
  </conditionalFormatting>
  <dataValidations count="1">
    <dataValidation type="list" allowBlank="1" showInputMessage="1" showErrorMessage="1" sqref="CE4:CE9 AO4:AO9 E4:E9 I4:I9 K4:K9 M4:M9 O4:O9 Q4:Q9 S4:S9 U4:U9 W4:W9 Y4:Y9 AA4:AA9 AC4:AC9 AE4:AE9 AG4:AG9 AI4:AI9 AK4:AK9 AM4:AM9 AQ4:AQ9 AS4:AS9 AU4:AU9 AW4:AW9 AY4:AY9 BA4:BA9 BC4:BC9 G4:G9 BG4:BG9 BI4:BI9 BK4:BK9 BM4:BM9 BO4:BO9 BQ4:BQ9 BS4:BS9 BU4:BU9 BW4:BW9 BY4:BY9 CA4:CA9 CC4:CC9 BE4:BE9">
      <formula1>RZ</formula1>
    </dataValidation>
  </dataValidations>
  <hyperlinks>
    <hyperlink ref="B27:D28" location="'POM_Odpisy linearne'!A1" display="Pre viac podrobností o výpočte rovnomerných daňových odpisov klini sem"/>
    <hyperlink ref="B40:D41" location="'POM_Odpisy zrychlene'!A1" display="Pre viac podrobností o výpočte zrýchlených daňových odpisov klini sem"/>
  </hyperlink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pageSetUpPr fitToPage="1"/>
  </sheetPr>
  <dimension ref="B1:AQ27"/>
  <sheetViews>
    <sheetView showGridLines="0" zoomScale="85" zoomScaleNormal="85" workbookViewId="0"/>
  </sheetViews>
  <sheetFormatPr defaultColWidth="9.140625" defaultRowHeight="12.75" x14ac:dyDescent="0.2"/>
  <cols>
    <col min="1" max="1" width="1.7109375" style="26" customWidth="1"/>
    <col min="2" max="2" width="9.140625" style="26"/>
    <col min="3" max="3" width="10.140625" style="26" customWidth="1"/>
    <col min="4" max="8" width="9.28515625" style="26" bestFit="1" customWidth="1"/>
    <col min="9" max="9" width="9.7109375" style="26" bestFit="1" customWidth="1"/>
    <col min="10" max="43" width="9.28515625" style="26" bestFit="1" customWidth="1"/>
    <col min="44" max="16384" width="9.140625" style="26"/>
  </cols>
  <sheetData>
    <row r="1" spans="2:43" x14ac:dyDescent="0.2">
      <c r="B1" s="25" t="s">
        <v>53</v>
      </c>
      <c r="H1" s="216" t="s">
        <v>56</v>
      </c>
      <c r="I1" s="217"/>
    </row>
    <row r="2" spans="2:43" ht="13.5" thickBot="1" x14ac:dyDescent="0.25">
      <c r="H2" s="218"/>
      <c r="I2" s="219"/>
    </row>
    <row r="3" spans="2:43" x14ac:dyDescent="0.2">
      <c r="B3" s="27" t="s">
        <v>6</v>
      </c>
    </row>
    <row r="4" spans="2:43" s="28" customFormat="1" x14ac:dyDescent="0.2">
      <c r="C4" s="29" t="s">
        <v>11</v>
      </c>
      <c r="D4" s="30">
        <f>'Odpisy - daňové'!D2</f>
        <v>2018</v>
      </c>
      <c r="E4" s="30">
        <f>D4+1</f>
        <v>2019</v>
      </c>
      <c r="F4" s="30">
        <f t="shared" ref="F4:AQ4" si="0">E4+1</f>
        <v>2020</v>
      </c>
      <c r="G4" s="30">
        <f t="shared" si="0"/>
        <v>2021</v>
      </c>
      <c r="H4" s="30">
        <f t="shared" si="0"/>
        <v>2022</v>
      </c>
      <c r="I4" s="30">
        <f t="shared" si="0"/>
        <v>2023</v>
      </c>
      <c r="J4" s="30">
        <f t="shared" si="0"/>
        <v>2024</v>
      </c>
      <c r="K4" s="30">
        <f t="shared" si="0"/>
        <v>2025</v>
      </c>
      <c r="L4" s="30">
        <f t="shared" si="0"/>
        <v>2026</v>
      </c>
      <c r="M4" s="30">
        <f t="shared" si="0"/>
        <v>2027</v>
      </c>
      <c r="N4" s="30">
        <f t="shared" si="0"/>
        <v>2028</v>
      </c>
      <c r="O4" s="30">
        <f t="shared" si="0"/>
        <v>2029</v>
      </c>
      <c r="P4" s="30">
        <f t="shared" si="0"/>
        <v>2030</v>
      </c>
      <c r="Q4" s="30">
        <f t="shared" si="0"/>
        <v>2031</v>
      </c>
      <c r="R4" s="30">
        <f t="shared" si="0"/>
        <v>2032</v>
      </c>
      <c r="S4" s="30">
        <f t="shared" si="0"/>
        <v>2033</v>
      </c>
      <c r="T4" s="30">
        <f t="shared" si="0"/>
        <v>2034</v>
      </c>
      <c r="U4" s="30">
        <f t="shared" si="0"/>
        <v>2035</v>
      </c>
      <c r="V4" s="30">
        <f t="shared" si="0"/>
        <v>2036</v>
      </c>
      <c r="W4" s="30">
        <f t="shared" si="0"/>
        <v>2037</v>
      </c>
      <c r="X4" s="30">
        <f t="shared" si="0"/>
        <v>2038</v>
      </c>
      <c r="Y4" s="30">
        <f t="shared" si="0"/>
        <v>2039</v>
      </c>
      <c r="Z4" s="30">
        <f t="shared" si="0"/>
        <v>2040</v>
      </c>
      <c r="AA4" s="30">
        <f t="shared" si="0"/>
        <v>2041</v>
      </c>
      <c r="AB4" s="30">
        <f t="shared" si="0"/>
        <v>2042</v>
      </c>
      <c r="AC4" s="30">
        <f t="shared" si="0"/>
        <v>2043</v>
      </c>
      <c r="AD4" s="30">
        <f t="shared" si="0"/>
        <v>2044</v>
      </c>
      <c r="AE4" s="30">
        <f t="shared" si="0"/>
        <v>2045</v>
      </c>
      <c r="AF4" s="30">
        <f t="shared" si="0"/>
        <v>2046</v>
      </c>
      <c r="AG4" s="30">
        <f t="shared" si="0"/>
        <v>2047</v>
      </c>
      <c r="AH4" s="30">
        <f t="shared" si="0"/>
        <v>2048</v>
      </c>
      <c r="AI4" s="30">
        <f t="shared" si="0"/>
        <v>2049</v>
      </c>
      <c r="AJ4" s="30">
        <f t="shared" si="0"/>
        <v>2050</v>
      </c>
      <c r="AK4" s="30">
        <f t="shared" si="0"/>
        <v>2051</v>
      </c>
      <c r="AL4" s="30">
        <f t="shared" si="0"/>
        <v>2052</v>
      </c>
      <c r="AM4" s="30">
        <f t="shared" si="0"/>
        <v>2053</v>
      </c>
      <c r="AN4" s="30">
        <f t="shared" si="0"/>
        <v>2054</v>
      </c>
      <c r="AO4" s="30">
        <f t="shared" si="0"/>
        <v>2055</v>
      </c>
      <c r="AP4" s="30">
        <f t="shared" si="0"/>
        <v>2056</v>
      </c>
      <c r="AQ4" s="30">
        <f t="shared" si="0"/>
        <v>2057</v>
      </c>
    </row>
    <row r="5" spans="2:43" s="31" customFormat="1" x14ac:dyDescent="0.2">
      <c r="C5" s="32">
        <v>1</v>
      </c>
      <c r="D5" s="33">
        <f>IF('Odpisy - daňové'!E4="R",'Odpisy - daňové'!D4,0)</f>
        <v>0</v>
      </c>
      <c r="E5" s="33">
        <f>IF('Odpisy - daňové'!G4="R",'Odpisy - daňové'!F4,0)</f>
        <v>0</v>
      </c>
      <c r="F5" s="33">
        <f>IF('Odpisy - daňové'!I4="R",'Odpisy - daňové'!H4,0)</f>
        <v>0</v>
      </c>
      <c r="G5" s="33">
        <f>IF('Odpisy - daňové'!K4="R",'Odpisy - daňové'!J4,0)</f>
        <v>0</v>
      </c>
      <c r="H5" s="33">
        <f>IF('Odpisy - daňové'!M4="R",'Odpisy - daňové'!L4,0)</f>
        <v>0</v>
      </c>
      <c r="I5" s="33">
        <f>IF('Odpisy - daňové'!O4="R",'Odpisy - daňové'!N4,0)</f>
        <v>0</v>
      </c>
      <c r="J5" s="33">
        <f>IF('Odpisy - daňové'!Q4="R",'Odpisy - daňové'!P4,0)</f>
        <v>0</v>
      </c>
      <c r="K5" s="33">
        <f>IF('Odpisy - daňové'!S4="R",'Odpisy - daňové'!R4,0)</f>
        <v>0</v>
      </c>
      <c r="L5" s="33">
        <f>IF('Odpisy - daňové'!U4="R",'Odpisy - daňové'!T4,0)</f>
        <v>0</v>
      </c>
      <c r="M5" s="33">
        <f>IF('Odpisy - daňové'!W4="R",'Odpisy - daňové'!V4,0)</f>
        <v>0</v>
      </c>
      <c r="N5" s="33">
        <f>IF('Odpisy - daňové'!Y4="R",'Odpisy - daňové'!X4,0)</f>
        <v>0</v>
      </c>
      <c r="O5" s="33">
        <f>IF('Odpisy - daňové'!AA4="R",'Odpisy - daňové'!Z4,0)</f>
        <v>0</v>
      </c>
      <c r="P5" s="33">
        <f>IF('Odpisy - daňové'!AC4="R",'Odpisy - daňové'!AB4,0)</f>
        <v>0</v>
      </c>
      <c r="Q5" s="33">
        <f>IF('Odpisy - daňové'!AE4="R",'Odpisy - daňové'!AD4,0)</f>
        <v>0</v>
      </c>
      <c r="R5" s="33">
        <f>IF('Odpisy - daňové'!AG4="R",'Odpisy - daňové'!AF4,0)</f>
        <v>0</v>
      </c>
      <c r="S5" s="33">
        <f>IF('Odpisy - daňové'!AI4="R",'Odpisy - daňové'!AH4,0)</f>
        <v>0</v>
      </c>
      <c r="T5" s="33">
        <f>IF('Odpisy - daňové'!AK4="R",'Odpisy - daňové'!AJ4,0)</f>
        <v>0</v>
      </c>
      <c r="U5" s="33">
        <f>IF('Odpisy - daňové'!AM4="R",'Odpisy - daňové'!AL4,0)</f>
        <v>0</v>
      </c>
      <c r="V5" s="33">
        <f>IF('Odpisy - daňové'!AO4="R",'Odpisy - daňové'!AN4,0)</f>
        <v>0</v>
      </c>
      <c r="W5" s="33">
        <f>IF('Odpisy - daňové'!AQ4="R",'Odpisy - daňové'!AP4,0)</f>
        <v>0</v>
      </c>
      <c r="X5" s="33">
        <f>IF('Odpisy - daňové'!AS4="R",'Odpisy - daňové'!AR4,0)</f>
        <v>0</v>
      </c>
      <c r="Y5" s="33">
        <f>IF('Odpisy - daňové'!AU4="R",'Odpisy - daňové'!AT4,0)</f>
        <v>0</v>
      </c>
      <c r="Z5" s="33">
        <f>IF('Odpisy - daňové'!AW4="R",'Odpisy - daňové'!AV4,0)</f>
        <v>0</v>
      </c>
      <c r="AA5" s="33">
        <f>IF('Odpisy - daňové'!AY4="R",'Odpisy - daňové'!AX4,0)</f>
        <v>0</v>
      </c>
      <c r="AB5" s="33">
        <f>IF('Odpisy - daňové'!BA4="R",'Odpisy - daňové'!AZ4,0)</f>
        <v>0</v>
      </c>
      <c r="AC5" s="33">
        <f>IF('Odpisy - daňové'!BC4="R",'Odpisy - daňové'!BB4,0)</f>
        <v>0</v>
      </c>
      <c r="AD5" s="33">
        <f>IF('Odpisy - daňové'!BE4="R",'Odpisy - daňové'!BD4,0)</f>
        <v>0</v>
      </c>
      <c r="AE5" s="33">
        <f>IF('Odpisy - daňové'!BG4="R",'Odpisy - daňové'!BF4,0)</f>
        <v>0</v>
      </c>
      <c r="AF5" s="33">
        <f>IF('Odpisy - daňové'!BI4="R",'Odpisy - daňové'!BH4,0)</f>
        <v>0</v>
      </c>
      <c r="AG5" s="33">
        <f>IF('Odpisy - daňové'!BK4="R",'Odpisy - daňové'!BJ4,0)</f>
        <v>0</v>
      </c>
      <c r="AH5" s="33">
        <f>IF('Odpisy - daňové'!BM4="R",'Odpisy - daňové'!BL4,0)</f>
        <v>0</v>
      </c>
      <c r="AI5" s="33">
        <f>IF('Odpisy - daňové'!BO4="R",'Odpisy - daňové'!BN4,0)</f>
        <v>0</v>
      </c>
      <c r="AJ5" s="33">
        <f>IF('Odpisy - daňové'!BQ4="R",'Odpisy - daňové'!BP4,0)</f>
        <v>0</v>
      </c>
      <c r="AK5" s="33">
        <f>IF('Odpisy - daňové'!BS4="R",'Odpisy - daňové'!BR4,0)</f>
        <v>0</v>
      </c>
      <c r="AL5" s="33">
        <f>IF('Odpisy - daňové'!BU4="R",'Odpisy - daňové'!BT4,0)</f>
        <v>0</v>
      </c>
      <c r="AM5" s="33">
        <f>IF('Odpisy - daňové'!BW4="R",'Odpisy - daňové'!BV4,0)</f>
        <v>0</v>
      </c>
      <c r="AN5" s="33">
        <f>IF('Odpisy - daňové'!BY4="R",'Odpisy - daňové'!BX4,0)</f>
        <v>0</v>
      </c>
      <c r="AO5" s="33">
        <f>IF('Odpisy - daňové'!CA4="R",'Odpisy - daňové'!BZ4,0)</f>
        <v>0</v>
      </c>
      <c r="AP5" s="33">
        <f>IF('Odpisy - daňové'!CC4="R",'Odpisy - daňové'!CB4,0)</f>
        <v>0</v>
      </c>
      <c r="AQ5" s="33">
        <f>IF('Odpisy - daňové'!CE4="R",'Odpisy - daňové'!CD4,0)</f>
        <v>0</v>
      </c>
    </row>
    <row r="6" spans="2:43" x14ac:dyDescent="0.2">
      <c r="C6" s="32">
        <v>2</v>
      </c>
      <c r="D6" s="33">
        <f>IF('Odpisy - daňové'!E5="R",'Odpisy - daňové'!D5,0)</f>
        <v>0</v>
      </c>
      <c r="E6" s="33">
        <f>IF('Odpisy - daňové'!G5="R",'Odpisy - daňové'!F5,0)</f>
        <v>0</v>
      </c>
      <c r="F6" s="33">
        <f>IF('Odpisy - daňové'!I5="R",'Odpisy - daňové'!H5,0)</f>
        <v>0</v>
      </c>
      <c r="G6" s="33">
        <f>IF('Odpisy - daňové'!K5="R",'Odpisy - daňové'!J5,0)</f>
        <v>0</v>
      </c>
      <c r="H6" s="33">
        <f>IF('Odpisy - daňové'!M5="R",'Odpisy - daňové'!L5,0)</f>
        <v>0</v>
      </c>
      <c r="I6" s="33">
        <f>IF('Odpisy - daňové'!O5="R",'Odpisy - daňové'!N5,0)</f>
        <v>5000</v>
      </c>
      <c r="J6" s="33">
        <f>IF('Odpisy - daňové'!Q5="R",'Odpisy - daňové'!P5,0)</f>
        <v>0</v>
      </c>
      <c r="K6" s="33">
        <f>IF('Odpisy - daňové'!S5="R",'Odpisy - daňové'!R5,0)</f>
        <v>0</v>
      </c>
      <c r="L6" s="33">
        <f>IF('Odpisy - daňové'!U5="R",'Odpisy - daňové'!T5,0)</f>
        <v>0</v>
      </c>
      <c r="M6" s="33">
        <f>IF('Odpisy - daňové'!W5="R",'Odpisy - daňové'!V5,0)</f>
        <v>5000</v>
      </c>
      <c r="N6" s="33">
        <f>IF('Odpisy - daňové'!Y5="R",'Odpisy - daňové'!X5,0)</f>
        <v>0</v>
      </c>
      <c r="O6" s="33">
        <f>IF('Odpisy - daňové'!AA5="R",'Odpisy - daňové'!Z5,0)</f>
        <v>15000</v>
      </c>
      <c r="P6" s="33">
        <f>IF('Odpisy - daňové'!AC5="R",'Odpisy - daňové'!AB5,0)</f>
        <v>0</v>
      </c>
      <c r="Q6" s="33">
        <f>IF('Odpisy - daňové'!AE5="R",'Odpisy - daňové'!AD5,0)</f>
        <v>0</v>
      </c>
      <c r="R6" s="33">
        <f>IF('Odpisy - daňové'!AG5="R",'Odpisy - daňové'!AF5,0)</f>
        <v>0</v>
      </c>
      <c r="S6" s="33">
        <f>IF('Odpisy - daňové'!AI5="R",'Odpisy - daňové'!AH5,0)</f>
        <v>0</v>
      </c>
      <c r="T6" s="33">
        <f>IF('Odpisy - daňové'!AK5="R",'Odpisy - daňové'!AJ5,0)</f>
        <v>0</v>
      </c>
      <c r="U6" s="33">
        <f>IF('Odpisy - daňové'!AM5="R",'Odpisy - daňové'!AL5,0)</f>
        <v>5000</v>
      </c>
      <c r="V6" s="33">
        <f>IF('Odpisy - daňové'!AO5="R",'Odpisy - daňové'!AN5,0)</f>
        <v>0</v>
      </c>
      <c r="W6" s="33">
        <f>IF('Odpisy - daňové'!AQ5="R",'Odpisy - daňové'!AP5,0)</f>
        <v>0</v>
      </c>
      <c r="X6" s="33">
        <f>IF('Odpisy - daňové'!AS5="R",'Odpisy - daňové'!AR5,0)</f>
        <v>0</v>
      </c>
      <c r="Y6" s="33">
        <f>IF('Odpisy - daňové'!AU5="R",'Odpisy - daňové'!AT5,0)</f>
        <v>0</v>
      </c>
      <c r="Z6" s="33">
        <f>IF('Odpisy - daňové'!AW5="R",'Odpisy - daňové'!AV5,0)</f>
        <v>0</v>
      </c>
      <c r="AA6" s="33">
        <f>IF('Odpisy - daňové'!AY5="R",'Odpisy - daňové'!AX5,0)</f>
        <v>0</v>
      </c>
      <c r="AB6" s="33">
        <f>IF('Odpisy - daňové'!BA5="R",'Odpisy - daňové'!AZ5,0)</f>
        <v>0</v>
      </c>
      <c r="AC6" s="33">
        <f>IF('Odpisy - daňové'!BC5="R",'Odpisy - daňové'!BB5,0)</f>
        <v>0</v>
      </c>
      <c r="AD6" s="33">
        <f>IF('Odpisy - daňové'!BE5="R",'Odpisy - daňové'!BD5,0)</f>
        <v>0</v>
      </c>
      <c r="AE6" s="33">
        <f>IF('Odpisy - daňové'!BG5="R",'Odpisy - daňové'!BF5,0)</f>
        <v>0</v>
      </c>
      <c r="AF6" s="33">
        <f>IF('Odpisy - daňové'!BI5="R",'Odpisy - daňové'!BH5,0)</f>
        <v>0</v>
      </c>
      <c r="AG6" s="33">
        <f>IF('Odpisy - daňové'!BK5="R",'Odpisy - daňové'!BJ5,0)</f>
        <v>0</v>
      </c>
      <c r="AH6" s="33">
        <f>IF('Odpisy - daňové'!BM5="R",'Odpisy - daňové'!BL5,0)</f>
        <v>0</v>
      </c>
      <c r="AI6" s="33">
        <f>IF('Odpisy - daňové'!BO5="R",'Odpisy - daňové'!BN5,0)</f>
        <v>0</v>
      </c>
      <c r="AJ6" s="33">
        <f>IF('Odpisy - daňové'!BQ5="R",'Odpisy - daňové'!BP5,0)</f>
        <v>0</v>
      </c>
      <c r="AK6" s="33">
        <f>IF('Odpisy - daňové'!BS5="R",'Odpisy - daňové'!BR5,0)</f>
        <v>0</v>
      </c>
      <c r="AL6" s="33">
        <f>IF('Odpisy - daňové'!BU5="R",'Odpisy - daňové'!BT5,0)</f>
        <v>0</v>
      </c>
      <c r="AM6" s="33">
        <f>IF('Odpisy - daňové'!BW5="R",'Odpisy - daňové'!BV5,0)</f>
        <v>0</v>
      </c>
      <c r="AN6" s="33">
        <f>IF('Odpisy - daňové'!BY5="R",'Odpisy - daňové'!BX5,0)</f>
        <v>0</v>
      </c>
      <c r="AO6" s="33">
        <f>IF('Odpisy - daňové'!CA5="R",'Odpisy - daňové'!BZ5,0)</f>
        <v>0</v>
      </c>
      <c r="AP6" s="33">
        <f>IF('Odpisy - daňové'!CC5="R",'Odpisy - daňové'!CB5,0)</f>
        <v>0</v>
      </c>
      <c r="AQ6" s="33">
        <f>IF('Odpisy - daňové'!CE5="R",'Odpisy - daňové'!CD5,0)</f>
        <v>0</v>
      </c>
    </row>
    <row r="7" spans="2:43" x14ac:dyDescent="0.2">
      <c r="C7" s="32">
        <v>3</v>
      </c>
      <c r="D7" s="33">
        <f>IF('Odpisy - daňové'!E6="R",'Odpisy - daňové'!D6,0)</f>
        <v>0</v>
      </c>
      <c r="E7" s="33">
        <f>IF('Odpisy - daňové'!G6="R",'Odpisy - daňové'!F6,0)</f>
        <v>0</v>
      </c>
      <c r="F7" s="33">
        <f>IF('Odpisy - daňové'!I6="R",'Odpisy - daňové'!H6,0)</f>
        <v>0</v>
      </c>
      <c r="G7" s="33">
        <f>IF('Odpisy - daňové'!K6="R",'Odpisy - daňové'!J6,0)</f>
        <v>0</v>
      </c>
      <c r="H7" s="33">
        <f>IF('Odpisy - daňové'!M6="R",'Odpisy - daňové'!L6,0)</f>
        <v>0</v>
      </c>
      <c r="I7" s="33">
        <f>IF('Odpisy - daňové'!O6="R",'Odpisy - daňové'!N6,0)</f>
        <v>0</v>
      </c>
      <c r="J7" s="33">
        <f>IF('Odpisy - daňové'!Q6="R",'Odpisy - daňové'!P6,0)</f>
        <v>0</v>
      </c>
      <c r="K7" s="33">
        <f>IF('Odpisy - daňové'!S6="R",'Odpisy - daňové'!R6,0)</f>
        <v>0</v>
      </c>
      <c r="L7" s="33">
        <f>IF('Odpisy - daňové'!U6="R",'Odpisy - daňové'!T6,0)</f>
        <v>0</v>
      </c>
      <c r="M7" s="33">
        <f>IF('Odpisy - daňové'!W6="R",'Odpisy - daňové'!V6,0)</f>
        <v>0</v>
      </c>
      <c r="N7" s="33">
        <f>IF('Odpisy - daňové'!Y6="R",'Odpisy - daňové'!X6,0)</f>
        <v>0</v>
      </c>
      <c r="O7" s="33">
        <f>IF('Odpisy - daňové'!AA6="R",'Odpisy - daňové'!Z6,0)</f>
        <v>0</v>
      </c>
      <c r="P7" s="33">
        <f>IF('Odpisy - daňové'!AC6="R",'Odpisy - daňové'!AB6,0)</f>
        <v>0</v>
      </c>
      <c r="Q7" s="33">
        <f>IF('Odpisy - daňové'!AE6="R",'Odpisy - daňové'!AD6,0)</f>
        <v>0</v>
      </c>
      <c r="R7" s="33">
        <f>IF('Odpisy - daňové'!AG6="R",'Odpisy - daňové'!AF6,0)</f>
        <v>0</v>
      </c>
      <c r="S7" s="33">
        <f>IF('Odpisy - daňové'!AI6="R",'Odpisy - daňové'!AH6,0)</f>
        <v>0</v>
      </c>
      <c r="T7" s="33">
        <f>IF('Odpisy - daňové'!AK6="R",'Odpisy - daňové'!AJ6,0)</f>
        <v>0</v>
      </c>
      <c r="U7" s="33">
        <f>IF('Odpisy - daňové'!AM6="R",'Odpisy - daňové'!AL6,0)</f>
        <v>0</v>
      </c>
      <c r="V7" s="33">
        <f>IF('Odpisy - daňové'!AO6="R",'Odpisy - daňové'!AN6,0)</f>
        <v>0</v>
      </c>
      <c r="W7" s="33">
        <f>IF('Odpisy - daňové'!AQ6="R",'Odpisy - daňové'!AP6,0)</f>
        <v>0</v>
      </c>
      <c r="X7" s="33">
        <f>IF('Odpisy - daňové'!AS6="R",'Odpisy - daňové'!AR6,0)</f>
        <v>0</v>
      </c>
      <c r="Y7" s="33">
        <f>IF('Odpisy - daňové'!AU6="R",'Odpisy - daňové'!AT6,0)</f>
        <v>0</v>
      </c>
      <c r="Z7" s="33">
        <f>IF('Odpisy - daňové'!AW6="R",'Odpisy - daňové'!AV6,0)</f>
        <v>0</v>
      </c>
      <c r="AA7" s="33">
        <f>IF('Odpisy - daňové'!AY6="R",'Odpisy - daňové'!AX6,0)</f>
        <v>0</v>
      </c>
      <c r="AB7" s="33">
        <f>IF('Odpisy - daňové'!BA6="R",'Odpisy - daňové'!AZ6,0)</f>
        <v>0</v>
      </c>
      <c r="AC7" s="33">
        <f>IF('Odpisy - daňové'!BC6="R",'Odpisy - daňové'!BB6,0)</f>
        <v>0</v>
      </c>
      <c r="AD7" s="33">
        <f>IF('Odpisy - daňové'!BE6="R",'Odpisy - daňové'!BD6,0)</f>
        <v>0</v>
      </c>
      <c r="AE7" s="33">
        <f>IF('Odpisy - daňové'!BG6="R",'Odpisy - daňové'!BF6,0)</f>
        <v>0</v>
      </c>
      <c r="AF7" s="33">
        <f>IF('Odpisy - daňové'!BI6="R",'Odpisy - daňové'!BH6,0)</f>
        <v>0</v>
      </c>
      <c r="AG7" s="33">
        <f>IF('Odpisy - daňové'!BK6="R",'Odpisy - daňové'!BJ6,0)</f>
        <v>0</v>
      </c>
      <c r="AH7" s="33">
        <f>IF('Odpisy - daňové'!BM6="R",'Odpisy - daňové'!BL6,0)</f>
        <v>0</v>
      </c>
      <c r="AI7" s="33">
        <f>IF('Odpisy - daňové'!BO6="R",'Odpisy - daňové'!BN6,0)</f>
        <v>0</v>
      </c>
      <c r="AJ7" s="33">
        <f>IF('Odpisy - daňové'!BQ6="R",'Odpisy - daňové'!BP6,0)</f>
        <v>0</v>
      </c>
      <c r="AK7" s="33">
        <f>IF('Odpisy - daňové'!BS6="R",'Odpisy - daňové'!BR6,0)</f>
        <v>0</v>
      </c>
      <c r="AL7" s="33">
        <f>IF('Odpisy - daňové'!BU6="R",'Odpisy - daňové'!BT6,0)</f>
        <v>0</v>
      </c>
      <c r="AM7" s="33">
        <f>IF('Odpisy - daňové'!BW6="R",'Odpisy - daňové'!BV6,0)</f>
        <v>0</v>
      </c>
      <c r="AN7" s="33">
        <f>IF('Odpisy - daňové'!BY6="R",'Odpisy - daňové'!BX6,0)</f>
        <v>0</v>
      </c>
      <c r="AO7" s="33">
        <f>IF('Odpisy - daňové'!CA6="R",'Odpisy - daňové'!BZ6,0)</f>
        <v>0</v>
      </c>
      <c r="AP7" s="33">
        <f>IF('Odpisy - daňové'!CC6="R",'Odpisy - daňové'!CB6,0)</f>
        <v>0</v>
      </c>
      <c r="AQ7" s="33">
        <f>IF('Odpisy - daňové'!CE6="R",'Odpisy - daňové'!CD6,0)</f>
        <v>0</v>
      </c>
    </row>
    <row r="8" spans="2:43" x14ac:dyDescent="0.2">
      <c r="C8" s="32">
        <v>4</v>
      </c>
      <c r="D8" s="33">
        <f>IF('Odpisy - daňové'!E7="R",'Odpisy - daňové'!D7,0)</f>
        <v>0</v>
      </c>
      <c r="E8" s="33">
        <f>IF('Odpisy - daňové'!G7="R",'Odpisy - daňové'!F7,0)</f>
        <v>0</v>
      </c>
      <c r="F8" s="33">
        <f>IF('Odpisy - daňové'!I7="R",'Odpisy - daňové'!H7,0)</f>
        <v>0</v>
      </c>
      <c r="G8" s="33">
        <f>IF('Odpisy - daňové'!K7="R",'Odpisy - daňové'!J7,0)</f>
        <v>0</v>
      </c>
      <c r="H8" s="33">
        <f>IF('Odpisy - daňové'!M7="R",'Odpisy - daňové'!L7,0)</f>
        <v>0</v>
      </c>
      <c r="I8" s="33">
        <f>IF('Odpisy - daňové'!O7="R",'Odpisy - daňové'!N7,0)</f>
        <v>0</v>
      </c>
      <c r="J8" s="33">
        <f>IF('Odpisy - daňové'!Q7="R",'Odpisy - daňové'!P7,0)</f>
        <v>0</v>
      </c>
      <c r="K8" s="33">
        <f>IF('Odpisy - daňové'!S7="R",'Odpisy - daňové'!R7,0)</f>
        <v>0</v>
      </c>
      <c r="L8" s="33">
        <f>IF('Odpisy - daňové'!U7="R",'Odpisy - daňové'!T7,0)</f>
        <v>0</v>
      </c>
      <c r="M8" s="33">
        <f>IF('Odpisy - daňové'!W7="R",'Odpisy - daňové'!V7,0)</f>
        <v>0</v>
      </c>
      <c r="N8" s="33">
        <f>IF('Odpisy - daňové'!Y7="R",'Odpisy - daňové'!X7,0)</f>
        <v>0</v>
      </c>
      <c r="O8" s="33">
        <f>IF('Odpisy - daňové'!AA7="R",'Odpisy - daňové'!Z7,0)</f>
        <v>0</v>
      </c>
      <c r="P8" s="33">
        <f>IF('Odpisy - daňové'!AC7="R",'Odpisy - daňové'!AB7,0)</f>
        <v>0</v>
      </c>
      <c r="Q8" s="33">
        <f>IF('Odpisy - daňové'!AE7="R",'Odpisy - daňové'!AD7,0)</f>
        <v>0</v>
      </c>
      <c r="R8" s="33">
        <f>IF('Odpisy - daňové'!AG7="R",'Odpisy - daňové'!AF7,0)</f>
        <v>0</v>
      </c>
      <c r="S8" s="33">
        <f>IF('Odpisy - daňové'!AI7="R",'Odpisy - daňové'!AH7,0)</f>
        <v>0</v>
      </c>
      <c r="T8" s="33">
        <f>IF('Odpisy - daňové'!AK7="R",'Odpisy - daňové'!AJ7,0)</f>
        <v>0</v>
      </c>
      <c r="U8" s="33">
        <f>IF('Odpisy - daňové'!AM7="R",'Odpisy - daňové'!AL7,0)</f>
        <v>0</v>
      </c>
      <c r="V8" s="33">
        <f>IF('Odpisy - daňové'!AO7="R",'Odpisy - daňové'!AN7,0)</f>
        <v>0</v>
      </c>
      <c r="W8" s="33">
        <f>IF('Odpisy - daňové'!AQ7="R",'Odpisy - daňové'!AP7,0)</f>
        <v>0</v>
      </c>
      <c r="X8" s="33">
        <f>IF('Odpisy - daňové'!AS7="R",'Odpisy - daňové'!AR7,0)</f>
        <v>0</v>
      </c>
      <c r="Y8" s="33">
        <f>IF('Odpisy - daňové'!AU7="R",'Odpisy - daňové'!AT7,0)</f>
        <v>0</v>
      </c>
      <c r="Z8" s="33">
        <f>IF('Odpisy - daňové'!AW7="R",'Odpisy - daňové'!AV7,0)</f>
        <v>0</v>
      </c>
      <c r="AA8" s="33">
        <f>IF('Odpisy - daňové'!AY7="R",'Odpisy - daňové'!AX7,0)</f>
        <v>0</v>
      </c>
      <c r="AB8" s="33">
        <f>IF('Odpisy - daňové'!BA7="R",'Odpisy - daňové'!AZ7,0)</f>
        <v>0</v>
      </c>
      <c r="AC8" s="33">
        <f>IF('Odpisy - daňové'!BC7="R",'Odpisy - daňové'!BB7,0)</f>
        <v>0</v>
      </c>
      <c r="AD8" s="33">
        <f>IF('Odpisy - daňové'!BE7="R",'Odpisy - daňové'!BD7,0)</f>
        <v>0</v>
      </c>
      <c r="AE8" s="33">
        <f>IF('Odpisy - daňové'!BG7="R",'Odpisy - daňové'!BF7,0)</f>
        <v>0</v>
      </c>
      <c r="AF8" s="33">
        <f>IF('Odpisy - daňové'!BI7="R",'Odpisy - daňové'!BH7,0)</f>
        <v>0</v>
      </c>
      <c r="AG8" s="33">
        <f>IF('Odpisy - daňové'!BK7="R",'Odpisy - daňové'!BJ7,0)</f>
        <v>0</v>
      </c>
      <c r="AH8" s="33">
        <f>IF('Odpisy - daňové'!BM7="R",'Odpisy - daňové'!BL7,0)</f>
        <v>0</v>
      </c>
      <c r="AI8" s="33">
        <f>IF('Odpisy - daňové'!BO7="R",'Odpisy - daňové'!BN7,0)</f>
        <v>0</v>
      </c>
      <c r="AJ8" s="33">
        <f>IF('Odpisy - daňové'!BQ7="R",'Odpisy - daňové'!BP7,0)</f>
        <v>0</v>
      </c>
      <c r="AK8" s="33">
        <f>IF('Odpisy - daňové'!BS7="R",'Odpisy - daňové'!BR7,0)</f>
        <v>0</v>
      </c>
      <c r="AL8" s="33">
        <f>IF('Odpisy - daňové'!BU7="R",'Odpisy - daňové'!BT7,0)</f>
        <v>0</v>
      </c>
      <c r="AM8" s="33">
        <f>IF('Odpisy - daňové'!BW7="R",'Odpisy - daňové'!BV7,0)</f>
        <v>0</v>
      </c>
      <c r="AN8" s="33">
        <f>IF('Odpisy - daňové'!BY7="R",'Odpisy - daňové'!BX7,0)</f>
        <v>0</v>
      </c>
      <c r="AO8" s="33">
        <f>IF('Odpisy - daňové'!CA7="R",'Odpisy - daňové'!BZ7,0)</f>
        <v>0</v>
      </c>
      <c r="AP8" s="33">
        <f>IF('Odpisy - daňové'!CC7="R",'Odpisy - daňové'!CB7,0)</f>
        <v>0</v>
      </c>
      <c r="AQ8" s="33">
        <f>IF('Odpisy - daňové'!CE7="R",'Odpisy - daňové'!CD7,0)</f>
        <v>0</v>
      </c>
    </row>
    <row r="9" spans="2:43" x14ac:dyDescent="0.2">
      <c r="C9" s="32">
        <v>5</v>
      </c>
      <c r="D9" s="33">
        <f>IF('Odpisy - daňové'!E8="R",'Odpisy - daňové'!D8,0)</f>
        <v>1000000</v>
      </c>
      <c r="E9" s="33">
        <f>IF('Odpisy - daňové'!G8="R",'Odpisy - daňové'!F8,0)</f>
        <v>0</v>
      </c>
      <c r="F9" s="33">
        <f>IF('Odpisy - daňové'!I8="R",'Odpisy - daňové'!H8,0)</f>
        <v>0</v>
      </c>
      <c r="G9" s="33">
        <f>IF('Odpisy - daňové'!K8="R",'Odpisy - daňové'!J8,0)</f>
        <v>0</v>
      </c>
      <c r="H9" s="33">
        <f>IF('Odpisy - daňové'!M8="R",'Odpisy - daňové'!L8,0)</f>
        <v>0</v>
      </c>
      <c r="I9" s="33">
        <f>IF('Odpisy - daňové'!O8="R",'Odpisy - daňové'!N8,0)</f>
        <v>0</v>
      </c>
      <c r="J9" s="33">
        <f>IF('Odpisy - daňové'!Q8="R",'Odpisy - daňové'!P8,0)</f>
        <v>0</v>
      </c>
      <c r="K9" s="33">
        <f>IF('Odpisy - daňové'!S8="R",'Odpisy - daňové'!R8,0)</f>
        <v>0</v>
      </c>
      <c r="L9" s="33">
        <f>IF('Odpisy - daňové'!U8="R",'Odpisy - daňové'!T8,0)</f>
        <v>0</v>
      </c>
      <c r="M9" s="33">
        <f>IF('Odpisy - daňové'!W8="R",'Odpisy - daňové'!V8,0)</f>
        <v>0</v>
      </c>
      <c r="N9" s="33">
        <f>IF('Odpisy - daňové'!Y8="R",'Odpisy - daňové'!X8,0)</f>
        <v>0</v>
      </c>
      <c r="O9" s="33">
        <f>IF('Odpisy - daňové'!AA8="R",'Odpisy - daňové'!Z8,0)</f>
        <v>0</v>
      </c>
      <c r="P9" s="33">
        <f>IF('Odpisy - daňové'!AC8="R",'Odpisy - daňové'!AB8,0)</f>
        <v>0</v>
      </c>
      <c r="Q9" s="33">
        <f>IF('Odpisy - daňové'!AE8="R",'Odpisy - daňové'!AD8,0)</f>
        <v>0</v>
      </c>
      <c r="R9" s="33">
        <f>IF('Odpisy - daňové'!AG8="R",'Odpisy - daňové'!AF8,0)</f>
        <v>0</v>
      </c>
      <c r="S9" s="33">
        <f>IF('Odpisy - daňové'!AI8="R",'Odpisy - daňové'!AH8,0)</f>
        <v>0</v>
      </c>
      <c r="T9" s="33">
        <f>IF('Odpisy - daňové'!AK8="R",'Odpisy - daňové'!AJ8,0)</f>
        <v>0</v>
      </c>
      <c r="U9" s="33">
        <f>IF('Odpisy - daňové'!AM8="R",'Odpisy - daňové'!AL8,0)</f>
        <v>0</v>
      </c>
      <c r="V9" s="33">
        <f>IF('Odpisy - daňové'!AO8="R",'Odpisy - daňové'!AN8,0)</f>
        <v>0</v>
      </c>
      <c r="W9" s="33">
        <f>IF('Odpisy - daňové'!AQ8="R",'Odpisy - daňové'!AP8,0)</f>
        <v>0</v>
      </c>
      <c r="X9" s="33">
        <f>IF('Odpisy - daňové'!AS8="R",'Odpisy - daňové'!AR8,0)</f>
        <v>0</v>
      </c>
      <c r="Y9" s="33">
        <f>IF('Odpisy - daňové'!AU8="R",'Odpisy - daňové'!AT8,0)</f>
        <v>0</v>
      </c>
      <c r="Z9" s="33">
        <f>IF('Odpisy - daňové'!AW8="R",'Odpisy - daňové'!AV8,0)</f>
        <v>0</v>
      </c>
      <c r="AA9" s="33">
        <f>IF('Odpisy - daňové'!AY8="R",'Odpisy - daňové'!AX8,0)</f>
        <v>0</v>
      </c>
      <c r="AB9" s="33">
        <f>IF('Odpisy - daňové'!BA8="R",'Odpisy - daňové'!AZ8,0)</f>
        <v>0</v>
      </c>
      <c r="AC9" s="33">
        <f>IF('Odpisy - daňové'!BC8="R",'Odpisy - daňové'!BB8,0)</f>
        <v>0</v>
      </c>
      <c r="AD9" s="33">
        <f>IF('Odpisy - daňové'!BE8="R",'Odpisy - daňové'!BD8,0)</f>
        <v>0</v>
      </c>
      <c r="AE9" s="33">
        <f>IF('Odpisy - daňové'!BG8="R",'Odpisy - daňové'!BF8,0)</f>
        <v>0</v>
      </c>
      <c r="AF9" s="33">
        <f>IF('Odpisy - daňové'!BI8="R",'Odpisy - daňové'!BH8,0)</f>
        <v>0</v>
      </c>
      <c r="AG9" s="33">
        <f>IF('Odpisy - daňové'!BK8="R",'Odpisy - daňové'!BJ8,0)</f>
        <v>0</v>
      </c>
      <c r="AH9" s="33">
        <f>IF('Odpisy - daňové'!BM8="R",'Odpisy - daňové'!BL8,0)</f>
        <v>0</v>
      </c>
      <c r="AI9" s="33">
        <f>IF('Odpisy - daňové'!BO8="R",'Odpisy - daňové'!BN8,0)</f>
        <v>0</v>
      </c>
      <c r="AJ9" s="33">
        <f>IF('Odpisy - daňové'!BQ8="R",'Odpisy - daňové'!BP8,0)</f>
        <v>0</v>
      </c>
      <c r="AK9" s="33">
        <f>IF('Odpisy - daňové'!BS8="R",'Odpisy - daňové'!BR8,0)</f>
        <v>0</v>
      </c>
      <c r="AL9" s="33">
        <f>IF('Odpisy - daňové'!BU8="R",'Odpisy - daňové'!BT8,0)</f>
        <v>0</v>
      </c>
      <c r="AM9" s="33">
        <f>IF('Odpisy - daňové'!BW8="R",'Odpisy - daňové'!BV8,0)</f>
        <v>0</v>
      </c>
      <c r="AN9" s="33">
        <f>IF('Odpisy - daňové'!BY8="R",'Odpisy - daňové'!BX8,0)</f>
        <v>0</v>
      </c>
      <c r="AO9" s="33">
        <f>IF('Odpisy - daňové'!CA8="R",'Odpisy - daňové'!BZ8,0)</f>
        <v>0</v>
      </c>
      <c r="AP9" s="33">
        <f>IF('Odpisy - daňové'!CC8="R",'Odpisy - daňové'!CB8,0)</f>
        <v>0</v>
      </c>
      <c r="AQ9" s="33">
        <f>IF('Odpisy - daňové'!CE8="R",'Odpisy - daňové'!CD8,0)</f>
        <v>0</v>
      </c>
    </row>
    <row r="10" spans="2:43" x14ac:dyDescent="0.2">
      <c r="C10" s="32">
        <v>6</v>
      </c>
      <c r="D10" s="33">
        <f>IF('Odpisy - daňové'!E9="R",'Odpisy - daňové'!D9,0)</f>
        <v>0</v>
      </c>
      <c r="E10" s="33">
        <f>IF('Odpisy - daňové'!G9="R",'Odpisy - daňové'!F9,0)</f>
        <v>0</v>
      </c>
      <c r="F10" s="33">
        <f>IF('Odpisy - daňové'!I9="R",'Odpisy - daňové'!H9,0)</f>
        <v>0</v>
      </c>
      <c r="G10" s="33">
        <f>IF('Odpisy - daňové'!K9="R",'Odpisy - daňové'!J9,0)</f>
        <v>0</v>
      </c>
      <c r="H10" s="33">
        <f>IF('Odpisy - daňové'!M9="R",'Odpisy - daňové'!L9,0)</f>
        <v>0</v>
      </c>
      <c r="I10" s="33">
        <f>IF('Odpisy - daňové'!O9="R",'Odpisy - daňové'!N9,0)</f>
        <v>0</v>
      </c>
      <c r="J10" s="33">
        <f>IF('Odpisy - daňové'!Q9="R",'Odpisy - daňové'!P9,0)</f>
        <v>0</v>
      </c>
      <c r="K10" s="33">
        <f>IF('Odpisy - daňové'!S9="R",'Odpisy - daňové'!R9,0)</f>
        <v>0</v>
      </c>
      <c r="L10" s="33">
        <f>IF('Odpisy - daňové'!U9="R",'Odpisy - daňové'!T9,0)</f>
        <v>0</v>
      </c>
      <c r="M10" s="33">
        <f>IF('Odpisy - daňové'!W9="R",'Odpisy - daňové'!V9,0)</f>
        <v>0</v>
      </c>
      <c r="N10" s="33">
        <f>IF('Odpisy - daňové'!Y9="R",'Odpisy - daňové'!X9,0)</f>
        <v>0</v>
      </c>
      <c r="O10" s="33">
        <f>IF('Odpisy - daňové'!AA9="R",'Odpisy - daňové'!Z9,0)</f>
        <v>0</v>
      </c>
      <c r="P10" s="33">
        <f>IF('Odpisy - daňové'!AC9="R",'Odpisy - daňové'!AB9,0)</f>
        <v>0</v>
      </c>
      <c r="Q10" s="33">
        <f>IF('Odpisy - daňové'!AE9="R",'Odpisy - daňové'!AD9,0)</f>
        <v>0</v>
      </c>
      <c r="R10" s="33">
        <f>IF('Odpisy - daňové'!AG9="R",'Odpisy - daňové'!AF9,0)</f>
        <v>0</v>
      </c>
      <c r="S10" s="33">
        <f>IF('Odpisy - daňové'!AI9="R",'Odpisy - daňové'!AH9,0)</f>
        <v>0</v>
      </c>
      <c r="T10" s="33">
        <f>IF('Odpisy - daňové'!AK9="R",'Odpisy - daňové'!AJ9,0)</f>
        <v>0</v>
      </c>
      <c r="U10" s="33">
        <f>IF('Odpisy - daňové'!AM9="R",'Odpisy - daňové'!AL9,0)</f>
        <v>0</v>
      </c>
      <c r="V10" s="33">
        <f>IF('Odpisy - daňové'!AO9="R",'Odpisy - daňové'!AN9,0)</f>
        <v>0</v>
      </c>
      <c r="W10" s="33">
        <f>IF('Odpisy - daňové'!AQ9="R",'Odpisy - daňové'!AP9,0)</f>
        <v>0</v>
      </c>
      <c r="X10" s="33">
        <f>IF('Odpisy - daňové'!AS9="R",'Odpisy - daňové'!AR9,0)</f>
        <v>0</v>
      </c>
      <c r="Y10" s="33">
        <f>IF('Odpisy - daňové'!AU9="R",'Odpisy - daňové'!AT9,0)</f>
        <v>0</v>
      </c>
      <c r="Z10" s="33">
        <f>IF('Odpisy - daňové'!AW9="R",'Odpisy - daňové'!AV9,0)</f>
        <v>0</v>
      </c>
      <c r="AA10" s="33">
        <f>IF('Odpisy - daňové'!AY9="R",'Odpisy - daňové'!AX9,0)</f>
        <v>0</v>
      </c>
      <c r="AB10" s="33">
        <f>IF('Odpisy - daňové'!BA9="R",'Odpisy - daňové'!AZ9,0)</f>
        <v>0</v>
      </c>
      <c r="AC10" s="33">
        <f>IF('Odpisy - daňové'!BC9="R",'Odpisy - daňové'!BB9,0)</f>
        <v>0</v>
      </c>
      <c r="AD10" s="33">
        <f>IF('Odpisy - daňové'!BE9="R",'Odpisy - daňové'!BD9,0)</f>
        <v>0</v>
      </c>
      <c r="AE10" s="33">
        <f>IF('Odpisy - daňové'!BG9="R",'Odpisy - daňové'!BF9,0)</f>
        <v>0</v>
      </c>
      <c r="AF10" s="33">
        <f>IF('Odpisy - daňové'!BI9="R",'Odpisy - daňové'!BH9,0)</f>
        <v>0</v>
      </c>
      <c r="AG10" s="33">
        <f>IF('Odpisy - daňové'!BK9="R",'Odpisy - daňové'!BJ9,0)</f>
        <v>0</v>
      </c>
      <c r="AH10" s="33">
        <f>IF('Odpisy - daňové'!BM9="R",'Odpisy - daňové'!BL9,0)</f>
        <v>0</v>
      </c>
      <c r="AI10" s="33">
        <f>IF('Odpisy - daňové'!BO9="R",'Odpisy - daňové'!BN9,0)</f>
        <v>0</v>
      </c>
      <c r="AJ10" s="33">
        <f>IF('Odpisy - daňové'!BQ9="R",'Odpisy - daňové'!BP9,0)</f>
        <v>0</v>
      </c>
      <c r="AK10" s="33">
        <f>IF('Odpisy - daňové'!BS9="R",'Odpisy - daňové'!BR9,0)</f>
        <v>0</v>
      </c>
      <c r="AL10" s="33">
        <f>IF('Odpisy - daňové'!BU9="R",'Odpisy - daňové'!BT9,0)</f>
        <v>0</v>
      </c>
      <c r="AM10" s="33">
        <f>IF('Odpisy - daňové'!BW9="R",'Odpisy - daňové'!BV9,0)</f>
        <v>0</v>
      </c>
      <c r="AN10" s="33">
        <f>IF('Odpisy - daňové'!BY9="R",'Odpisy - daňové'!BX9,0)</f>
        <v>0</v>
      </c>
      <c r="AO10" s="33">
        <f>IF('Odpisy - daňové'!CA9="R",'Odpisy - daňové'!BZ9,0)</f>
        <v>0</v>
      </c>
      <c r="AP10" s="33">
        <f>IF('Odpisy - daňové'!CC9="R",'Odpisy - daňové'!CB9,0)</f>
        <v>0</v>
      </c>
      <c r="AQ10" s="33">
        <f>IF('Odpisy - daňové'!CE9="R",'Odpisy - daňové'!CD9,0)</f>
        <v>0</v>
      </c>
    </row>
    <row r="11" spans="2:43" x14ac:dyDescent="0.2">
      <c r="C11" s="32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</row>
    <row r="12" spans="2:43" x14ac:dyDescent="0.2">
      <c r="B12" s="27" t="s">
        <v>52</v>
      </c>
      <c r="C12" s="32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</row>
    <row r="13" spans="2:43" ht="25.5" x14ac:dyDescent="0.2">
      <c r="B13" s="29" t="s">
        <v>12</v>
      </c>
      <c r="C13" s="29" t="s">
        <v>11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2:43" x14ac:dyDescent="0.2">
      <c r="B14" s="32">
        <v>4</v>
      </c>
      <c r="C14" s="32">
        <v>1</v>
      </c>
      <c r="D14" s="35">
        <f>D5/$B14</f>
        <v>0</v>
      </c>
      <c r="E14" s="35">
        <f t="shared" ref="E14:AQ19" si="1">E5/$B14</f>
        <v>0</v>
      </c>
      <c r="F14" s="35">
        <f t="shared" si="1"/>
        <v>0</v>
      </c>
      <c r="G14" s="35">
        <f t="shared" si="1"/>
        <v>0</v>
      </c>
      <c r="H14" s="35">
        <f t="shared" si="1"/>
        <v>0</v>
      </c>
      <c r="I14" s="35">
        <f t="shared" si="1"/>
        <v>0</v>
      </c>
      <c r="J14" s="35">
        <f t="shared" si="1"/>
        <v>0</v>
      </c>
      <c r="K14" s="35">
        <f t="shared" si="1"/>
        <v>0</v>
      </c>
      <c r="L14" s="35">
        <f t="shared" si="1"/>
        <v>0</v>
      </c>
      <c r="M14" s="35">
        <f t="shared" si="1"/>
        <v>0</v>
      </c>
      <c r="N14" s="35">
        <f t="shared" si="1"/>
        <v>0</v>
      </c>
      <c r="O14" s="35">
        <f t="shared" si="1"/>
        <v>0</v>
      </c>
      <c r="P14" s="35">
        <f t="shared" si="1"/>
        <v>0</v>
      </c>
      <c r="Q14" s="35">
        <f t="shared" si="1"/>
        <v>0</v>
      </c>
      <c r="R14" s="35">
        <f t="shared" si="1"/>
        <v>0</v>
      </c>
      <c r="S14" s="35">
        <f t="shared" si="1"/>
        <v>0</v>
      </c>
      <c r="T14" s="35">
        <f t="shared" si="1"/>
        <v>0</v>
      </c>
      <c r="U14" s="35">
        <f t="shared" si="1"/>
        <v>0</v>
      </c>
      <c r="V14" s="35">
        <f t="shared" si="1"/>
        <v>0</v>
      </c>
      <c r="W14" s="35">
        <f t="shared" si="1"/>
        <v>0</v>
      </c>
      <c r="X14" s="35">
        <f t="shared" si="1"/>
        <v>0</v>
      </c>
      <c r="Y14" s="35">
        <f t="shared" si="1"/>
        <v>0</v>
      </c>
      <c r="Z14" s="35">
        <f t="shared" si="1"/>
        <v>0</v>
      </c>
      <c r="AA14" s="35">
        <f t="shared" si="1"/>
        <v>0</v>
      </c>
      <c r="AB14" s="35">
        <f t="shared" si="1"/>
        <v>0</v>
      </c>
      <c r="AC14" s="35">
        <f t="shared" si="1"/>
        <v>0</v>
      </c>
      <c r="AD14" s="35">
        <f t="shared" si="1"/>
        <v>0</v>
      </c>
      <c r="AE14" s="35">
        <f t="shared" si="1"/>
        <v>0</v>
      </c>
      <c r="AF14" s="35">
        <f t="shared" si="1"/>
        <v>0</v>
      </c>
      <c r="AG14" s="35">
        <f t="shared" si="1"/>
        <v>0</v>
      </c>
      <c r="AH14" s="35">
        <f t="shared" si="1"/>
        <v>0</v>
      </c>
      <c r="AI14" s="35">
        <f t="shared" si="1"/>
        <v>0</v>
      </c>
      <c r="AJ14" s="35">
        <f t="shared" si="1"/>
        <v>0</v>
      </c>
      <c r="AK14" s="35">
        <f t="shared" si="1"/>
        <v>0</v>
      </c>
      <c r="AL14" s="35">
        <f t="shared" si="1"/>
        <v>0</v>
      </c>
      <c r="AM14" s="35">
        <f t="shared" si="1"/>
        <v>0</v>
      </c>
      <c r="AN14" s="35">
        <f t="shared" si="1"/>
        <v>0</v>
      </c>
      <c r="AO14" s="35">
        <f t="shared" si="1"/>
        <v>0</v>
      </c>
      <c r="AP14" s="35">
        <f t="shared" si="1"/>
        <v>0</v>
      </c>
      <c r="AQ14" s="35">
        <f t="shared" si="1"/>
        <v>0</v>
      </c>
    </row>
    <row r="15" spans="2:43" x14ac:dyDescent="0.2">
      <c r="B15" s="32">
        <v>6</v>
      </c>
      <c r="C15" s="32">
        <v>2</v>
      </c>
      <c r="D15" s="35">
        <f t="shared" ref="D15:AL19" si="2">D6/$B15</f>
        <v>0</v>
      </c>
      <c r="E15" s="35">
        <f t="shared" si="2"/>
        <v>0</v>
      </c>
      <c r="F15" s="35">
        <f t="shared" si="2"/>
        <v>0</v>
      </c>
      <c r="G15" s="35">
        <f t="shared" si="2"/>
        <v>0</v>
      </c>
      <c r="H15" s="35">
        <f t="shared" si="2"/>
        <v>0</v>
      </c>
      <c r="I15" s="35">
        <f t="shared" si="2"/>
        <v>833.33333333333337</v>
      </c>
      <c r="J15" s="35">
        <f t="shared" si="2"/>
        <v>0</v>
      </c>
      <c r="K15" s="35">
        <f t="shared" si="2"/>
        <v>0</v>
      </c>
      <c r="L15" s="35">
        <f t="shared" si="2"/>
        <v>0</v>
      </c>
      <c r="M15" s="35">
        <f t="shared" si="2"/>
        <v>833.33333333333337</v>
      </c>
      <c r="N15" s="35">
        <f t="shared" si="2"/>
        <v>0</v>
      </c>
      <c r="O15" s="35">
        <f t="shared" si="2"/>
        <v>2500</v>
      </c>
      <c r="P15" s="35">
        <f t="shared" si="2"/>
        <v>0</v>
      </c>
      <c r="Q15" s="35">
        <f t="shared" si="2"/>
        <v>0</v>
      </c>
      <c r="R15" s="35">
        <f t="shared" si="2"/>
        <v>0</v>
      </c>
      <c r="S15" s="35">
        <f t="shared" si="2"/>
        <v>0</v>
      </c>
      <c r="T15" s="35">
        <f t="shared" si="2"/>
        <v>0</v>
      </c>
      <c r="U15" s="35">
        <f t="shared" si="2"/>
        <v>833.33333333333337</v>
      </c>
      <c r="V15" s="35">
        <f t="shared" si="2"/>
        <v>0</v>
      </c>
      <c r="W15" s="35">
        <f t="shared" si="2"/>
        <v>0</v>
      </c>
      <c r="X15" s="35">
        <f t="shared" si="2"/>
        <v>0</v>
      </c>
      <c r="Y15" s="35">
        <f t="shared" si="2"/>
        <v>0</v>
      </c>
      <c r="Z15" s="35">
        <f t="shared" si="2"/>
        <v>0</v>
      </c>
      <c r="AA15" s="35">
        <f t="shared" si="2"/>
        <v>0</v>
      </c>
      <c r="AB15" s="35">
        <f t="shared" si="2"/>
        <v>0</v>
      </c>
      <c r="AC15" s="35">
        <f t="shared" si="2"/>
        <v>0</v>
      </c>
      <c r="AD15" s="35">
        <f t="shared" si="2"/>
        <v>0</v>
      </c>
      <c r="AE15" s="35">
        <f t="shared" si="2"/>
        <v>0</v>
      </c>
      <c r="AF15" s="35">
        <f t="shared" si="2"/>
        <v>0</v>
      </c>
      <c r="AG15" s="35">
        <f t="shared" si="2"/>
        <v>0</v>
      </c>
      <c r="AH15" s="35">
        <f t="shared" si="2"/>
        <v>0</v>
      </c>
      <c r="AI15" s="35">
        <f t="shared" si="2"/>
        <v>0</v>
      </c>
      <c r="AJ15" s="35">
        <f t="shared" si="2"/>
        <v>0</v>
      </c>
      <c r="AK15" s="35">
        <f t="shared" si="2"/>
        <v>0</v>
      </c>
      <c r="AL15" s="35">
        <f t="shared" si="2"/>
        <v>0</v>
      </c>
      <c r="AM15" s="35">
        <f t="shared" si="1"/>
        <v>0</v>
      </c>
      <c r="AN15" s="35">
        <f t="shared" si="1"/>
        <v>0</v>
      </c>
      <c r="AO15" s="35">
        <f t="shared" si="1"/>
        <v>0</v>
      </c>
      <c r="AP15" s="35">
        <f t="shared" si="1"/>
        <v>0</v>
      </c>
      <c r="AQ15" s="35">
        <f t="shared" si="1"/>
        <v>0</v>
      </c>
    </row>
    <row r="16" spans="2:43" x14ac:dyDescent="0.2">
      <c r="B16" s="32">
        <v>8</v>
      </c>
      <c r="C16" s="32">
        <v>3</v>
      </c>
      <c r="D16" s="35">
        <f t="shared" si="2"/>
        <v>0</v>
      </c>
      <c r="E16" s="35">
        <f t="shared" si="2"/>
        <v>0</v>
      </c>
      <c r="F16" s="35">
        <f t="shared" si="2"/>
        <v>0</v>
      </c>
      <c r="G16" s="35">
        <f t="shared" si="2"/>
        <v>0</v>
      </c>
      <c r="H16" s="35">
        <f t="shared" si="2"/>
        <v>0</v>
      </c>
      <c r="I16" s="35">
        <f t="shared" si="2"/>
        <v>0</v>
      </c>
      <c r="J16" s="35">
        <f t="shared" si="2"/>
        <v>0</v>
      </c>
      <c r="K16" s="35">
        <f t="shared" si="2"/>
        <v>0</v>
      </c>
      <c r="L16" s="35">
        <f t="shared" si="2"/>
        <v>0</v>
      </c>
      <c r="M16" s="35">
        <f t="shared" si="2"/>
        <v>0</v>
      </c>
      <c r="N16" s="35">
        <f t="shared" si="2"/>
        <v>0</v>
      </c>
      <c r="O16" s="35">
        <f t="shared" si="2"/>
        <v>0</v>
      </c>
      <c r="P16" s="35">
        <f t="shared" si="2"/>
        <v>0</v>
      </c>
      <c r="Q16" s="35">
        <f t="shared" si="2"/>
        <v>0</v>
      </c>
      <c r="R16" s="35">
        <f t="shared" si="2"/>
        <v>0</v>
      </c>
      <c r="S16" s="35">
        <f t="shared" si="2"/>
        <v>0</v>
      </c>
      <c r="T16" s="35">
        <f t="shared" si="2"/>
        <v>0</v>
      </c>
      <c r="U16" s="35">
        <f t="shared" si="2"/>
        <v>0</v>
      </c>
      <c r="V16" s="35">
        <f t="shared" si="2"/>
        <v>0</v>
      </c>
      <c r="W16" s="35">
        <f t="shared" si="2"/>
        <v>0</v>
      </c>
      <c r="X16" s="35">
        <f t="shared" si="2"/>
        <v>0</v>
      </c>
      <c r="Y16" s="35">
        <f t="shared" si="2"/>
        <v>0</v>
      </c>
      <c r="Z16" s="35">
        <f t="shared" si="2"/>
        <v>0</v>
      </c>
      <c r="AA16" s="35">
        <f t="shared" si="2"/>
        <v>0</v>
      </c>
      <c r="AB16" s="35">
        <f t="shared" si="2"/>
        <v>0</v>
      </c>
      <c r="AC16" s="35">
        <f t="shared" si="2"/>
        <v>0</v>
      </c>
      <c r="AD16" s="35">
        <f t="shared" si="2"/>
        <v>0</v>
      </c>
      <c r="AE16" s="35">
        <f t="shared" si="2"/>
        <v>0</v>
      </c>
      <c r="AF16" s="35">
        <f t="shared" si="2"/>
        <v>0</v>
      </c>
      <c r="AG16" s="35">
        <f t="shared" si="2"/>
        <v>0</v>
      </c>
      <c r="AH16" s="35">
        <f t="shared" si="2"/>
        <v>0</v>
      </c>
      <c r="AI16" s="35">
        <f t="shared" si="2"/>
        <v>0</v>
      </c>
      <c r="AJ16" s="35">
        <f t="shared" si="2"/>
        <v>0</v>
      </c>
      <c r="AK16" s="35">
        <f t="shared" si="2"/>
        <v>0</v>
      </c>
      <c r="AL16" s="35">
        <f t="shared" si="2"/>
        <v>0</v>
      </c>
      <c r="AM16" s="35">
        <f t="shared" si="1"/>
        <v>0</v>
      </c>
      <c r="AN16" s="35">
        <f t="shared" si="1"/>
        <v>0</v>
      </c>
      <c r="AO16" s="35">
        <f t="shared" si="1"/>
        <v>0</v>
      </c>
      <c r="AP16" s="35">
        <f t="shared" si="1"/>
        <v>0</v>
      </c>
      <c r="AQ16" s="35">
        <f t="shared" si="1"/>
        <v>0</v>
      </c>
    </row>
    <row r="17" spans="2:43" x14ac:dyDescent="0.2">
      <c r="B17" s="32">
        <v>12</v>
      </c>
      <c r="C17" s="32">
        <v>4</v>
      </c>
      <c r="D17" s="35">
        <f t="shared" si="2"/>
        <v>0</v>
      </c>
      <c r="E17" s="35">
        <f t="shared" si="2"/>
        <v>0</v>
      </c>
      <c r="F17" s="35">
        <f>F8/$B17</f>
        <v>0</v>
      </c>
      <c r="G17" s="35">
        <f t="shared" si="2"/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5">
        <f t="shared" si="2"/>
        <v>0</v>
      </c>
      <c r="L17" s="35">
        <f t="shared" si="2"/>
        <v>0</v>
      </c>
      <c r="M17" s="35">
        <f t="shared" si="2"/>
        <v>0</v>
      </c>
      <c r="N17" s="35">
        <f t="shared" si="2"/>
        <v>0</v>
      </c>
      <c r="O17" s="35">
        <f t="shared" si="2"/>
        <v>0</v>
      </c>
      <c r="P17" s="35">
        <f t="shared" si="2"/>
        <v>0</v>
      </c>
      <c r="Q17" s="35">
        <f t="shared" si="2"/>
        <v>0</v>
      </c>
      <c r="R17" s="35">
        <f t="shared" si="2"/>
        <v>0</v>
      </c>
      <c r="S17" s="35">
        <f t="shared" si="2"/>
        <v>0</v>
      </c>
      <c r="T17" s="35">
        <f t="shared" si="2"/>
        <v>0</v>
      </c>
      <c r="U17" s="35">
        <f t="shared" si="2"/>
        <v>0</v>
      </c>
      <c r="V17" s="35">
        <f t="shared" si="2"/>
        <v>0</v>
      </c>
      <c r="W17" s="35">
        <f t="shared" si="2"/>
        <v>0</v>
      </c>
      <c r="X17" s="35">
        <f t="shared" si="2"/>
        <v>0</v>
      </c>
      <c r="Y17" s="35">
        <f t="shared" si="2"/>
        <v>0</v>
      </c>
      <c r="Z17" s="35">
        <f t="shared" si="2"/>
        <v>0</v>
      </c>
      <c r="AA17" s="35">
        <f t="shared" si="2"/>
        <v>0</v>
      </c>
      <c r="AB17" s="35">
        <f t="shared" si="2"/>
        <v>0</v>
      </c>
      <c r="AC17" s="35">
        <f t="shared" si="2"/>
        <v>0</v>
      </c>
      <c r="AD17" s="35">
        <f t="shared" si="2"/>
        <v>0</v>
      </c>
      <c r="AE17" s="35">
        <f t="shared" si="2"/>
        <v>0</v>
      </c>
      <c r="AF17" s="35">
        <f t="shared" si="2"/>
        <v>0</v>
      </c>
      <c r="AG17" s="35">
        <f t="shared" si="2"/>
        <v>0</v>
      </c>
      <c r="AH17" s="35">
        <f t="shared" si="2"/>
        <v>0</v>
      </c>
      <c r="AI17" s="35">
        <f t="shared" si="2"/>
        <v>0</v>
      </c>
      <c r="AJ17" s="35">
        <f t="shared" si="2"/>
        <v>0</v>
      </c>
      <c r="AK17" s="35">
        <f t="shared" si="2"/>
        <v>0</v>
      </c>
      <c r="AL17" s="35">
        <f t="shared" si="2"/>
        <v>0</v>
      </c>
      <c r="AM17" s="35">
        <f t="shared" si="1"/>
        <v>0</v>
      </c>
      <c r="AN17" s="35">
        <f t="shared" si="1"/>
        <v>0</v>
      </c>
      <c r="AO17" s="35">
        <f t="shared" si="1"/>
        <v>0</v>
      </c>
      <c r="AP17" s="35">
        <f t="shared" si="1"/>
        <v>0</v>
      </c>
      <c r="AQ17" s="35">
        <f t="shared" si="1"/>
        <v>0</v>
      </c>
    </row>
    <row r="18" spans="2:43" x14ac:dyDescent="0.2">
      <c r="B18" s="32">
        <v>20</v>
      </c>
      <c r="C18" s="32">
        <v>5</v>
      </c>
      <c r="D18" s="35">
        <f t="shared" si="2"/>
        <v>50000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2"/>
        <v>0</v>
      </c>
      <c r="AA18" s="35">
        <f t="shared" si="2"/>
        <v>0</v>
      </c>
      <c r="AB18" s="35">
        <f t="shared" si="2"/>
        <v>0</v>
      </c>
      <c r="AC18" s="35">
        <f t="shared" si="2"/>
        <v>0</v>
      </c>
      <c r="AD18" s="35">
        <f t="shared" si="2"/>
        <v>0</v>
      </c>
      <c r="AE18" s="35">
        <f t="shared" si="2"/>
        <v>0</v>
      </c>
      <c r="AF18" s="35">
        <f t="shared" si="2"/>
        <v>0</v>
      </c>
      <c r="AG18" s="35">
        <f t="shared" si="2"/>
        <v>0</v>
      </c>
      <c r="AH18" s="35">
        <f t="shared" si="2"/>
        <v>0</v>
      </c>
      <c r="AI18" s="35">
        <f t="shared" si="2"/>
        <v>0</v>
      </c>
      <c r="AJ18" s="35">
        <f t="shared" si="2"/>
        <v>0</v>
      </c>
      <c r="AK18" s="35">
        <f t="shared" si="2"/>
        <v>0</v>
      </c>
      <c r="AL18" s="35">
        <f t="shared" si="2"/>
        <v>0</v>
      </c>
      <c r="AM18" s="35">
        <f t="shared" si="1"/>
        <v>0</v>
      </c>
      <c r="AN18" s="35">
        <f t="shared" si="1"/>
        <v>0</v>
      </c>
      <c r="AO18" s="35">
        <f t="shared" si="1"/>
        <v>0</v>
      </c>
      <c r="AP18" s="35">
        <f t="shared" si="1"/>
        <v>0</v>
      </c>
      <c r="AQ18" s="35">
        <f t="shared" si="1"/>
        <v>0</v>
      </c>
    </row>
    <row r="19" spans="2:43" x14ac:dyDescent="0.2">
      <c r="B19" s="32">
        <v>40</v>
      </c>
      <c r="C19" s="32">
        <v>6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>J10/$B19</f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2"/>
        <v>0</v>
      </c>
      <c r="AA19" s="35">
        <f t="shared" si="2"/>
        <v>0</v>
      </c>
      <c r="AB19" s="35">
        <f t="shared" si="2"/>
        <v>0</v>
      </c>
      <c r="AC19" s="35">
        <f t="shared" si="2"/>
        <v>0</v>
      </c>
      <c r="AD19" s="35">
        <f t="shared" si="2"/>
        <v>0</v>
      </c>
      <c r="AE19" s="35">
        <f t="shared" si="2"/>
        <v>0</v>
      </c>
      <c r="AF19" s="35">
        <f t="shared" si="2"/>
        <v>0</v>
      </c>
      <c r="AG19" s="35">
        <f t="shared" si="2"/>
        <v>0</v>
      </c>
      <c r="AH19" s="35">
        <f t="shared" si="2"/>
        <v>0</v>
      </c>
      <c r="AI19" s="35">
        <f t="shared" si="2"/>
        <v>0</v>
      </c>
      <c r="AJ19" s="35">
        <f t="shared" si="2"/>
        <v>0</v>
      </c>
      <c r="AK19" s="35">
        <f t="shared" si="2"/>
        <v>0</v>
      </c>
      <c r="AL19" s="35">
        <f t="shared" si="2"/>
        <v>0</v>
      </c>
      <c r="AM19" s="35">
        <f t="shared" si="1"/>
        <v>0</v>
      </c>
      <c r="AN19" s="35">
        <f t="shared" si="1"/>
        <v>0</v>
      </c>
      <c r="AO19" s="35">
        <f t="shared" si="1"/>
        <v>0</v>
      </c>
      <c r="AP19" s="35">
        <f t="shared" si="1"/>
        <v>0</v>
      </c>
      <c r="AQ19" s="35">
        <f t="shared" si="1"/>
        <v>0</v>
      </c>
    </row>
    <row r="21" spans="2:43" x14ac:dyDescent="0.2">
      <c r="B21" s="36" t="s">
        <v>13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pans="2:43" x14ac:dyDescent="0.2">
      <c r="C22" s="32">
        <v>1</v>
      </c>
      <c r="D22" s="37">
        <f>SUM(D14)</f>
        <v>0</v>
      </c>
      <c r="E22" s="37">
        <f>SUM(D14:E14)</f>
        <v>0</v>
      </c>
      <c r="F22" s="37">
        <f>SUM(D14:F14)</f>
        <v>0</v>
      </c>
      <c r="G22" s="37">
        <f>SUM(D14:G14)</f>
        <v>0</v>
      </c>
      <c r="H22" s="37">
        <f>SUM(E14:H14)</f>
        <v>0</v>
      </c>
      <c r="I22" s="37">
        <f t="shared" ref="I22:AQ22" si="3">SUM(F14:I14)</f>
        <v>0</v>
      </c>
      <c r="J22" s="37">
        <f>SUM(G14:J14)</f>
        <v>0</v>
      </c>
      <c r="K22" s="37">
        <f t="shared" si="3"/>
        <v>0</v>
      </c>
      <c r="L22" s="37">
        <f t="shared" si="3"/>
        <v>0</v>
      </c>
      <c r="M22" s="37">
        <f t="shared" si="3"/>
        <v>0</v>
      </c>
      <c r="N22" s="37">
        <f t="shared" si="3"/>
        <v>0</v>
      </c>
      <c r="O22" s="37">
        <f t="shared" si="3"/>
        <v>0</v>
      </c>
      <c r="P22" s="37">
        <f t="shared" si="3"/>
        <v>0</v>
      </c>
      <c r="Q22" s="37">
        <f t="shared" si="3"/>
        <v>0</v>
      </c>
      <c r="R22" s="37">
        <f t="shared" si="3"/>
        <v>0</v>
      </c>
      <c r="S22" s="37">
        <f t="shared" si="3"/>
        <v>0</v>
      </c>
      <c r="T22" s="37">
        <f t="shared" si="3"/>
        <v>0</v>
      </c>
      <c r="U22" s="37">
        <f t="shared" si="3"/>
        <v>0</v>
      </c>
      <c r="V22" s="37">
        <f t="shared" si="3"/>
        <v>0</v>
      </c>
      <c r="W22" s="37">
        <f t="shared" si="3"/>
        <v>0</v>
      </c>
      <c r="X22" s="37">
        <f t="shared" si="3"/>
        <v>0</v>
      </c>
      <c r="Y22" s="37">
        <f t="shared" si="3"/>
        <v>0</v>
      </c>
      <c r="Z22" s="37">
        <f t="shared" si="3"/>
        <v>0</v>
      </c>
      <c r="AA22" s="37">
        <f t="shared" si="3"/>
        <v>0</v>
      </c>
      <c r="AB22" s="37">
        <f t="shared" si="3"/>
        <v>0</v>
      </c>
      <c r="AC22" s="37">
        <f t="shared" si="3"/>
        <v>0</v>
      </c>
      <c r="AD22" s="37">
        <f t="shared" si="3"/>
        <v>0</v>
      </c>
      <c r="AE22" s="37">
        <f t="shared" si="3"/>
        <v>0</v>
      </c>
      <c r="AF22" s="37">
        <f t="shared" si="3"/>
        <v>0</v>
      </c>
      <c r="AG22" s="37">
        <f t="shared" si="3"/>
        <v>0</v>
      </c>
      <c r="AH22" s="37">
        <f t="shared" si="3"/>
        <v>0</v>
      </c>
      <c r="AI22" s="37">
        <f>SUM(AF14:AI14)</f>
        <v>0</v>
      </c>
      <c r="AJ22" s="37">
        <f t="shared" si="3"/>
        <v>0</v>
      </c>
      <c r="AK22" s="37">
        <f t="shared" si="3"/>
        <v>0</v>
      </c>
      <c r="AL22" s="37">
        <f t="shared" si="3"/>
        <v>0</v>
      </c>
      <c r="AM22" s="37">
        <f t="shared" si="3"/>
        <v>0</v>
      </c>
      <c r="AN22" s="37">
        <f t="shared" si="3"/>
        <v>0</v>
      </c>
      <c r="AO22" s="37">
        <f t="shared" si="3"/>
        <v>0</v>
      </c>
      <c r="AP22" s="37">
        <f t="shared" si="3"/>
        <v>0</v>
      </c>
      <c r="AQ22" s="37">
        <f t="shared" si="3"/>
        <v>0</v>
      </c>
    </row>
    <row r="23" spans="2:43" x14ac:dyDescent="0.2">
      <c r="C23" s="32">
        <v>2</v>
      </c>
      <c r="D23" s="37">
        <f>SUM(D15)</f>
        <v>0</v>
      </c>
      <c r="E23" s="37">
        <f>SUM(D15:E15)</f>
        <v>0</v>
      </c>
      <c r="F23" s="37">
        <f>SUM(D15:F15)</f>
        <v>0</v>
      </c>
      <c r="G23" s="37">
        <f>SUM(D15:G15)</f>
        <v>0</v>
      </c>
      <c r="H23" s="37">
        <f>SUM(D15:H15)</f>
        <v>0</v>
      </c>
      <c r="I23" s="37">
        <f>SUM(D15:I15)</f>
        <v>833.33333333333337</v>
      </c>
      <c r="J23" s="37">
        <f>SUM(E15:J15)</f>
        <v>833.33333333333337</v>
      </c>
      <c r="K23" s="37">
        <f t="shared" ref="K23:AQ23" si="4">SUM(F15:K15)</f>
        <v>833.33333333333337</v>
      </c>
      <c r="L23" s="37">
        <f t="shared" si="4"/>
        <v>833.33333333333337</v>
      </c>
      <c r="M23" s="37">
        <f t="shared" si="4"/>
        <v>1666.6666666666667</v>
      </c>
      <c r="N23" s="37">
        <f t="shared" si="4"/>
        <v>1666.6666666666667</v>
      </c>
      <c r="O23" s="37">
        <f t="shared" si="4"/>
        <v>3333.3333333333335</v>
      </c>
      <c r="P23" s="37">
        <f t="shared" si="4"/>
        <v>3333.3333333333335</v>
      </c>
      <c r="Q23" s="37">
        <f t="shared" si="4"/>
        <v>3333.3333333333335</v>
      </c>
      <c r="R23" s="37">
        <f t="shared" si="4"/>
        <v>3333.3333333333335</v>
      </c>
      <c r="S23" s="37">
        <f t="shared" si="4"/>
        <v>2500</v>
      </c>
      <c r="T23" s="37">
        <f t="shared" si="4"/>
        <v>2500</v>
      </c>
      <c r="U23" s="37">
        <f t="shared" si="4"/>
        <v>833.33333333333337</v>
      </c>
      <c r="V23" s="37">
        <f t="shared" si="4"/>
        <v>833.33333333333337</v>
      </c>
      <c r="W23" s="37">
        <f t="shared" si="4"/>
        <v>833.33333333333337</v>
      </c>
      <c r="X23" s="37">
        <f t="shared" si="4"/>
        <v>833.33333333333337</v>
      </c>
      <c r="Y23" s="37">
        <f t="shared" si="4"/>
        <v>833.33333333333337</v>
      </c>
      <c r="Z23" s="37">
        <f t="shared" si="4"/>
        <v>833.33333333333337</v>
      </c>
      <c r="AA23" s="37">
        <f t="shared" si="4"/>
        <v>0</v>
      </c>
      <c r="AB23" s="37">
        <f t="shared" si="4"/>
        <v>0</v>
      </c>
      <c r="AC23" s="37">
        <f t="shared" si="4"/>
        <v>0</v>
      </c>
      <c r="AD23" s="37">
        <f t="shared" si="4"/>
        <v>0</v>
      </c>
      <c r="AE23" s="37">
        <f t="shared" si="4"/>
        <v>0</v>
      </c>
      <c r="AF23" s="37">
        <f t="shared" si="4"/>
        <v>0</v>
      </c>
      <c r="AG23" s="37">
        <f t="shared" si="4"/>
        <v>0</v>
      </c>
      <c r="AH23" s="37">
        <f t="shared" si="4"/>
        <v>0</v>
      </c>
      <c r="AI23" s="37">
        <f t="shared" si="4"/>
        <v>0</v>
      </c>
      <c r="AJ23" s="37">
        <f t="shared" si="4"/>
        <v>0</v>
      </c>
      <c r="AK23" s="37">
        <f t="shared" si="4"/>
        <v>0</v>
      </c>
      <c r="AL23" s="37">
        <f t="shared" si="4"/>
        <v>0</v>
      </c>
      <c r="AM23" s="37">
        <f t="shared" si="4"/>
        <v>0</v>
      </c>
      <c r="AN23" s="37">
        <f t="shared" si="4"/>
        <v>0</v>
      </c>
      <c r="AO23" s="37">
        <f t="shared" si="4"/>
        <v>0</v>
      </c>
      <c r="AP23" s="37">
        <f t="shared" si="4"/>
        <v>0</v>
      </c>
      <c r="AQ23" s="37">
        <f t="shared" si="4"/>
        <v>0</v>
      </c>
    </row>
    <row r="24" spans="2:43" x14ac:dyDescent="0.2">
      <c r="C24" s="32">
        <v>3</v>
      </c>
      <c r="D24" s="37">
        <f>SUM(D16)</f>
        <v>0</v>
      </c>
      <c r="E24" s="37">
        <f>SUM(D16:E16)</f>
        <v>0</v>
      </c>
      <c r="F24" s="37">
        <f>SUM(D16:F16)</f>
        <v>0</v>
      </c>
      <c r="G24" s="37">
        <f>SUM(D16:G16)</f>
        <v>0</v>
      </c>
      <c r="H24" s="37">
        <f>SUM(D16:H16)</f>
        <v>0</v>
      </c>
      <c r="I24" s="37">
        <f>SUM(D16:I16)</f>
        <v>0</v>
      </c>
      <c r="J24" s="37">
        <f>SUM(D16:J16)</f>
        <v>0</v>
      </c>
      <c r="K24" s="37">
        <f>SUM(D16:K16)</f>
        <v>0</v>
      </c>
      <c r="L24" s="37">
        <f>SUM(E16:L16)</f>
        <v>0</v>
      </c>
      <c r="M24" s="37">
        <f>SUM(F16:M16)</f>
        <v>0</v>
      </c>
      <c r="N24" s="37">
        <f t="shared" ref="N24:O24" si="5">SUM(G16:N16)</f>
        <v>0</v>
      </c>
      <c r="O24" s="37">
        <f t="shared" si="5"/>
        <v>0</v>
      </c>
      <c r="P24" s="37">
        <f>SUM(I16:P16)</f>
        <v>0</v>
      </c>
      <c r="Q24" s="37">
        <f>SUM(J16:Q16)</f>
        <v>0</v>
      </c>
      <c r="R24" s="37">
        <f>SUM(K16:R16)</f>
        <v>0</v>
      </c>
      <c r="S24" s="37">
        <f>SUM(L16:S16)</f>
        <v>0</v>
      </c>
      <c r="T24" s="37">
        <f t="shared" ref="T24:AP24" si="6">SUM(M16:T16)</f>
        <v>0</v>
      </c>
      <c r="U24" s="37">
        <f t="shared" si="6"/>
        <v>0</v>
      </c>
      <c r="V24" s="37">
        <f t="shared" si="6"/>
        <v>0</v>
      </c>
      <c r="W24" s="37">
        <f t="shared" si="6"/>
        <v>0</v>
      </c>
      <c r="X24" s="37">
        <f t="shared" si="6"/>
        <v>0</v>
      </c>
      <c r="Y24" s="37">
        <f t="shared" si="6"/>
        <v>0</v>
      </c>
      <c r="Z24" s="37">
        <f t="shared" si="6"/>
        <v>0</v>
      </c>
      <c r="AA24" s="37">
        <f t="shared" si="6"/>
        <v>0</v>
      </c>
      <c r="AB24" s="37">
        <f t="shared" si="6"/>
        <v>0</v>
      </c>
      <c r="AC24" s="37">
        <f t="shared" si="6"/>
        <v>0</v>
      </c>
      <c r="AD24" s="37">
        <f t="shared" si="6"/>
        <v>0</v>
      </c>
      <c r="AE24" s="37">
        <f t="shared" si="6"/>
        <v>0</v>
      </c>
      <c r="AF24" s="37">
        <f t="shared" si="6"/>
        <v>0</v>
      </c>
      <c r="AG24" s="37">
        <f t="shared" si="6"/>
        <v>0</v>
      </c>
      <c r="AH24" s="37">
        <f t="shared" si="6"/>
        <v>0</v>
      </c>
      <c r="AI24" s="37">
        <f t="shared" si="6"/>
        <v>0</v>
      </c>
      <c r="AJ24" s="37">
        <f t="shared" si="6"/>
        <v>0</v>
      </c>
      <c r="AK24" s="37">
        <f t="shared" si="6"/>
        <v>0</v>
      </c>
      <c r="AL24" s="37">
        <f t="shared" si="6"/>
        <v>0</v>
      </c>
      <c r="AM24" s="37">
        <f t="shared" si="6"/>
        <v>0</v>
      </c>
      <c r="AN24" s="37">
        <f t="shared" si="6"/>
        <v>0</v>
      </c>
      <c r="AO24" s="37">
        <f t="shared" si="6"/>
        <v>0</v>
      </c>
      <c r="AP24" s="37">
        <f t="shared" si="6"/>
        <v>0</v>
      </c>
      <c r="AQ24" s="37">
        <f>SUM(AJ16:AQ16)</f>
        <v>0</v>
      </c>
    </row>
    <row r="25" spans="2:43" x14ac:dyDescent="0.2">
      <c r="C25" s="32">
        <v>4</v>
      </c>
      <c r="D25" s="37">
        <f t="shared" ref="D25:D27" si="7">SUM(D17)</f>
        <v>0</v>
      </c>
      <c r="E25" s="37">
        <f t="shared" ref="E25:E27" si="8">SUM(D17:E17)</f>
        <v>0</v>
      </c>
      <c r="F25" s="37">
        <f t="shared" ref="F25:F27" si="9">SUM(D17:F17)</f>
        <v>0</v>
      </c>
      <c r="G25" s="37">
        <f t="shared" ref="G25:G27" si="10">SUM(D17:G17)</f>
        <v>0</v>
      </c>
      <c r="H25" s="37">
        <f t="shared" ref="H25:H27" si="11">SUM(D17:H17)</f>
        <v>0</v>
      </c>
      <c r="I25" s="37">
        <f t="shared" ref="I25:I27" si="12">SUM(D17:I17)</f>
        <v>0</v>
      </c>
      <c r="J25" s="37">
        <f t="shared" ref="J25:J27" si="13">SUM(D17:J17)</f>
        <v>0</v>
      </c>
      <c r="K25" s="37">
        <f t="shared" ref="K25:K27" si="14">SUM(D17:K17)</f>
        <v>0</v>
      </c>
      <c r="L25" s="37">
        <f t="shared" ref="L25:L27" si="15">SUM(D17:L17)</f>
        <v>0</v>
      </c>
      <c r="M25" s="37">
        <f t="shared" ref="M25:M27" si="16">SUM(D17:M17)</f>
        <v>0</v>
      </c>
      <c r="N25" s="37">
        <f t="shared" ref="N25:N27" si="17">SUM(D17:N17)</f>
        <v>0</v>
      </c>
      <c r="O25" s="37">
        <f t="shared" ref="O25:AQ26" si="18">SUM(D17:O17)</f>
        <v>0</v>
      </c>
      <c r="P25" s="37">
        <f t="shared" si="18"/>
        <v>0</v>
      </c>
      <c r="Q25" s="37">
        <f t="shared" si="18"/>
        <v>0</v>
      </c>
      <c r="R25" s="37">
        <f t="shared" si="18"/>
        <v>0</v>
      </c>
      <c r="S25" s="37">
        <f t="shared" si="18"/>
        <v>0</v>
      </c>
      <c r="T25" s="37">
        <f t="shared" si="18"/>
        <v>0</v>
      </c>
      <c r="U25" s="37">
        <f t="shared" si="18"/>
        <v>0</v>
      </c>
      <c r="V25" s="37">
        <f t="shared" si="18"/>
        <v>0</v>
      </c>
      <c r="W25" s="37">
        <f t="shared" si="18"/>
        <v>0</v>
      </c>
      <c r="X25" s="37">
        <f t="shared" si="18"/>
        <v>0</v>
      </c>
      <c r="Y25" s="37">
        <f t="shared" si="18"/>
        <v>0</v>
      </c>
      <c r="Z25" s="37">
        <f t="shared" si="18"/>
        <v>0</v>
      </c>
      <c r="AA25" s="37">
        <f t="shared" si="18"/>
        <v>0</v>
      </c>
      <c r="AB25" s="37">
        <f t="shared" si="18"/>
        <v>0</v>
      </c>
      <c r="AC25" s="37">
        <f t="shared" si="18"/>
        <v>0</v>
      </c>
      <c r="AD25" s="37">
        <f t="shared" si="18"/>
        <v>0</v>
      </c>
      <c r="AE25" s="37">
        <f t="shared" si="18"/>
        <v>0</v>
      </c>
      <c r="AF25" s="37">
        <f t="shared" si="18"/>
        <v>0</v>
      </c>
      <c r="AG25" s="37">
        <f t="shared" si="18"/>
        <v>0</v>
      </c>
      <c r="AH25" s="37">
        <f t="shared" si="18"/>
        <v>0</v>
      </c>
      <c r="AI25" s="37">
        <f t="shared" si="18"/>
        <v>0</v>
      </c>
      <c r="AJ25" s="37">
        <f t="shared" si="18"/>
        <v>0</v>
      </c>
      <c r="AK25" s="37">
        <f t="shared" si="18"/>
        <v>0</v>
      </c>
      <c r="AL25" s="37">
        <f t="shared" si="18"/>
        <v>0</v>
      </c>
      <c r="AM25" s="37">
        <f t="shared" si="18"/>
        <v>0</v>
      </c>
      <c r="AN25" s="37">
        <f t="shared" si="18"/>
        <v>0</v>
      </c>
      <c r="AO25" s="37">
        <f t="shared" si="18"/>
        <v>0</v>
      </c>
      <c r="AP25" s="37">
        <f t="shared" si="18"/>
        <v>0</v>
      </c>
      <c r="AQ25" s="37">
        <f t="shared" si="18"/>
        <v>0</v>
      </c>
    </row>
    <row r="26" spans="2:43" x14ac:dyDescent="0.2">
      <c r="C26" s="32">
        <v>5</v>
      </c>
      <c r="D26" s="37">
        <f t="shared" si="7"/>
        <v>50000</v>
      </c>
      <c r="E26" s="37">
        <f t="shared" si="8"/>
        <v>50000</v>
      </c>
      <c r="F26" s="37">
        <f t="shared" si="9"/>
        <v>50000</v>
      </c>
      <c r="G26" s="37">
        <f t="shared" si="10"/>
        <v>50000</v>
      </c>
      <c r="H26" s="37">
        <f t="shared" si="11"/>
        <v>50000</v>
      </c>
      <c r="I26" s="37">
        <f t="shared" si="12"/>
        <v>50000</v>
      </c>
      <c r="J26" s="37">
        <f t="shared" si="13"/>
        <v>50000</v>
      </c>
      <c r="K26" s="37">
        <f t="shared" si="14"/>
        <v>50000</v>
      </c>
      <c r="L26" s="37">
        <f t="shared" si="15"/>
        <v>50000</v>
      </c>
      <c r="M26" s="37">
        <f t="shared" si="16"/>
        <v>50000</v>
      </c>
      <c r="N26" s="37">
        <f t="shared" si="17"/>
        <v>50000</v>
      </c>
      <c r="O26" s="37">
        <f t="shared" si="18"/>
        <v>50000</v>
      </c>
      <c r="P26" s="37">
        <f>SUM(D18:P18)</f>
        <v>50000</v>
      </c>
      <c r="Q26" s="37">
        <f>SUM(D18:Q18)</f>
        <v>50000</v>
      </c>
      <c r="R26" s="37">
        <f>SUM(D18:R18)</f>
        <v>50000</v>
      </c>
      <c r="S26" s="37">
        <f>SUM(D18:S18)</f>
        <v>50000</v>
      </c>
      <c r="T26" s="37">
        <f>SUM(D18:T18)</f>
        <v>50000</v>
      </c>
      <c r="U26" s="37">
        <f>SUM(D18:U18)</f>
        <v>50000</v>
      </c>
      <c r="V26" s="37">
        <f>SUM(D18:V18)</f>
        <v>50000</v>
      </c>
      <c r="W26" s="37">
        <f>SUM(D18:W18)</f>
        <v>50000</v>
      </c>
      <c r="X26" s="37">
        <f>SUM(E18:X18)</f>
        <v>0</v>
      </c>
      <c r="Y26" s="37">
        <f>SUM(F18:Y18)</f>
        <v>0</v>
      </c>
      <c r="Z26" s="37">
        <f t="shared" ref="Z26:AP26" si="19">SUM(G18:Z18)</f>
        <v>0</v>
      </c>
      <c r="AA26" s="37">
        <f t="shared" si="19"/>
        <v>0</v>
      </c>
      <c r="AB26" s="37">
        <f t="shared" si="19"/>
        <v>0</v>
      </c>
      <c r="AC26" s="37">
        <f t="shared" si="19"/>
        <v>0</v>
      </c>
      <c r="AD26" s="37">
        <f t="shared" si="19"/>
        <v>0</v>
      </c>
      <c r="AE26" s="37">
        <f t="shared" si="19"/>
        <v>0</v>
      </c>
      <c r="AF26" s="37">
        <f t="shared" si="19"/>
        <v>0</v>
      </c>
      <c r="AG26" s="37">
        <f t="shared" si="19"/>
        <v>0</v>
      </c>
      <c r="AH26" s="37">
        <f t="shared" si="19"/>
        <v>0</v>
      </c>
      <c r="AI26" s="37">
        <f t="shared" si="19"/>
        <v>0</v>
      </c>
      <c r="AJ26" s="37">
        <f t="shared" si="19"/>
        <v>0</v>
      </c>
      <c r="AK26" s="37">
        <f t="shared" si="19"/>
        <v>0</v>
      </c>
      <c r="AL26" s="37">
        <f t="shared" si="19"/>
        <v>0</v>
      </c>
      <c r="AM26" s="37">
        <f t="shared" si="19"/>
        <v>0</v>
      </c>
      <c r="AN26" s="37">
        <f t="shared" si="19"/>
        <v>0</v>
      </c>
      <c r="AO26" s="37">
        <f t="shared" si="19"/>
        <v>0</v>
      </c>
      <c r="AP26" s="37">
        <f t="shared" si="19"/>
        <v>0</v>
      </c>
      <c r="AQ26" s="37">
        <f>SUM(X18:AQ18)</f>
        <v>0</v>
      </c>
    </row>
    <row r="27" spans="2:43" x14ac:dyDescent="0.2">
      <c r="C27" s="32">
        <v>6</v>
      </c>
      <c r="D27" s="37">
        <f t="shared" si="7"/>
        <v>0</v>
      </c>
      <c r="E27" s="37">
        <f t="shared" si="8"/>
        <v>0</v>
      </c>
      <c r="F27" s="37">
        <f t="shared" si="9"/>
        <v>0</v>
      </c>
      <c r="G27" s="37">
        <f t="shared" si="10"/>
        <v>0</v>
      </c>
      <c r="H27" s="37">
        <f t="shared" si="11"/>
        <v>0</v>
      </c>
      <c r="I27" s="37">
        <f t="shared" si="12"/>
        <v>0</v>
      </c>
      <c r="J27" s="37">
        <f t="shared" si="13"/>
        <v>0</v>
      </c>
      <c r="K27" s="37">
        <f t="shared" si="14"/>
        <v>0</v>
      </c>
      <c r="L27" s="37">
        <f t="shared" si="15"/>
        <v>0</v>
      </c>
      <c r="M27" s="37">
        <f t="shared" si="16"/>
        <v>0</v>
      </c>
      <c r="N27" s="37">
        <f t="shared" si="17"/>
        <v>0</v>
      </c>
      <c r="O27" s="37">
        <f>SUM(D19:O19)</f>
        <v>0</v>
      </c>
      <c r="P27" s="37">
        <f>SUM(D19:P19)</f>
        <v>0</v>
      </c>
      <c r="Q27" s="37">
        <f>SUM(D19:Q19)</f>
        <v>0</v>
      </c>
      <c r="R27" s="37">
        <f>SUM(D19:R19)</f>
        <v>0</v>
      </c>
      <c r="S27" s="37">
        <f>SUM(D19:S19)</f>
        <v>0</v>
      </c>
      <c r="T27" s="37">
        <f>SUM(D19:T19)</f>
        <v>0</v>
      </c>
      <c r="U27" s="37">
        <f>SUM(D19:U19)</f>
        <v>0</v>
      </c>
      <c r="V27" s="37">
        <f>SUM(D19:V19)</f>
        <v>0</v>
      </c>
      <c r="W27" s="37">
        <f>SUM(D19:W19)</f>
        <v>0</v>
      </c>
      <c r="X27" s="37">
        <f>SUM(D19:X19)</f>
        <v>0</v>
      </c>
      <c r="Y27" s="37">
        <f>SUM(D19:Y19)</f>
        <v>0</v>
      </c>
      <c r="Z27" s="37">
        <f>SUM(D19:Z19)</f>
        <v>0</v>
      </c>
      <c r="AA27" s="37">
        <f>SUM(D19:AA19)</f>
        <v>0</v>
      </c>
      <c r="AB27" s="37">
        <f>SUM(D19:AB19)</f>
        <v>0</v>
      </c>
      <c r="AC27" s="37">
        <f>SUM(D19:AC19)</f>
        <v>0</v>
      </c>
      <c r="AD27" s="37">
        <f>SUM(D19:AD19)</f>
        <v>0</v>
      </c>
      <c r="AE27" s="37">
        <f>SUM(D19:AE19)</f>
        <v>0</v>
      </c>
      <c r="AF27" s="37">
        <f>SUM(D19:AF19)</f>
        <v>0</v>
      </c>
      <c r="AG27" s="37">
        <f>SUM(D19:AG19)</f>
        <v>0</v>
      </c>
      <c r="AH27" s="37">
        <f>SUM(D19:AH19)</f>
        <v>0</v>
      </c>
      <c r="AI27" s="37">
        <f>SUM(D19:AI19)</f>
        <v>0</v>
      </c>
      <c r="AJ27" s="37">
        <f>SUM(D19:AJ19)</f>
        <v>0</v>
      </c>
      <c r="AK27" s="37">
        <f>SUM(D19:AK19)</f>
        <v>0</v>
      </c>
      <c r="AL27" s="37">
        <f>SUM(D19:AL19)</f>
        <v>0</v>
      </c>
      <c r="AM27" s="37">
        <f>SUM(D19:AM19)</f>
        <v>0</v>
      </c>
      <c r="AN27" s="37">
        <f>SUM(D19:AN19)</f>
        <v>0</v>
      </c>
      <c r="AO27" s="37">
        <f>SUM(D19:AO19)</f>
        <v>0</v>
      </c>
      <c r="AP27" s="37">
        <f>SUM(D19:AP19)</f>
        <v>0</v>
      </c>
      <c r="AQ27" s="37">
        <f>SUM(D19:AQ19)</f>
        <v>0</v>
      </c>
    </row>
  </sheetData>
  <sheetProtection algorithmName="SHA-512" hashValue="bLMCMMVfqkKZUrRjiz2LnzOJj+Z0j1+VCYev/7YNfw272PyDpf4SEEiawGMZ3XohCgypJTMuFdf22doFLNvTFg==" saltValue="7nuM+HAFKFROE+1lwJcqVQ==" spinCount="100000" sheet="1" objects="1" scenarios="1"/>
  <mergeCells count="1">
    <mergeCell ref="H1:I2"/>
  </mergeCells>
  <hyperlinks>
    <hyperlink ref="H1:I2" location="'Odpisy - daňové'!A15" display="Späť"/>
  </hyperlinks>
  <pageMargins left="0.70866141732283472" right="0.70866141732283472" top="0.78740157480314965" bottom="0.78740157480314965" header="0.31496062992125984" footer="0.31496062992125984"/>
  <pageSetup paperSize="9" scale="34" orientation="landscape" r:id="rId1"/>
  <headerFooter>
    <oddHeader>&amp;RPríloha č. 3 Metodiky pre vypracovanie finančnej analýzy projektu 
Finančná Analýza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5</vt:i4>
      </vt:variant>
    </vt:vector>
  </HeadingPairs>
  <TitlesOfParts>
    <vt:vector size="15" baseType="lpstr">
      <vt:lpstr>Plán investície</vt:lpstr>
      <vt:lpstr>Inflácia</vt:lpstr>
      <vt:lpstr>Peňažné toky</vt:lpstr>
      <vt:lpstr>Prevádzkové príjmy</vt:lpstr>
      <vt:lpstr>Prevádzkové výdavky</vt:lpstr>
      <vt:lpstr>Príjmy z prevádzky - úspora</vt:lpstr>
      <vt:lpstr>Úver</vt:lpstr>
      <vt:lpstr>Odpisy - daňové</vt:lpstr>
      <vt:lpstr>POM_Odpisy linearne</vt:lpstr>
      <vt:lpstr>POM_Odpisy zrychlene</vt:lpstr>
      <vt:lpstr>diskont</vt:lpstr>
      <vt:lpstr>DRP</vt:lpstr>
      <vt:lpstr>Ref</vt:lpstr>
      <vt:lpstr>rok</vt:lpstr>
      <vt:lpstr>RZ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Autor</cp:lastModifiedBy>
  <dcterms:created xsi:type="dcterms:W3CDTF">2016-06-29T08:49:19Z</dcterms:created>
  <dcterms:modified xsi:type="dcterms:W3CDTF">2017-08-02T11:07:26Z</dcterms:modified>
</cp:coreProperties>
</file>