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19200" windowHeight="7845" tabRatio="832" firstSheet="3" activeTab="4"/>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kontrafaktualny'!$A$1:$I$44</definedName>
    <definedName name="_xlnm.Print_Area" localSheetId="1">'Prieskum trhu - projekt'!$A$1:$I$44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52511"/>
  <fileRecoveryPr autoRecover="0"/>
</workbook>
</file>

<file path=xl/calcChain.xml><?xml version="1.0" encoding="utf-8"?>
<calcChain xmlns="http://schemas.openxmlformats.org/spreadsheetml/2006/main">
  <c r="C29" i="30" l="1"/>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<sst xmlns="http://schemas.openxmlformats.org/spreadsheetml/2006/main" count="601" uniqueCount="249">
  <si>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</si>
  <si>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</si>
  <si>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</si>
  <si>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</si>
  <si>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</si>
  <si>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</si>
  <si>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</si>
  <si>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</si>
  <si>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</si>
  <si>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</si>
  <si>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</si>
  <si>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</si>
  <si>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</si>
  <si>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</si>
  <si>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</si>
  <si>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</si>
  <si>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</si>
  <si>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</si>
  <si>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</si>
  <si>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</si>
  <si>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</si>
  <si>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</si>
  <si>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</si>
  <si>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</si>
  <si>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</si>
  <si>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</si>
  <si>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</si>
  <si>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</si>
  <si>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</si>
  <si>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</si>
  <si>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</si>
  <si>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</si>
  <si>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</si>
  <si>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</si>
  <si>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</si>
  <si>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</si>
  <si>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</si>
  <si>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</si>
  <si>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</si>
  <si>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</si>
  <si>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</si>
  <si>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</si>
  <si>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</si>
  <si>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</si>
  <si>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</si>
  <si>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</si>
  <si>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</si>
  <si>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</si>
  <si>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</si>
  <si>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</si>
  <si>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</si>
  <si>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</si>
  <si>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</si>
  <si>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</si>
  <si>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</si>
  <si>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</si>
  <si>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</si>
  <si>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</si>
  <si>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</si>
  <si>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</si>
  <si>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</si>
  <si>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</si>
  <si>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</si>
  <si>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</si>
  <si>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</si>
  <si>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</si>
  <si>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</si>
  <si>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</si>
  <si>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</si>
  <si>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</si>
  <si>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</si>
  <si>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</si>
  <si>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</si>
  <si>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</si>
  <si>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</si>
  <si>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</si>
  <si>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</si>
  <si>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</si>
  <si>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</si>
  <si>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</si>
  <si>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</si>
  <si>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</si>
  <si>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</si>
  <si>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</si>
  <si>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</si>
  <si>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</si>
  <si>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</si>
  <si>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</si>
  <si>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</si>
  <si>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</si>
  <si>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</si>
  <si>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</si>
  <si>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</si>
  <si>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</si>
  <si>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</si>
  <si>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</si>
  <si>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</si>
  <si>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</si>
  <si>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</si>
  <si>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</si>
  <si>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</si>
  <si>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</si>
  <si>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</si>
  <si>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</si>
  <si>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</si>
  <si>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</si>
  <si>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</si>
  <si>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</si>
  <si>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</si>
  <si>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</si>
  <si>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</si>
  <si>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</si>
  <si>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</si>
  <si>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</si>
  <si>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</si>
  <si>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</si>
  <si>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</si>
  <si>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</si>
  <si>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</si>
  <si>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</si>
  <si>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</si>
  <si>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</si>
  <si>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</si>
  <si>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</si>
  <si>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</si>
  <si>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</si>
  <si>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</si>
  <si>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</si>
  <si>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</si>
  <si>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</si>
  <si>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</si>
  <si>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</si>
  <si>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</si>
  <si>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</si>
  <si>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</si>
  <si>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</si>
  <si>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</si>
  <si>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</si>
  <si>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</si>
  <si>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</si>
  <si>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</si>
  <si>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</si>
  <si>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</si>
  <si>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</si>
  <si>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</si>
  <si>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Dátum prieskumu: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</si>
  <si>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</si>
  <si>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</si>
  <si>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</si>
  <si>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</si>
  <si>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</si>
  <si>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</si>
  <si>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</si>
  <si>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</si>
  <si>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</si>
  <si>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</si>
  <si>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</si>
  <si>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</si>
  <si>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</si>
  <si>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</si>
  <si>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</si>
  <si>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 xml:space="preserve">Výška výdavku bola stanovená na základe rozpočtu stavby na úrovni výkazu výmer potvrdeného podpisom a pečiatkou oprávnenej osoby (stavebný cenár/rozpočtár) v zmysle prílohy č. 7 ŽoNFP - </t>
    </r>
    <r>
      <rPr>
        <i/>
        <sz val="11"/>
        <color theme="1"/>
        <rFont val="Calibri"/>
        <family val="2"/>
        <charset val="238"/>
        <scheme val="minor"/>
      </rPr>
      <t>Projektová dokumentácia.</t>
    </r>
  </si>
  <si>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</si>
  <si>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</si>
  <si>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</si>
  <si>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</si>
  <si>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</si>
  <si>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</si>
  <si>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</si>
  <si>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</si>
  <si>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</si>
  <si>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</si>
  <si>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</si>
  <si>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</si>
  <si>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</si>
  <si>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</si>
  <si>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</si>
  <si>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</si>
  <si>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</si>
  <si>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</si>
  <si>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</si>
  <si>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</si>
  <si>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350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</si>
  <si>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</si>
  <si>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</si>
  <si>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70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</si>
  <si>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</si>
  <si>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</si>
  <si>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85 EUR/m</t>
    </r>
    <r>
      <rPr>
        <b/>
        <vertAlign val="superscript"/>
        <sz val="11"/>
        <color rgb="FFFF0000"/>
        <rFont val="Arial"/>
        <family val="2"/>
        <charset val="238"/>
      </rPr>
      <t>2</t>
    </r>
  </si>
  <si>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</si>
  <si>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</si>
  <si>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(hodnotenie hospodárnosti a efektívnosti výdavkov projektu)</t>
  </si>
  <si>
    <t>V ................................................. dňa ...........................</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</si>
  <si>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</si>
  <si>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</si>
  <si>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</si>
  <si>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</si>
  <si>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</si>
  <si>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</si>
  <si>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</si>
  <si>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</si>
  <si>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Príspevok projektu k špecifickému cieľu 4.2.1 OP KŽP - princíp Value for Money</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</si>
  <si>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</si>
  <si>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</si>
  <si>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</si>
  <si>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</si>
  <si>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</si>
  <si>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</si>
  <si>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</si>
  <si>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</si>
  <si>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</si>
  <si>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</si>
  <si>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</si>
  <si>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</si>
  <si>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</si>
  <si>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</si>
  <si>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</si>
  <si>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</si>
  <si>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</si>
  <si>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</si>
  <si>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</si>
  <si>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</si>
  <si>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</si>
  <si>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 xml:space="preserve">Výška výdavku bola stanovená na základe znaleckého/odborného posudku v súlade s podmienkami ustanovenými v Príručke pre žiadateľa pre prílohu č. 10 ŽoNFP - Dokumentácia k oprávnenosti výdavkov. </t>
  </si>
  <si>
    <t>Spôsob vykonania prieskumu trhu</t>
  </si>
  <si>
    <t>Predloženie cenových ponúk od potenciálnych dodávateľov (listinne, elektronicky)</t>
  </si>
  <si>
    <t>Prieskum cien v cenníkoch verejne dostupných na internete</t>
  </si>
  <si>
    <t>Iný spôsob vykonania prieskumu trhu</t>
  </si>
  <si>
    <t>Záznam z vyhodnotenia prieskumu trhu č. 1 - Predmet projektu</t>
  </si>
  <si>
    <t>Záznam z vyhodnotenia prieskumu trhu č. 1 - Kontrafaktuálna investícia</t>
  </si>
  <si>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</si>
  <si>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</si>
  <si>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</si>
  <si>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</si>
  <si>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</si>
  <si>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</si>
  <si>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</si>
  <si>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</si>
  <si>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</si>
  <si>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</si>
  <si>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</si>
  <si>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</si>
  <si>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</si>
  <si>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</si>
  <si>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</si>
  <si>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</si>
  <si>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</si>
  <si>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t>Rozpočet projektu - OV - NFP v znení usmernenia č. 2</t>
  </si>
  <si>
    <t>Referenčné hodnoty pre vybrané výdavky projektu v rámci výzvy s kódom OPKZP-PO4-SC421-2018-46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</si>
</sst>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80"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3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4" fontId="0" fillId="0" borderId="0" xfId="0" applyNumberFormat="1" applyBorder="1" applyProtection="1">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8" fillId="0" borderId="1" xfId="0" applyFont="1" applyBorder="1" applyAlignment="1">
      <alignment horizontal="justify" wrapText="1"/>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8" fillId="0" borderId="12" xfId="0" applyFont="1" applyBorder="1" applyAlignment="1">
      <alignment horizontal="justify"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75" xfId="0" applyFill="1" applyBorder="1" applyAlignment="1">
      <alignment wrapText="1"/>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2" fillId="2" borderId="0" xfId="0" applyFont="1" applyFill="1" applyAlignment="1" applyProtection="1">
      <alignment horizontal="right"/>
    </xf>
    <xf numFmtId="0" fontId="1" fillId="2" borderId="0" xfId="0" applyFont="1" applyFill="1" applyBorder="1" applyAlignment="1" applyProtection="1"/>
    <xf numFmtId="0" fontId="1" fillId="2" borderId="0" xfId="0" applyFont="1" applyFill="1" applyBorder="1" applyAlignment="1" applyProtection="1">
      <alignment horizontal="center"/>
    </xf>
    <xf numFmtId="0" fontId="3" fillId="2" borderId="0" xfId="0" applyFont="1" applyFill="1" applyProtection="1"/>
    <xf numFmtId="0" fontId="65" fillId="4" borderId="14" xfId="0" applyFont="1" applyFill="1" applyBorder="1" applyAlignment="1" applyProtection="1">
      <alignment horizontal="left" vertical="center" wrapText="1"/>
    </xf>
    <xf numFmtId="0" fontId="66" fillId="5" borderId="15" xfId="0" applyFont="1" applyFill="1" applyBorder="1" applyAlignment="1" applyProtection="1">
      <alignment horizontal="center" vertical="center" wrapText="1"/>
    </xf>
    <xf numFmtId="0" fontId="68" fillId="4" borderId="14"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3" fontId="5" fillId="4" borderId="14" xfId="0" applyNumberFormat="1" applyFont="1" applyFill="1" applyBorder="1" applyAlignment="1" applyProtection="1">
      <alignment horizontal="left" vertical="center"/>
    </xf>
    <xf numFmtId="0" fontId="3" fillId="20" borderId="14" xfId="0" applyFont="1" applyFill="1" applyBorder="1" applyAlignment="1" applyProtection="1">
      <alignment horizontal="left" vertical="center" wrapText="1"/>
    </xf>
    <xf numFmtId="3" fontId="5" fillId="3" borderId="14" xfId="0" applyNumberFormat="1" applyFont="1" applyFill="1" applyBorder="1" applyAlignment="1" applyProtection="1">
      <alignment horizontal="left" vertical="center" wrapText="1"/>
    </xf>
    <xf numFmtId="3" fontId="5" fillId="3" borderId="50" xfId="0" applyNumberFormat="1" applyFont="1" applyFill="1" applyBorder="1" applyAlignment="1" applyProtection="1">
      <alignment horizontal="left" vertical="center" wrapText="1"/>
    </xf>
    <xf numFmtId="3" fontId="30" fillId="12" borderId="11" xfId="0" applyNumberFormat="1" applyFont="1" applyFill="1" applyBorder="1" applyAlignment="1" applyProtection="1">
      <alignment horizontal="left" vertical="center" wrapText="1"/>
    </xf>
    <xf numFmtId="3" fontId="4" fillId="2" borderId="53" xfId="0" applyNumberFormat="1" applyFont="1" applyFill="1" applyBorder="1" applyAlignment="1" applyProtection="1">
      <alignment horizontal="center" wrapText="1"/>
    </xf>
    <xf numFmtId="0" fontId="0" fillId="0" borderId="0" xfId="0"/>
    <xf numFmtId="0" fontId="10" fillId="14" borderId="8" xfId="0" applyFont="1" applyFill="1" applyBorder="1" applyAlignment="1">
      <alignment vertical="center" wrapText="1"/>
    </xf>
    <xf numFmtId="0" fontId="3" fillId="14" borderId="9" xfId="0" applyFont="1" applyFill="1" applyBorder="1" applyAlignment="1">
      <alignment vertical="center" wrapText="1"/>
    </xf>
    <xf numFmtId="0" fontId="5" fillId="0" borderId="9" xfId="0" applyFont="1" applyFill="1" applyBorder="1" applyAlignment="1">
      <alignment horizontal="center" wrapText="1"/>
    </xf>
    <xf numFmtId="4" fontId="5" fillId="0" borderId="9" xfId="0" applyNumberFormat="1" applyFont="1" applyBorder="1" applyAlignment="1">
      <alignment horizontal="center" vertical="center" wrapText="1"/>
    </xf>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7" fillId="0" borderId="0" xfId="0" applyFont="1" applyAlignment="1" applyProtection="1">
      <alignment horizontal="left"/>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0" fillId="8" borderId="1" xfId="0" applyFont="1" applyFill="1" applyBorder="1" applyAlignment="1" applyProtection="1">
      <alignment horizontal="left"/>
      <protection locked="0"/>
    </xf>
    <xf numFmtId="0" fontId="0" fillId="0" borderId="58" xfId="0" applyBorder="1"/>
    <xf numFmtId="0" fontId="0" fillId="0" borderId="0" xfId="0"/>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52" fillId="2" borderId="0" xfId="0" applyFont="1" applyFill="1" applyAlignment="1" applyProtection="1">
      <alignment horizontal="left" vertical="center" wrapText="1"/>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0" xfId="0" applyBorder="1"/>
    <xf numFmtId="0" fontId="17" fillId="2" borderId="0" xfId="0" applyFont="1" applyFill="1" applyAlignment="1" applyProtection="1">
      <alignment horizontal="left"/>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13" xfId="0" applyBorder="1"/>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10" xfId="0" applyBorder="1"/>
    <xf numFmtId="0" fontId="50" fillId="8" borderId="14" xfId="0" applyFont="1" applyFill="1" applyBorder="1" applyAlignment="1" applyProtection="1">
      <alignment horizontal="left"/>
      <protection locked="0"/>
    </xf>
    <xf numFmtId="0" fontId="0" fillId="0" borderId="1" xfId="0" applyBorder="1"/>
    <xf numFmtId="0" fontId="0" fillId="0" borderId="15" xfId="0" applyBorder="1"/>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54" fillId="16" borderId="1" xfId="0"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0" fillId="2" borderId="19" xfId="0" applyFill="1" applyBorder="1" applyAlignment="1">
      <alignment horizontal="center"/>
    </xf>
    <xf numFmtId="0" fontId="3" fillId="0" borderId="0"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13" fillId="8" borderId="1" xfId="0" applyFont="1" applyFill="1" applyBorder="1" applyAlignment="1" applyProtection="1">
      <alignment horizontal="left"/>
      <protection locked="0"/>
    </xf>
    <xf numFmtId="0" fontId="3" fillId="5" borderId="1" xfId="0" applyFont="1" applyFill="1" applyBorder="1" applyAlignment="1" applyProtection="1">
      <alignment horizontal="left"/>
      <protection locked="0"/>
    </xf>
    <xf numFmtId="0" fontId="3" fillId="0" borderId="1" xfId="0" applyFont="1" applyFill="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0" fontId="6" fillId="11" borderId="20" xfId="0" applyFont="1" applyFill="1" applyBorder="1" applyAlignment="1" applyProtection="1">
      <alignment horizontal="left" wrapText="1"/>
      <protection locked="0"/>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3" fillId="2" borderId="19" xfId="0" applyFont="1" applyFill="1" applyBorder="1" applyAlignment="1">
      <alignment horizontal="center"/>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xf>
    <xf numFmtId="4" fontId="8" fillId="12" borderId="4" xfId="0" applyNumberFormat="1" applyFont="1" applyFill="1" applyBorder="1" applyAlignment="1" applyProtection="1">
      <alignment horizontal="center" vertical="center"/>
    </xf>
    <xf numFmtId="4" fontId="8" fillId="12" borderId="16" xfId="0" applyNumberFormat="1" applyFont="1" applyFill="1" applyBorder="1" applyAlignment="1" applyProtection="1">
      <alignment horizontal="center" vertical="center"/>
    </xf>
    <xf numFmtId="3" fontId="57" fillId="0" borderId="3" xfId="0" applyNumberFormat="1" applyFont="1" applyFill="1" applyBorder="1" applyAlignment="1" applyProtection="1">
      <alignment horizontal="center" wrapText="1"/>
    </xf>
    <xf numFmtId="3" fontId="57" fillId="0" borderId="4" xfId="0" applyNumberFormat="1" applyFont="1" applyFill="1" applyBorder="1" applyAlignment="1" applyProtection="1">
      <alignment horizontal="center" wrapText="1"/>
    </xf>
    <xf numFmtId="3" fontId="57" fillId="0" borderId="16" xfId="0" applyNumberFormat="1" applyFont="1" applyFill="1" applyBorder="1" applyAlignment="1" applyProtection="1">
      <alignment horizontal="center" wrapText="1"/>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0" fillId="2" borderId="0" xfId="0" applyFill="1" applyBorder="1" applyAlignment="1">
      <alignment horizontal="center"/>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43" xfId="0" applyFont="1" applyBorder="1" applyAlignment="1">
      <alignment horizontal="justify" vertical="top" wrapText="1"/>
    </xf>
    <xf numFmtId="0" fontId="3" fillId="0" borderId="4" xfId="0" applyFont="1" applyBorder="1" applyAlignment="1" applyProtection="1">
      <alignment horizontal="center"/>
    </xf>
    <xf numFmtId="0" fontId="29" fillId="8" borderId="43" xfId="0" applyFont="1" applyFill="1" applyBorder="1" applyAlignment="1" applyProtection="1">
      <alignment horizontal="left" vertical="center" wrapText="1"/>
    </xf>
    <xf numFmtId="0" fontId="29" fillId="8" borderId="34" xfId="0" applyFont="1" applyFill="1" applyBorder="1" applyAlignment="1" applyProtection="1">
      <alignment horizontal="left" vertical="center" wrapText="1"/>
    </xf>
    <xf numFmtId="0" fontId="29" fillId="8" borderId="45" xfId="0" applyFont="1" applyFill="1" applyBorder="1" applyAlignment="1" applyProtection="1">
      <alignment horizontal="left" vertical="center" wrapText="1"/>
    </xf>
    <xf numFmtId="0" fontId="10" fillId="9" borderId="1"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60" fillId="9" borderId="1" xfId="0" applyFont="1" applyFill="1" applyBorder="1" applyAlignment="1" applyProtection="1">
      <alignment horizontal="center" vertical="center" wrapText="1"/>
    </xf>
    <xf numFmtId="0" fontId="60" fillId="9" borderId="15" xfId="0" applyFont="1" applyFill="1" applyBorder="1" applyAlignment="1" applyProtection="1">
      <alignment horizontal="center" vertical="center"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72" fillId="2" borderId="0" xfId="0" applyFont="1" applyFill="1" applyAlignment="1" applyProtection="1">
      <alignment horizontal="left" vertical="center" wrapText="1"/>
    </xf>
    <xf numFmtId="0" fontId="71" fillId="6" borderId="69" xfId="0" applyFont="1" applyFill="1" applyBorder="1" applyAlignment="1" applyProtection="1">
      <alignment horizontal="left" vertical="center" wrapText="1"/>
    </xf>
    <xf numFmtId="0" fontId="71" fillId="6" borderId="23" xfId="0" applyFont="1" applyFill="1" applyBorder="1" applyAlignment="1" applyProtection="1">
      <alignment horizontal="left" vertical="center" wrapText="1"/>
    </xf>
    <xf numFmtId="0" fontId="71" fillId="6" borderId="68" xfId="0" applyFont="1" applyFill="1" applyBorder="1" applyAlignment="1" applyProtection="1">
      <alignment horizontal="center" vertical="center" wrapText="1"/>
    </xf>
    <xf numFmtId="0" fontId="71" fillId="6" borderId="53" xfId="0" applyFont="1" applyFill="1" applyBorder="1" applyAlignment="1" applyProtection="1">
      <alignment horizontal="center" vertical="center" wrapText="1"/>
    </xf>
    <xf numFmtId="0" fontId="71" fillId="6" borderId="67" xfId="0" applyFont="1" applyFill="1" applyBorder="1" applyAlignment="1" applyProtection="1">
      <alignment horizontal="center" vertical="center" wrapText="1"/>
    </xf>
    <xf numFmtId="0" fontId="71" fillId="6" borderId="24" xfId="0" applyFont="1" applyFill="1" applyBorder="1" applyAlignment="1" applyProtection="1">
      <alignment horizontal="center" vertical="center" wrapText="1"/>
    </xf>
    <xf numFmtId="0" fontId="71" fillId="6" borderId="7" xfId="0" applyFont="1" applyFill="1" applyBorder="1" applyAlignment="1" applyProtection="1">
      <alignment horizontal="center" vertical="center" wrapText="1"/>
    </xf>
    <xf numFmtId="0" fontId="71" fillId="6" borderId="26" xfId="0" applyFont="1" applyFill="1" applyBorder="1" applyAlignment="1" applyProtection="1">
      <alignment horizontal="center" vertical="center" wrapText="1"/>
    </xf>
    <xf numFmtId="0" fontId="71" fillId="6" borderId="36" xfId="0" applyFont="1" applyFill="1" applyBorder="1" applyAlignment="1" applyProtection="1">
      <alignment horizontal="center" vertical="center" wrapText="1"/>
    </xf>
    <xf numFmtId="0" fontId="71" fillId="6" borderId="22" xfId="0" applyFont="1" applyFill="1" applyBorder="1" applyAlignment="1" applyProtection="1">
      <alignment horizontal="center" vertical="center" wrapText="1"/>
    </xf>
    <xf numFmtId="0" fontId="64" fillId="5" borderId="2" xfId="0" applyFont="1" applyFill="1" applyBorder="1" applyAlignment="1" applyProtection="1">
      <alignment horizontal="center" vertical="center"/>
    </xf>
    <xf numFmtId="0" fontId="64" fillId="5" borderId="5" xfId="0" applyFont="1" applyFill="1" applyBorder="1" applyAlignment="1" applyProtection="1">
      <alignment horizontal="center" vertical="center"/>
    </xf>
    <xf numFmtId="0" fontId="64" fillId="5" borderId="6" xfId="0" applyFont="1" applyFill="1" applyBorder="1" applyAlignment="1" applyProtection="1">
      <alignment horizontal="center" vertical="center"/>
    </xf>
    <xf numFmtId="0" fontId="4" fillId="0" borderId="44" xfId="0" applyFont="1" applyBorder="1" applyAlignment="1" applyProtection="1">
      <alignment horizontal="left" vertical="top"/>
    </xf>
    <xf numFmtId="0" fontId="4" fillId="0" borderId="47" xfId="0" applyFont="1" applyBorder="1" applyAlignment="1" applyProtection="1">
      <alignment horizontal="left" vertical="top"/>
    </xf>
    <xf numFmtId="0" fontId="4" fillId="0" borderId="48" xfId="0" applyFont="1" applyBorder="1" applyAlignment="1" applyProtection="1">
      <alignment horizontal="left" vertical="top"/>
    </xf>
    <xf numFmtId="0" fontId="10" fillId="9" borderId="2" xfId="0" applyFont="1" applyFill="1" applyBorder="1" applyAlignment="1" applyProtection="1">
      <alignment horizontal="center" vertical="center" wrapText="1"/>
    </xf>
    <xf numFmtId="0" fontId="10" fillId="9" borderId="5" xfId="0" applyFont="1" applyFill="1" applyBorder="1" applyAlignment="1" applyProtection="1">
      <alignment horizontal="center" vertical="center" wrapText="1"/>
    </xf>
    <xf numFmtId="0" fontId="10" fillId="9" borderId="60" xfId="0" applyFont="1" applyFill="1" applyBorder="1" applyAlignment="1" applyProtection="1">
      <alignment horizontal="center" vertical="center" wrapText="1"/>
    </xf>
    <xf numFmtId="0" fontId="65" fillId="2" borderId="53" xfId="0" applyFont="1" applyFill="1" applyBorder="1" applyAlignment="1" applyProtection="1">
      <alignment horizontal="center" vertical="center" wrapText="1"/>
    </xf>
    <xf numFmtId="0" fontId="3" fillId="2" borderId="66" xfId="0" applyFont="1" applyFill="1" applyBorder="1" applyAlignment="1" applyProtection="1">
      <alignment horizontal="center" vertical="center" wrapText="1"/>
    </xf>
    <xf numFmtId="49" fontId="3" fillId="0" borderId="1" xfId="0" applyNumberFormat="1" applyFont="1" applyFill="1" applyBorder="1" applyAlignment="1">
      <alignment horizontal="center"/>
    </xf>
    <xf numFmtId="0" fontId="39" fillId="2" borderId="0" xfId="0" applyFont="1" applyFill="1" applyAlignment="1" applyProtection="1">
      <alignment horizontal="right"/>
    </xf>
    <xf numFmtId="0" fontId="57" fillId="2" borderId="0" xfId="0" applyFont="1" applyFill="1" applyAlignment="1" applyProtection="1">
      <alignment horizontal="justify" vertical="justify" wrapText="1"/>
    </xf>
    <xf numFmtId="0" fontId="57" fillId="2" borderId="0" xfId="0" applyFont="1" applyFill="1" applyAlignment="1" applyProtection="1">
      <alignment horizontal="left" vertical="justify"/>
    </xf>
    <xf numFmtId="0" fontId="57" fillId="2" borderId="7" xfId="0" applyFont="1" applyFill="1" applyBorder="1" applyAlignment="1" applyProtection="1">
      <alignment horizontal="center" vertical="justify" wrapText="1"/>
    </xf>
    <xf numFmtId="0" fontId="3" fillId="0" borderId="1" xfId="0" applyNumberFormat="1" applyFont="1" applyFill="1" applyBorder="1" applyAlignment="1">
      <alignment horizontal="center"/>
    </xf>
    <xf numFmtId="0" fontId="41" fillId="2" borderId="0" xfId="0" applyFont="1" applyFill="1" applyAlignment="1" applyProtection="1">
      <alignment horizont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xf numFmtId="0" fontId="41" fillId="2" borderId="7" xfId="0" applyFont="1" applyFill="1" applyBorder="1" applyAlignment="1" applyProtection="1">
      <alignment horizontal="center"/>
      <protection locked="0"/>
    </xf>
    <xf numFmtId="0" fontId="41" fillId="2" borderId="0" xfId="0" applyFont="1" applyFill="1" applyAlignment="1" applyProtection="1">
      <alignment horizontal="center"/>
      <protection locked="0"/>
    </xf>
  </cellXfs>
  <cellStyles count="4">
    <cellStyle name="čiarky 2" xfId="3"/>
    <cellStyle name="Normálne"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00000000-0008-0000-10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xmlns=""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00000000-0008-0000-11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xmlns=""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a16="http://schemas.microsoft.com/office/drawing/2014/main" xmlns="" id="{00000000-0008-0000-0F00-000002000000}"/>
            </a:ext>
          </a:extLst>
        </xdr:cNvPr>
        <xdr:cNvGrpSpPr>
          <a:grpSpLocks/>
        </xdr:cNvGrpSpPr>
      </xdr:nvGrpSpPr>
      <xdr:grpSpPr bwMode="auto">
        <a:xfrm>
          <a:off x="5886450" y="552450"/>
          <a:ext cx="2943225" cy="0"/>
          <a:chOff x="0" y="0"/>
          <a:chExt cx="5643349" cy="375313"/>
        </a:xfrm>
      </xdr:grpSpPr>
      <xdr:pic>
        <xdr:nvPicPr>
          <xdr:cNvPr id="3" name="Obrázok 3" descr="logoOPKZPppt.jpg">
            <a:extLst>
              <a:ext uri="{FF2B5EF4-FFF2-40B4-BE49-F238E27FC236}">
                <a16:creationId xmlns:a16="http://schemas.microsoft.com/office/drawing/2014/main" xmlns=""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xmlns=""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xmlns=""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xmlns=""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a16="http://schemas.microsoft.com/office/drawing/2014/main" xmlns="" id="{00000000-0008-0000-0F00-000007000000}"/>
            </a:ext>
          </a:extLst>
        </xdr:cNvPr>
        <xdr:cNvGrpSpPr>
          <a:grpSpLocks/>
        </xdr:cNvGrpSpPr>
      </xdr:nvGrpSpPr>
      <xdr:grpSpPr bwMode="auto">
        <a:xfrm>
          <a:off x="6610351" y="285749"/>
          <a:ext cx="8734425" cy="476250"/>
          <a:chOff x="0" y="0"/>
          <a:chExt cx="5834418" cy="388962"/>
        </a:xfrm>
      </xdr:grpSpPr>
      <xdr:pic>
        <xdr:nvPicPr>
          <xdr:cNvPr id="8" name="Obrázok 1" descr="logoOPKZPppt.jpg">
            <a:extLst>
              <a:ext uri="{FF2B5EF4-FFF2-40B4-BE49-F238E27FC236}">
                <a16:creationId xmlns:a16="http://schemas.microsoft.com/office/drawing/2014/main" xmlns=""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xmlns=""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xmlns=""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xmlns=""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54429</xdr:colOff>
      <xdr:row>3</xdr:row>
      <xdr:rowOff>0</xdr:rowOff>
    </xdr:from>
    <xdr:to>
      <xdr:col>4</xdr:col>
      <xdr:colOff>3741964</xdr:colOff>
      <xdr:row>6</xdr:row>
      <xdr:rowOff>11206</xdr:rowOff>
    </xdr:to>
    <xdr:grpSp>
      <xdr:nvGrpSpPr>
        <xdr:cNvPr id="2" name="Skupina 1"/>
        <xdr:cNvGrpSpPr/>
      </xdr:nvGrpSpPr>
      <xdr:grpSpPr>
        <a:xfrm>
          <a:off x="54429" y="571500"/>
          <a:ext cx="10202635" cy="582706"/>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ht="14.45" x14ac:dyDescent="0.3">
      <c r="A1" s="17"/>
      <c r="B1" s="17"/>
      <c r="C1" s="17"/>
      <c r="D1" s="17"/>
      <c r="E1" s="17"/>
      <c r="F1" s="17"/>
      <c r="G1" s="17"/>
      <c r="H1" s="14"/>
      <c r="J1" s="14"/>
    </row>
    <row r="2" spans="1:12" ht="14.45" x14ac:dyDescent="0.3">
      <c r="A2" s="17"/>
      <c r="B2" s="17"/>
      <c r="C2" s="17"/>
      <c r="D2" s="17"/>
      <c r="E2" s="17"/>
      <c r="F2" s="17"/>
      <c r="G2" s="17"/>
      <c r="H2" s="14"/>
      <c r="J2" s="14"/>
    </row>
    <row r="3" spans="1:12" ht="24" customHeight="1" thickBot="1" x14ac:dyDescent="0.3">
      <c r="A3" s="409" t="s">
        <v>86</v>
      </c>
      <c r="B3" s="410"/>
      <c r="C3" s="410"/>
      <c r="D3" s="410"/>
      <c r="E3" s="410"/>
      <c r="F3" s="410"/>
      <c r="G3" s="410"/>
      <c r="H3" s="411"/>
    </row>
    <row r="4" spans="1:12" ht="35.25" customHeight="1" x14ac:dyDescent="0.25">
      <c r="A4" s="408" t="s">
        <v>108</v>
      </c>
      <c r="B4" s="408"/>
      <c r="C4" s="408"/>
      <c r="D4" s="408"/>
      <c r="E4" s="408"/>
      <c r="F4" s="408"/>
      <c r="G4" s="408"/>
      <c r="H4" s="408"/>
    </row>
    <row r="5" spans="1:12" ht="21.6" thickBot="1" x14ac:dyDescent="0.45">
      <c r="A5" s="45"/>
      <c r="B5" s="42"/>
      <c r="C5" s="42"/>
      <c r="D5" s="42"/>
      <c r="E5" s="42"/>
      <c r="F5" s="42"/>
      <c r="G5" s="42"/>
      <c r="H5" s="14"/>
    </row>
    <row r="6" spans="1:12" x14ac:dyDescent="0.25">
      <c r="A6" s="116" t="s">
        <v>0</v>
      </c>
      <c r="B6" s="429"/>
      <c r="C6" s="429"/>
      <c r="D6" s="429"/>
      <c r="E6" s="429"/>
      <c r="F6" s="429"/>
      <c r="G6" s="429"/>
      <c r="H6" s="430"/>
    </row>
    <row r="7" spans="1:12" x14ac:dyDescent="0.25">
      <c r="A7" s="117" t="s">
        <v>1</v>
      </c>
      <c r="B7" s="431"/>
      <c r="C7" s="431"/>
      <c r="D7" s="431"/>
      <c r="E7" s="431"/>
      <c r="F7" s="431"/>
      <c r="G7" s="431"/>
      <c r="H7" s="432"/>
    </row>
    <row r="8" spans="1:12" ht="15.75" thickBot="1" x14ac:dyDescent="0.3">
      <c r="A8" s="118" t="s">
        <v>89</v>
      </c>
      <c r="B8" s="421" t="s">
        <v>114</v>
      </c>
      <c r="C8" s="422"/>
      <c r="D8" s="422"/>
      <c r="E8" s="422"/>
      <c r="F8" s="422"/>
      <c r="G8" s="422"/>
      <c r="H8" s="423"/>
    </row>
    <row r="9" spans="1:12" ht="14.45" x14ac:dyDescent="0.3">
      <c r="B9" s="19"/>
      <c r="C9" s="20"/>
      <c r="D9" s="20"/>
      <c r="E9" s="20"/>
      <c r="F9" s="20"/>
      <c r="G9" s="18"/>
      <c r="H9" s="14"/>
    </row>
    <row r="10" spans="1:12" ht="15.75" x14ac:dyDescent="0.25">
      <c r="A10" s="63" t="s">
        <v>87</v>
      </c>
      <c r="B10" s="1"/>
      <c r="C10" s="1"/>
      <c r="D10" s="1"/>
      <c r="E10" s="1"/>
      <c r="F10" s="1"/>
    </row>
    <row r="11" spans="1:12" ht="24" customHeight="1" x14ac:dyDescent="0.25">
      <c r="A11" s="424" t="s">
        <v>103</v>
      </c>
      <c r="B11" s="425"/>
      <c r="C11" s="425"/>
      <c r="D11" s="425"/>
      <c r="E11" s="425"/>
      <c r="F11" s="425"/>
      <c r="G11" s="426"/>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160</v>
      </c>
      <c r="H13" s="52"/>
      <c r="I13" s="24"/>
      <c r="K13" s="6"/>
      <c r="L13" s="6"/>
    </row>
    <row r="14" spans="1:12" ht="14.45" x14ac:dyDescent="0.3">
      <c r="A14" s="7"/>
      <c r="B14" s="40"/>
      <c r="C14" s="4"/>
      <c r="D14" s="83"/>
      <c r="E14" s="85">
        <f t="shared" ref="E14:E22" si="0">C14*D14</f>
        <v>0</v>
      </c>
      <c r="F14" s="85">
        <f t="shared" ref="F14:F22" si="1">E14*20/100+E14</f>
        <v>0</v>
      </c>
      <c r="G14" s="5"/>
      <c r="H14" s="52"/>
      <c r="I14" s="24"/>
      <c r="K14" s="6"/>
      <c r="L14" s="6"/>
    </row>
    <row r="15" spans="1:12" ht="14.45" x14ac:dyDescent="0.3">
      <c r="A15" s="7"/>
      <c r="B15" s="40"/>
      <c r="C15" s="4"/>
      <c r="D15" s="83"/>
      <c r="E15" s="85">
        <f t="shared" si="0"/>
        <v>0</v>
      </c>
      <c r="F15" s="85">
        <f t="shared" si="1"/>
        <v>0</v>
      </c>
      <c r="G15" s="5"/>
      <c r="H15" s="52"/>
      <c r="I15" s="24"/>
      <c r="K15" s="6"/>
      <c r="L15" s="6"/>
    </row>
    <row r="16" spans="1:12" ht="14.45" x14ac:dyDescent="0.3">
      <c r="A16" s="7"/>
      <c r="B16" s="40"/>
      <c r="C16" s="4"/>
      <c r="D16" s="83"/>
      <c r="E16" s="85">
        <f t="shared" si="0"/>
        <v>0</v>
      </c>
      <c r="F16" s="85">
        <f t="shared" si="1"/>
        <v>0</v>
      </c>
      <c r="G16" s="5"/>
      <c r="H16" s="52"/>
      <c r="I16" s="24"/>
      <c r="K16" s="6"/>
      <c r="L16" s="6"/>
    </row>
    <row r="17" spans="1:12" ht="14.45" x14ac:dyDescent="0.3">
      <c r="A17" s="7"/>
      <c r="B17" s="40"/>
      <c r="C17" s="4"/>
      <c r="D17" s="83"/>
      <c r="E17" s="85">
        <f t="shared" si="0"/>
        <v>0</v>
      </c>
      <c r="F17" s="85">
        <f t="shared" si="1"/>
        <v>0</v>
      </c>
      <c r="G17" s="5"/>
      <c r="H17" s="52"/>
      <c r="I17" s="24"/>
      <c r="K17" s="6"/>
      <c r="L17" s="6"/>
    </row>
    <row r="18" spans="1:12" ht="14.45" x14ac:dyDescent="0.3">
      <c r="A18" s="7"/>
      <c r="B18" s="40"/>
      <c r="C18" s="4"/>
      <c r="D18" s="83"/>
      <c r="E18" s="85">
        <f t="shared" si="0"/>
        <v>0</v>
      </c>
      <c r="F18" s="85">
        <f t="shared" si="1"/>
        <v>0</v>
      </c>
      <c r="G18" s="5"/>
      <c r="H18" s="52"/>
      <c r="I18" s="24"/>
      <c r="K18" s="6"/>
      <c r="L18" s="6"/>
    </row>
    <row r="19" spans="1:12" ht="14.45" x14ac:dyDescent="0.3">
      <c r="A19" s="7"/>
      <c r="B19" s="40"/>
      <c r="C19" s="4"/>
      <c r="D19" s="83"/>
      <c r="E19" s="85">
        <f t="shared" si="0"/>
        <v>0</v>
      </c>
      <c r="F19" s="85">
        <f t="shared" si="1"/>
        <v>0</v>
      </c>
      <c r="G19" s="5"/>
      <c r="H19" s="52"/>
      <c r="I19" s="24"/>
      <c r="K19" s="6"/>
      <c r="L19" s="6"/>
    </row>
    <row r="20" spans="1:12" ht="14.45" x14ac:dyDescent="0.3">
      <c r="A20" s="7"/>
      <c r="B20" s="41"/>
      <c r="C20" s="4"/>
      <c r="D20" s="83"/>
      <c r="E20" s="85">
        <f t="shared" si="0"/>
        <v>0</v>
      </c>
      <c r="F20" s="85">
        <f t="shared" si="1"/>
        <v>0</v>
      </c>
      <c r="G20" s="5"/>
      <c r="H20" s="52"/>
      <c r="I20" s="24"/>
      <c r="K20" s="6"/>
      <c r="L20" s="6"/>
    </row>
    <row r="21" spans="1:12" ht="14.45" x14ac:dyDescent="0.3">
      <c r="A21" s="7"/>
      <c r="B21" s="9"/>
      <c r="C21" s="4"/>
      <c r="D21" s="83"/>
      <c r="E21" s="85">
        <f t="shared" si="0"/>
        <v>0</v>
      </c>
      <c r="F21" s="85">
        <f t="shared" si="1"/>
        <v>0</v>
      </c>
      <c r="G21" s="5"/>
      <c r="H21" s="52"/>
      <c r="I21" s="24"/>
      <c r="K21" s="6"/>
      <c r="L21" s="6"/>
    </row>
    <row r="22" spans="1:12" thickBot="1" x14ac:dyDescent="0.35">
      <c r="A22" s="133"/>
      <c r="B22" s="138"/>
      <c r="C22" s="62"/>
      <c r="D22" s="84"/>
      <c r="E22" s="135">
        <f t="shared" si="0"/>
        <v>0</v>
      </c>
      <c r="F22" s="135">
        <f t="shared" si="1"/>
        <v>0</v>
      </c>
      <c r="G22" s="5"/>
      <c r="H22" s="52"/>
      <c r="I22" s="24"/>
      <c r="K22" s="6"/>
      <c r="L22" s="6"/>
    </row>
    <row r="23" spans="1:12" ht="15.75" thickBot="1" x14ac:dyDescent="0.3">
      <c r="A23" s="412" t="s">
        <v>27</v>
      </c>
      <c r="B23" s="413"/>
      <c r="C23" s="413"/>
      <c r="D23" s="413"/>
      <c r="E23" s="139">
        <f>SUM(E13:E22)</f>
        <v>0</v>
      </c>
      <c r="F23" s="140">
        <f>SUM(F13:F22)</f>
        <v>0</v>
      </c>
      <c r="G23" s="50"/>
      <c r="H23" s="51"/>
      <c r="I23" s="24"/>
      <c r="K23" s="6"/>
      <c r="L23" s="6"/>
    </row>
    <row r="24" spans="1:12" ht="14.45" x14ac:dyDescent="0.3">
      <c r="A24" s="68"/>
      <c r="B24" s="68"/>
      <c r="C24" s="68"/>
      <c r="D24" s="68"/>
      <c r="E24" s="100"/>
      <c r="F24" s="100"/>
      <c r="G24" s="69"/>
      <c r="H24" s="33"/>
      <c r="I24" s="24"/>
      <c r="K24" s="6"/>
      <c r="L24" s="6"/>
    </row>
    <row r="25" spans="1:12" ht="24" customHeight="1" x14ac:dyDescent="0.25">
      <c r="A25" s="427" t="s">
        <v>104</v>
      </c>
      <c r="B25" s="428"/>
      <c r="C25" s="428"/>
      <c r="D25" s="428"/>
      <c r="E25" s="428"/>
      <c r="F25" s="428"/>
      <c r="G25" s="428"/>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ht="14.45" x14ac:dyDescent="0.3">
      <c r="A27" s="7"/>
      <c r="B27" s="40"/>
      <c r="C27" s="4"/>
      <c r="D27" s="83"/>
      <c r="E27" s="85">
        <f t="shared" ref="E27:E36" si="2">C27*D27</f>
        <v>0</v>
      </c>
      <c r="F27" s="85">
        <f t="shared" ref="F27:F36" si="3">E27*20/100+E27</f>
        <v>0</v>
      </c>
      <c r="G27" s="5"/>
      <c r="H27" s="52"/>
      <c r="I27" s="24"/>
      <c r="K27" s="6"/>
      <c r="L27" s="6"/>
    </row>
    <row r="28" spans="1:12" ht="14.45" x14ac:dyDescent="0.3">
      <c r="A28" s="7"/>
      <c r="B28" s="40"/>
      <c r="C28" s="4"/>
      <c r="D28" s="83"/>
      <c r="E28" s="85">
        <f t="shared" si="2"/>
        <v>0</v>
      </c>
      <c r="F28" s="85">
        <f t="shared" si="3"/>
        <v>0</v>
      </c>
      <c r="G28" s="5"/>
      <c r="H28" s="52"/>
      <c r="I28" s="24"/>
      <c r="K28" s="6"/>
      <c r="L28" s="6"/>
    </row>
    <row r="29" spans="1:12" ht="14.45" x14ac:dyDescent="0.3">
      <c r="A29" s="7"/>
      <c r="B29" s="40"/>
      <c r="C29" s="4"/>
      <c r="D29" s="83"/>
      <c r="E29" s="85">
        <f t="shared" si="2"/>
        <v>0</v>
      </c>
      <c r="F29" s="85">
        <f t="shared" si="3"/>
        <v>0</v>
      </c>
      <c r="G29" s="5"/>
      <c r="H29" s="52"/>
      <c r="I29" s="24"/>
      <c r="K29" s="6"/>
      <c r="L29" s="6"/>
    </row>
    <row r="30" spans="1:12" ht="14.45" x14ac:dyDescent="0.3">
      <c r="A30" s="7"/>
      <c r="B30" s="40"/>
      <c r="C30" s="4"/>
      <c r="D30" s="83"/>
      <c r="E30" s="85">
        <f t="shared" si="2"/>
        <v>0</v>
      </c>
      <c r="F30" s="85">
        <f t="shared" si="3"/>
        <v>0</v>
      </c>
      <c r="G30" s="5"/>
      <c r="H30" s="52"/>
      <c r="I30" s="24"/>
      <c r="K30" s="6"/>
      <c r="L30" s="6"/>
    </row>
    <row r="31" spans="1:12" ht="14.45" x14ac:dyDescent="0.3">
      <c r="A31" s="7"/>
      <c r="B31" s="40"/>
      <c r="C31" s="4"/>
      <c r="D31" s="83"/>
      <c r="E31" s="85">
        <f t="shared" si="2"/>
        <v>0</v>
      </c>
      <c r="F31" s="85">
        <f t="shared" si="3"/>
        <v>0</v>
      </c>
      <c r="G31" s="5"/>
      <c r="H31" s="52"/>
      <c r="I31" s="24"/>
      <c r="K31" s="6"/>
      <c r="L31" s="6"/>
    </row>
    <row r="32" spans="1:12" ht="14.45" x14ac:dyDescent="0.3">
      <c r="A32" s="7"/>
      <c r="B32" s="40"/>
      <c r="C32" s="4"/>
      <c r="D32" s="83"/>
      <c r="E32" s="85">
        <f t="shared" si="2"/>
        <v>0</v>
      </c>
      <c r="F32" s="85">
        <f t="shared" si="3"/>
        <v>0</v>
      </c>
      <c r="G32" s="5"/>
      <c r="H32" s="52"/>
      <c r="I32" s="24"/>
      <c r="K32" s="6"/>
      <c r="L32" s="6"/>
    </row>
    <row r="33" spans="1:12" ht="14.45" x14ac:dyDescent="0.3">
      <c r="A33" s="7"/>
      <c r="B33" s="40"/>
      <c r="C33" s="4"/>
      <c r="D33" s="83"/>
      <c r="E33" s="85">
        <f t="shared" si="2"/>
        <v>0</v>
      </c>
      <c r="F33" s="85">
        <f t="shared" si="3"/>
        <v>0</v>
      </c>
      <c r="G33" s="5"/>
      <c r="H33" s="52"/>
      <c r="I33" s="24"/>
      <c r="K33" s="6"/>
      <c r="L33" s="6"/>
    </row>
    <row r="34" spans="1:12" ht="14.45" x14ac:dyDescent="0.3">
      <c r="A34" s="7"/>
      <c r="B34" s="41"/>
      <c r="C34" s="4"/>
      <c r="D34" s="83"/>
      <c r="E34" s="85">
        <f t="shared" si="2"/>
        <v>0</v>
      </c>
      <c r="F34" s="85">
        <f t="shared" si="3"/>
        <v>0</v>
      </c>
      <c r="G34" s="5"/>
      <c r="H34" s="52"/>
      <c r="I34" s="24"/>
      <c r="K34" s="6"/>
      <c r="L34" s="6"/>
    </row>
    <row r="35" spans="1:12" ht="14.45" x14ac:dyDescent="0.3">
      <c r="A35" s="7"/>
      <c r="B35" s="9"/>
      <c r="C35" s="4"/>
      <c r="D35" s="83"/>
      <c r="E35" s="85">
        <f t="shared" si="2"/>
        <v>0</v>
      </c>
      <c r="F35" s="85">
        <f t="shared" si="3"/>
        <v>0</v>
      </c>
      <c r="G35" s="5"/>
      <c r="H35" s="52"/>
      <c r="I35" s="24"/>
      <c r="K35" s="6"/>
      <c r="L35" s="6"/>
    </row>
    <row r="36" spans="1:12" thickBot="1" x14ac:dyDescent="0.35">
      <c r="A36" s="133"/>
      <c r="B36" s="138"/>
      <c r="C36" s="62"/>
      <c r="D36" s="84"/>
      <c r="E36" s="135">
        <f t="shared" si="2"/>
        <v>0</v>
      </c>
      <c r="F36" s="135">
        <f t="shared" si="3"/>
        <v>0</v>
      </c>
      <c r="G36" s="5"/>
      <c r="H36" s="52"/>
      <c r="I36" s="24"/>
      <c r="K36" s="6"/>
      <c r="L36" s="6"/>
    </row>
    <row r="37" spans="1:12" ht="15.75" thickBot="1" x14ac:dyDescent="0.3">
      <c r="A37" s="412" t="s">
        <v>27</v>
      </c>
      <c r="B37" s="413"/>
      <c r="C37" s="413"/>
      <c r="D37" s="413"/>
      <c r="E37" s="139">
        <f>SUM(E27:E36)</f>
        <v>0</v>
      </c>
      <c r="F37" s="140">
        <f>SUM(F27:F36)</f>
        <v>0</v>
      </c>
      <c r="G37" s="69"/>
      <c r="H37" s="33"/>
      <c r="I37" s="24"/>
      <c r="K37" s="6"/>
      <c r="L37" s="6"/>
    </row>
    <row r="38" spans="1:12" ht="16.5" customHeight="1" thickBot="1" x14ac:dyDescent="0.3">
      <c r="A38" s="417" t="s">
        <v>85</v>
      </c>
      <c r="B38" s="418"/>
      <c r="C38" s="418"/>
      <c r="D38" s="419"/>
      <c r="E38" s="82">
        <f>E23+E37</f>
        <v>0</v>
      </c>
      <c r="F38" s="82">
        <f>F23+F37</f>
        <v>0</v>
      </c>
      <c r="G38" s="86"/>
      <c r="H38" s="33"/>
      <c r="I38" s="24"/>
      <c r="K38" s="6"/>
      <c r="L38" s="6"/>
    </row>
    <row r="39" spans="1:12" ht="14.45" x14ac:dyDescent="0.3">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ht="14.45" x14ac:dyDescent="0.3">
      <c r="A42" s="11"/>
      <c r="B42" s="12"/>
      <c r="C42" s="13"/>
      <c r="D42" s="13"/>
      <c r="E42" s="13"/>
      <c r="F42" s="13"/>
      <c r="G42" s="11"/>
    </row>
    <row r="43" spans="1:12" ht="14.45" x14ac:dyDescent="0.3">
      <c r="A43" s="420" t="s">
        <v>40</v>
      </c>
      <c r="B43" s="420"/>
      <c r="C43" s="420"/>
      <c r="D43" s="420"/>
      <c r="E43" s="420"/>
      <c r="F43" s="420"/>
      <c r="G43" s="420"/>
      <c r="H43" s="89"/>
    </row>
    <row r="44" spans="1:12" ht="16.5" x14ac:dyDescent="0.3">
      <c r="A44" s="416" t="s">
        <v>120</v>
      </c>
      <c r="B44" s="416"/>
      <c r="C44" s="416"/>
      <c r="D44" s="416"/>
      <c r="E44" s="416"/>
      <c r="F44" s="416"/>
      <c r="G44" s="416"/>
      <c r="H44" s="416"/>
    </row>
    <row r="45" spans="1:12" ht="46.5" customHeight="1" x14ac:dyDescent="0.3">
      <c r="A45" s="415" t="s">
        <v>121</v>
      </c>
      <c r="B45" s="415"/>
      <c r="C45" s="415"/>
      <c r="D45" s="415"/>
      <c r="E45" s="415"/>
      <c r="F45" s="415"/>
      <c r="G45" s="415"/>
      <c r="H45" s="415"/>
    </row>
    <row r="46" spans="1:12" ht="33" customHeight="1" x14ac:dyDescent="0.3">
      <c r="A46" s="415" t="s">
        <v>122</v>
      </c>
      <c r="B46" s="415"/>
      <c r="C46" s="415"/>
      <c r="D46" s="415"/>
      <c r="E46" s="415"/>
      <c r="F46" s="415"/>
      <c r="G46" s="415"/>
      <c r="H46" s="415"/>
    </row>
    <row r="47" spans="1:12" ht="14.45" x14ac:dyDescent="0.3">
      <c r="A47" s="414"/>
      <c r="B47" s="414"/>
      <c r="C47" s="414"/>
      <c r="D47" s="414"/>
      <c r="E47" s="414"/>
      <c r="F47" s="414"/>
      <c r="G47" s="414"/>
      <c r="H47" s="414"/>
    </row>
    <row r="48" spans="1:12" ht="14.45" x14ac:dyDescent="0.3">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39"/>
  <sheetViews>
    <sheetView view="pageBreakPreview" zoomScale="50" zoomScaleNormal="100" zoomScaleSheetLayoutView="50" workbookViewId="0">
      <selection activeCell="I3" sqref="I3"/>
    </sheetView>
  </sheetViews>
  <sheetFormatPr defaultColWidth="9.140625" defaultRowHeight="15" x14ac:dyDescent="0.25"/>
  <cols>
    <col min="1" max="1" width="39.42578125" style="281" customWidth="1"/>
    <col min="2" max="2" width="21.5703125" style="281" customWidth="1"/>
    <col min="3" max="3" width="20.42578125" style="281" customWidth="1"/>
    <col min="4" max="4" width="21.28515625" style="281" customWidth="1"/>
    <col min="5" max="5" width="45.85546875" style="281" customWidth="1"/>
    <col min="6" max="16384" width="9.140625" style="281"/>
  </cols>
  <sheetData>
    <row r="1" spans="1:5" ht="14.45" x14ac:dyDescent="0.3">
      <c r="A1" s="182"/>
      <c r="B1" s="182"/>
      <c r="C1" s="182"/>
      <c r="D1" s="182"/>
      <c r="E1" s="182"/>
    </row>
    <row r="2" spans="1:5" x14ac:dyDescent="0.25">
      <c r="A2" s="702" t="s">
        <v>202</v>
      </c>
      <c r="B2" s="702"/>
      <c r="C2" s="702"/>
      <c r="D2" s="702"/>
      <c r="E2" s="702"/>
    </row>
    <row r="3" spans="1:5" ht="14.45" x14ac:dyDescent="0.3">
      <c r="A3" s="182"/>
      <c r="B3" s="182"/>
      <c r="C3" s="182"/>
      <c r="D3" s="182"/>
      <c r="E3" s="182"/>
    </row>
    <row r="4" spans="1:5" ht="14.45" x14ac:dyDescent="0.3">
      <c r="A4" s="182"/>
      <c r="B4" s="182"/>
      <c r="C4" s="182"/>
      <c r="D4" s="182"/>
      <c r="E4" s="182"/>
    </row>
    <row r="5" spans="1:5" ht="14.45" x14ac:dyDescent="0.3">
      <c r="A5" s="182"/>
      <c r="B5" s="182"/>
      <c r="C5" s="182"/>
      <c r="D5" s="182"/>
      <c r="E5" s="182"/>
    </row>
    <row r="6" spans="1:5" ht="14.45" x14ac:dyDescent="0.3">
      <c r="A6" s="182"/>
      <c r="B6" s="182"/>
      <c r="C6" s="182"/>
      <c r="D6" s="182"/>
      <c r="E6" s="182"/>
    </row>
    <row r="7" spans="1:5" ht="14.45" x14ac:dyDescent="0.3">
      <c r="A7" s="182"/>
      <c r="B7" s="182"/>
      <c r="C7" s="182"/>
      <c r="D7" s="182"/>
      <c r="E7" s="182"/>
    </row>
    <row r="8" spans="1:5" ht="14.45" x14ac:dyDescent="0.3">
      <c r="A8" s="182"/>
      <c r="B8" s="182"/>
      <c r="C8" s="182"/>
      <c r="D8" s="182"/>
      <c r="E8" s="182"/>
    </row>
    <row r="9" spans="1:5" ht="14.45" x14ac:dyDescent="0.3">
      <c r="A9" s="182"/>
      <c r="B9" s="182"/>
      <c r="C9" s="182"/>
      <c r="D9" s="182"/>
      <c r="E9" s="182"/>
    </row>
    <row r="10" spans="1:5" ht="14.45" x14ac:dyDescent="0.3">
      <c r="A10" s="182"/>
      <c r="B10" s="182"/>
      <c r="C10" s="182"/>
      <c r="D10" s="182"/>
      <c r="E10" s="182"/>
    </row>
    <row r="11" spans="1:5" ht="23.25" customHeight="1" x14ac:dyDescent="0.25">
      <c r="A11" s="703" t="s">
        <v>201</v>
      </c>
      <c r="B11" s="703"/>
      <c r="C11" s="703"/>
      <c r="D11" s="703"/>
      <c r="E11" s="703"/>
    </row>
    <row r="12" spans="1:5" ht="15" customHeight="1" x14ac:dyDescent="0.35">
      <c r="A12" s="294"/>
      <c r="B12" s="294"/>
      <c r="C12" s="294"/>
      <c r="D12" s="294"/>
      <c r="E12" s="294"/>
    </row>
    <row r="13" spans="1:5" ht="15" customHeight="1" x14ac:dyDescent="0.35">
      <c r="A13" s="294"/>
      <c r="B13" s="294"/>
      <c r="C13" s="294"/>
      <c r="D13" s="294"/>
      <c r="E13" s="294"/>
    </row>
    <row r="14" spans="1:5" ht="16.5" x14ac:dyDescent="0.25">
      <c r="A14" s="289" t="s">
        <v>0</v>
      </c>
      <c r="B14" s="704"/>
      <c r="C14" s="704"/>
      <c r="D14" s="704"/>
      <c r="E14" s="704"/>
    </row>
    <row r="15" spans="1:5" ht="16.5" x14ac:dyDescent="0.25">
      <c r="A15" s="289" t="s">
        <v>1</v>
      </c>
      <c r="B15" s="705"/>
      <c r="C15" s="705"/>
      <c r="D15" s="705"/>
      <c r="E15" s="705"/>
    </row>
    <row r="16" spans="1:5" ht="15" customHeight="1" x14ac:dyDescent="0.3">
      <c r="A16" s="297"/>
      <c r="B16" s="297"/>
      <c r="C16" s="297"/>
      <c r="D16" s="297"/>
      <c r="E16" s="297"/>
    </row>
    <row r="17" spans="1:7" ht="63" customHeight="1" x14ac:dyDescent="0.25">
      <c r="A17" s="706" t="s">
        <v>200</v>
      </c>
      <c r="B17" s="706"/>
      <c r="C17" s="706"/>
      <c r="D17" s="706"/>
      <c r="E17" s="706"/>
      <c r="G17" s="403"/>
    </row>
    <row r="18" spans="1:7" ht="16.149999999999999" thickBot="1" x14ac:dyDescent="0.35">
      <c r="A18" s="295"/>
      <c r="B18" s="296"/>
      <c r="C18" s="296"/>
      <c r="D18" s="296"/>
      <c r="E18" s="296"/>
    </row>
    <row r="19" spans="1:7" ht="65.25" customHeight="1" thickBot="1" x14ac:dyDescent="0.3">
      <c r="A19" s="288" t="s">
        <v>26</v>
      </c>
      <c r="B19" s="287" t="s">
        <v>199</v>
      </c>
      <c r="C19" s="287" t="s">
        <v>198</v>
      </c>
      <c r="D19" s="287" t="s">
        <v>22</v>
      </c>
      <c r="E19" s="286" t="s">
        <v>23</v>
      </c>
    </row>
    <row r="20" spans="1:7" ht="22.5" customHeight="1" x14ac:dyDescent="0.25">
      <c r="A20" s="716" t="s">
        <v>213</v>
      </c>
      <c r="B20" s="283" t="s">
        <v>19</v>
      </c>
      <c r="C20" s="283" t="s">
        <v>197</v>
      </c>
      <c r="D20" s="285">
        <v>5</v>
      </c>
      <c r="E20" s="719" t="s">
        <v>196</v>
      </c>
    </row>
    <row r="21" spans="1:7" ht="22.5" customHeight="1" x14ac:dyDescent="0.25">
      <c r="A21" s="717"/>
      <c r="B21" s="283" t="s">
        <v>20</v>
      </c>
      <c r="C21" s="283" t="s">
        <v>195</v>
      </c>
      <c r="D21" s="284">
        <v>10</v>
      </c>
      <c r="E21" s="720"/>
    </row>
    <row r="22" spans="1:7" ht="22.5" customHeight="1" thickBot="1" x14ac:dyDescent="0.3">
      <c r="A22" s="718"/>
      <c r="B22" s="283" t="s">
        <v>21</v>
      </c>
      <c r="C22" s="283" t="s">
        <v>194</v>
      </c>
      <c r="D22" s="282">
        <v>15</v>
      </c>
      <c r="E22" s="721"/>
    </row>
    <row r="23" spans="1:7" ht="16.5" x14ac:dyDescent="0.3">
      <c r="A23" s="297"/>
      <c r="B23" s="298"/>
      <c r="C23" s="298"/>
      <c r="D23" s="298"/>
      <c r="E23" s="298"/>
    </row>
    <row r="24" spans="1:7" ht="13.5" customHeight="1" x14ac:dyDescent="0.3">
      <c r="A24" s="297"/>
      <c r="B24" s="298"/>
      <c r="C24" s="298"/>
      <c r="D24" s="298"/>
      <c r="E24" s="298"/>
    </row>
    <row r="25" spans="1:7" ht="120.75" customHeight="1" x14ac:dyDescent="0.25">
      <c r="A25" s="722" t="s">
        <v>193</v>
      </c>
      <c r="B25" s="723"/>
      <c r="C25" s="723"/>
      <c r="D25" s="723"/>
      <c r="E25" s="723"/>
    </row>
    <row r="26" spans="1:7" ht="12" customHeight="1" x14ac:dyDescent="0.25">
      <c r="A26" s="299"/>
      <c r="B26" s="299"/>
      <c r="C26" s="299"/>
      <c r="D26" s="299"/>
      <c r="E26" s="299"/>
    </row>
    <row r="27" spans="1:7" ht="14.25" customHeight="1" thickBot="1" x14ac:dyDescent="0.35">
      <c r="A27" s="297"/>
      <c r="B27" s="297"/>
      <c r="C27" s="297"/>
      <c r="D27" s="297"/>
      <c r="E27" s="297"/>
    </row>
    <row r="28" spans="1:7" ht="38.1" customHeight="1" thickBot="1" x14ac:dyDescent="0.3">
      <c r="A28" s="708" t="s">
        <v>214</v>
      </c>
      <c r="B28" s="709"/>
      <c r="C28" s="709"/>
      <c r="D28" s="709"/>
      <c r="E28" s="710"/>
    </row>
    <row r="29" spans="1:7" ht="33.950000000000003" customHeight="1" x14ac:dyDescent="0.25">
      <c r="A29" s="711" t="s">
        <v>39</v>
      </c>
      <c r="B29" s="712"/>
      <c r="C29" s="713">
        <f>IF('Rozpočet projektu'!$B$10="áno",'Rozpočet projektu'!$H45,'Rozpočet projektu'!$H45/1.2)</f>
        <v>0</v>
      </c>
      <c r="D29" s="714"/>
      <c r="E29" s="715"/>
    </row>
    <row r="30" spans="1:7" ht="33.950000000000003" customHeight="1" x14ac:dyDescent="0.25">
      <c r="A30" s="725" t="s">
        <v>218</v>
      </c>
      <c r="B30" s="726"/>
      <c r="C30" s="727"/>
      <c r="D30" s="728"/>
      <c r="E30" s="729"/>
    </row>
    <row r="31" spans="1:7" ht="33.950000000000003" customHeight="1" thickBot="1" x14ac:dyDescent="0.3">
      <c r="A31" s="730" t="s">
        <v>24</v>
      </c>
      <c r="B31" s="731"/>
      <c r="C31" s="732" t="e">
        <f>C29/C30</f>
        <v>#DIV/0!</v>
      </c>
      <c r="D31" s="733"/>
      <c r="E31" s="734"/>
    </row>
    <row r="32" spans="1:7" ht="16.5" x14ac:dyDescent="0.3">
      <c r="A32" s="297"/>
      <c r="B32" s="297"/>
      <c r="C32" s="297"/>
      <c r="D32" s="297"/>
      <c r="E32" s="297"/>
    </row>
    <row r="33" spans="1:5" ht="16.5" x14ac:dyDescent="0.3">
      <c r="A33" s="701"/>
      <c r="B33" s="701"/>
      <c r="C33" s="701"/>
      <c r="D33" s="701"/>
      <c r="E33" s="701"/>
    </row>
    <row r="34" spans="1:5" ht="16.5" x14ac:dyDescent="0.3">
      <c r="A34" s="701"/>
      <c r="B34" s="701"/>
      <c r="C34" s="297"/>
      <c r="D34" s="701"/>
      <c r="E34" s="701"/>
    </row>
    <row r="35" spans="1:5" ht="16.5" x14ac:dyDescent="0.3">
      <c r="A35" s="736"/>
      <c r="B35" s="736"/>
      <c r="C35" s="300"/>
      <c r="D35" s="735"/>
      <c r="E35" s="735"/>
    </row>
    <row r="36" spans="1:5" ht="16.5" x14ac:dyDescent="0.3">
      <c r="A36" s="301" t="s">
        <v>192</v>
      </c>
      <c r="B36" s="302"/>
      <c r="C36" s="302"/>
      <c r="D36" s="724" t="s">
        <v>41</v>
      </c>
      <c r="E36" s="724"/>
    </row>
    <row r="37" spans="1:5" ht="16.5" x14ac:dyDescent="0.3">
      <c r="A37" s="301"/>
      <c r="B37" s="302"/>
      <c r="C37" s="302"/>
      <c r="D37" s="707"/>
      <c r="E37" s="707"/>
    </row>
    <row r="38" spans="1:5" x14ac:dyDescent="0.25">
      <c r="A38" s="1"/>
      <c r="B38" s="1"/>
      <c r="C38" s="1"/>
      <c r="D38" s="1"/>
      <c r="E38" s="1"/>
    </row>
    <row r="39" spans="1:5" x14ac:dyDescent="0.25">
      <c r="A39" s="1"/>
      <c r="B39" s="1"/>
      <c r="C39" s="1"/>
      <c r="D39" s="1"/>
      <c r="E39" s="1"/>
    </row>
  </sheetData>
  <sheetProtection password="F851" sheet="1" objects="1" scenarios="1" formatCells="0" formatColumns="0" formatRows="0" insertColumns="0" insertRows="0" insertHyperlinks="0" deleteColumns="0" deleteRows="0" sort="0" autoFilter="0" pivotTables="0"/>
  <protectedRanges>
    <protectedRange sqref="A1:E37" name="Range1"/>
  </protectedRanges>
  <mergeCells count="22">
    <mergeCell ref="D37:E37"/>
    <mergeCell ref="A28:E28"/>
    <mergeCell ref="A29:B29"/>
    <mergeCell ref="C29:E29"/>
    <mergeCell ref="A20:A22"/>
    <mergeCell ref="E20:E22"/>
    <mergeCell ref="A25:E25"/>
    <mergeCell ref="D36:E36"/>
    <mergeCell ref="A30:B30"/>
    <mergeCell ref="C30:E30"/>
    <mergeCell ref="A31:B31"/>
    <mergeCell ref="C31:E31"/>
    <mergeCell ref="D35:E35"/>
    <mergeCell ref="D34:E34"/>
    <mergeCell ref="A35:B35"/>
    <mergeCell ref="A34:B34"/>
    <mergeCell ref="A33:E33"/>
    <mergeCell ref="A2:E2"/>
    <mergeCell ref="A11:E11"/>
    <mergeCell ref="B14:E14"/>
    <mergeCell ref="B15:E15"/>
    <mergeCell ref="A17:E17"/>
  </mergeCells>
  <dataValidations count="1">
    <dataValidation type="custom" allowBlank="1" showInputMessage="1" showErrorMessage="1" sqref="C29:E29 C31:E31">
      <formula1>FALSE</formula1>
    </dataValidation>
  </dataValidation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zoomScale="50" zoomScaleNormal="50" workbookViewId="0">
      <selection activeCell="F2" sqref="F2"/>
    </sheetView>
  </sheetViews>
  <sheetFormatPr defaultRowHeight="15" x14ac:dyDescent="0.25"/>
  <cols>
    <col min="1" max="1" width="4" style="216" customWidth="1"/>
    <col min="2" max="2" width="141.7109375" customWidth="1"/>
  </cols>
  <sheetData>
    <row r="1" spans="2:2" thickBot="1" x14ac:dyDescent="0.35"/>
    <row r="2" spans="2:2" x14ac:dyDescent="0.25">
      <c r="B2" s="244" t="s">
        <v>33</v>
      </c>
    </row>
    <row r="3" spans="2:2" s="232" customFormat="1" ht="30" x14ac:dyDescent="0.25">
      <c r="B3" s="239" t="s">
        <v>123</v>
      </c>
    </row>
    <row r="4" spans="2:2" s="232" customFormat="1" x14ac:dyDescent="0.25">
      <c r="B4" s="240" t="s">
        <v>70</v>
      </c>
    </row>
    <row r="5" spans="2:2" s="232" customFormat="1" ht="30" x14ac:dyDescent="0.25">
      <c r="B5" s="240" t="s">
        <v>161</v>
      </c>
    </row>
    <row r="6" spans="2:2" s="232" customFormat="1" ht="30" x14ac:dyDescent="0.25">
      <c r="B6" s="377" t="s">
        <v>223</v>
      </c>
    </row>
    <row r="7" spans="2:2" s="232" customFormat="1" ht="30.75" thickBot="1" x14ac:dyDescent="0.3">
      <c r="B7" s="245" t="s">
        <v>230</v>
      </c>
    </row>
    <row r="8" spans="2:2" s="232" customFormat="1" ht="14.45" x14ac:dyDescent="0.3">
      <c r="B8" s="233"/>
    </row>
    <row r="9" spans="2:2" s="232" customFormat="1" thickBot="1" x14ac:dyDescent="0.35"/>
    <row r="10" spans="2:2" s="232" customFormat="1" ht="14.45" x14ac:dyDescent="0.3">
      <c r="B10" s="238" t="s">
        <v>124</v>
      </c>
    </row>
    <row r="11" spans="2:2" s="232" customFormat="1" x14ac:dyDescent="0.25">
      <c r="B11" s="240" t="s">
        <v>206</v>
      </c>
    </row>
    <row r="12" spans="2:2" s="232" customFormat="1" x14ac:dyDescent="0.25">
      <c r="B12" s="240" t="s">
        <v>207</v>
      </c>
    </row>
    <row r="13" spans="2:2" s="232" customFormat="1" x14ac:dyDescent="0.25">
      <c r="B13" s="241" t="s">
        <v>208</v>
      </c>
    </row>
    <row r="14" spans="2:2" s="232" customFormat="1" ht="30" x14ac:dyDescent="0.25">
      <c r="B14" s="242" t="s">
        <v>209</v>
      </c>
    </row>
    <row r="15" spans="2:2" s="232" customFormat="1" x14ac:dyDescent="0.25">
      <c r="B15" s="242" t="s">
        <v>210</v>
      </c>
    </row>
    <row r="16" spans="2:2" s="232" customFormat="1" ht="30" x14ac:dyDescent="0.25">
      <c r="B16" s="242" t="s">
        <v>211</v>
      </c>
    </row>
    <row r="17" spans="2:2" s="232" customFormat="1" ht="15.75" thickBot="1" x14ac:dyDescent="0.3">
      <c r="B17" s="243" t="s">
        <v>212</v>
      </c>
    </row>
    <row r="18" spans="2:2" s="232" customFormat="1" ht="14.45" x14ac:dyDescent="0.3">
      <c r="B18" s="234"/>
    </row>
    <row r="19" spans="2:2" ht="15.75" thickBot="1" x14ac:dyDescent="0.3"/>
    <row r="20" spans="2:2" x14ac:dyDescent="0.25">
      <c r="B20" s="244" t="s">
        <v>164</v>
      </c>
    </row>
    <row r="21" spans="2:2" x14ac:dyDescent="0.25">
      <c r="B21" s="242" t="s">
        <v>162</v>
      </c>
    </row>
    <row r="22" spans="2:2" ht="15.75" thickBot="1" x14ac:dyDescent="0.3">
      <c r="B22" s="243" t="s">
        <v>163</v>
      </c>
    </row>
    <row r="24" spans="2:2" ht="15.75" thickBot="1" x14ac:dyDescent="0.3"/>
    <row r="25" spans="2:2" x14ac:dyDescent="0.25">
      <c r="B25" s="244" t="s">
        <v>219</v>
      </c>
    </row>
    <row r="26" spans="2:2" x14ac:dyDescent="0.25">
      <c r="B26" s="378" t="s">
        <v>141</v>
      </c>
    </row>
    <row r="27" spans="2:2" x14ac:dyDescent="0.25">
      <c r="B27" s="378" t="s">
        <v>142</v>
      </c>
    </row>
    <row r="28" spans="2:2" ht="15.75" thickBot="1" x14ac:dyDescent="0.3">
      <c r="B28" s="379" t="s">
        <v>231</v>
      </c>
    </row>
    <row r="29" spans="2:2" ht="15.75" thickBot="1" x14ac:dyDescent="0.3"/>
    <row r="30" spans="2:2" x14ac:dyDescent="0.25">
      <c r="B30" s="244" t="s">
        <v>224</v>
      </c>
    </row>
    <row r="31" spans="2:2" x14ac:dyDescent="0.25">
      <c r="B31" s="242" t="s">
        <v>225</v>
      </c>
    </row>
    <row r="32" spans="2:2" s="376" customFormat="1" x14ac:dyDescent="0.25">
      <c r="B32" s="381" t="s">
        <v>226</v>
      </c>
    </row>
    <row r="33" spans="2:2" ht="15.75" thickBot="1" x14ac:dyDescent="0.3">
      <c r="B33" s="243" t="s">
        <v>227</v>
      </c>
    </row>
    <row r="34" spans="2:2" ht="15.75" thickBot="1" x14ac:dyDescent="0.3"/>
    <row r="35" spans="2:2" x14ac:dyDescent="0.25">
      <c r="B35" s="244" t="s">
        <v>233</v>
      </c>
    </row>
    <row r="36" spans="2:2" x14ac:dyDescent="0.25">
      <c r="B36" s="378" t="s">
        <v>234</v>
      </c>
    </row>
    <row r="37" spans="2:2" x14ac:dyDescent="0.25">
      <c r="B37" s="378" t="s">
        <v>235</v>
      </c>
    </row>
  </sheetData>
  <sheetProtection password="F851"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65" t="s">
        <v>202</v>
      </c>
      <c r="B2" s="465"/>
      <c r="C2" s="465"/>
      <c r="D2" s="465"/>
      <c r="E2" s="465"/>
      <c r="F2" s="465"/>
      <c r="G2" s="465"/>
      <c r="H2" s="465"/>
      <c r="I2" s="465"/>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66" t="s">
        <v>228</v>
      </c>
      <c r="B11" s="466"/>
      <c r="C11" s="466"/>
      <c r="D11" s="466"/>
      <c r="E11" s="466"/>
      <c r="F11" s="466"/>
      <c r="G11" s="466"/>
      <c r="H11" s="466"/>
      <c r="I11" s="466"/>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67" t="s">
        <v>0</v>
      </c>
      <c r="B14" s="468"/>
      <c r="C14" s="469"/>
      <c r="D14" s="469"/>
      <c r="E14" s="469"/>
      <c r="F14" s="469"/>
      <c r="G14" s="469"/>
      <c r="H14" s="469"/>
      <c r="I14" s="470"/>
    </row>
    <row r="15" spans="1:9" ht="18" customHeight="1" x14ac:dyDescent="0.25">
      <c r="A15" s="471" t="s">
        <v>1</v>
      </c>
      <c r="B15" s="449"/>
      <c r="C15" s="472"/>
      <c r="D15" s="472"/>
      <c r="E15" s="472"/>
      <c r="F15" s="472"/>
      <c r="G15" s="472"/>
      <c r="H15" s="472"/>
      <c r="I15" s="473"/>
    </row>
    <row r="16" spans="1:9" ht="18" customHeight="1" thickBot="1" x14ac:dyDescent="0.3">
      <c r="A16" s="461" t="s">
        <v>145</v>
      </c>
      <c r="B16" s="462"/>
      <c r="C16" s="463"/>
      <c r="D16" s="463"/>
      <c r="E16" s="463"/>
      <c r="F16" s="463"/>
      <c r="G16" s="463"/>
      <c r="H16" s="463"/>
      <c r="I16" s="464"/>
    </row>
    <row r="17" spans="1:12" ht="18" customHeight="1" x14ac:dyDescent="0.3">
      <c r="A17" s="185"/>
      <c r="B17" s="185"/>
      <c r="C17" s="185"/>
      <c r="D17" s="185"/>
      <c r="E17" s="185"/>
      <c r="F17" s="185"/>
      <c r="G17" s="185"/>
      <c r="H17" s="185"/>
      <c r="I17" s="185"/>
    </row>
    <row r="18" spans="1:12" ht="18" customHeight="1" x14ac:dyDescent="0.25">
      <c r="A18" s="452" t="s">
        <v>2</v>
      </c>
      <c r="B18" s="452"/>
      <c r="C18" s="452"/>
      <c r="D18" s="452"/>
      <c r="E18" s="453"/>
      <c r="F18" s="453"/>
      <c r="G18" s="453"/>
      <c r="H18" s="453"/>
      <c r="I18" s="453"/>
    </row>
    <row r="19" spans="1:12" ht="18" customHeight="1" x14ac:dyDescent="0.25">
      <c r="A19" s="452" t="s">
        <v>146</v>
      </c>
      <c r="B19" s="452"/>
      <c r="C19" s="452"/>
      <c r="D19" s="452"/>
      <c r="E19" s="453"/>
      <c r="F19" s="453"/>
      <c r="G19" s="453"/>
      <c r="H19" s="453"/>
      <c r="I19" s="453"/>
    </row>
    <row r="20" spans="1:12" ht="14.45" x14ac:dyDescent="0.3">
      <c r="A20" s="185"/>
      <c r="B20" s="185"/>
      <c r="C20" s="185"/>
      <c r="D20" s="185"/>
      <c r="E20" s="185"/>
      <c r="F20" s="185"/>
      <c r="G20" s="185"/>
      <c r="H20" s="185"/>
      <c r="I20" s="185"/>
    </row>
    <row r="21" spans="1:12" ht="15.75" x14ac:dyDescent="0.25">
      <c r="A21" s="458" t="s">
        <v>100</v>
      </c>
      <c r="B21" s="458"/>
      <c r="C21" s="458"/>
      <c r="D21" s="458"/>
      <c r="E21" s="458"/>
      <c r="F21" s="458"/>
      <c r="G21" s="458"/>
      <c r="H21" s="458"/>
      <c r="I21" s="458"/>
    </row>
    <row r="22" spans="1:12" x14ac:dyDescent="0.25">
      <c r="A22" s="185"/>
      <c r="B22" s="185"/>
      <c r="C22" s="185"/>
      <c r="D22" s="185"/>
      <c r="E22" s="185"/>
      <c r="F22" s="185"/>
      <c r="G22" s="185"/>
      <c r="H22" s="185"/>
      <c r="I22" s="185"/>
    </row>
    <row r="23" spans="1:12" ht="15" customHeight="1" x14ac:dyDescent="0.25">
      <c r="A23" s="446" t="s">
        <v>147</v>
      </c>
      <c r="B23" s="446" t="s">
        <v>148</v>
      </c>
      <c r="C23" s="446"/>
      <c r="D23" s="446"/>
      <c r="E23" s="446"/>
      <c r="F23" s="447" t="s">
        <v>149</v>
      </c>
      <c r="G23" s="447" t="s">
        <v>158</v>
      </c>
      <c r="H23" s="446" t="s">
        <v>32</v>
      </c>
      <c r="I23" s="446" t="s">
        <v>150</v>
      </c>
    </row>
    <row r="24" spans="1:12" ht="15.75" customHeight="1" x14ac:dyDescent="0.25">
      <c r="A24" s="446"/>
      <c r="B24" s="446"/>
      <c r="C24" s="446"/>
      <c r="D24" s="446"/>
      <c r="E24" s="446"/>
      <c r="F24" s="448"/>
      <c r="G24" s="448"/>
      <c r="H24" s="446"/>
      <c r="I24" s="446"/>
    </row>
    <row r="25" spans="1:12" ht="23.25" customHeight="1" x14ac:dyDescent="0.25">
      <c r="A25" s="30" t="s">
        <v>13</v>
      </c>
      <c r="B25" s="441"/>
      <c r="C25" s="441"/>
      <c r="D25" s="441"/>
      <c r="E25" s="441"/>
      <c r="F25" s="31"/>
      <c r="G25" s="380">
        <f>ROUND(F25*20/100+F25,2)</f>
        <v>0</v>
      </c>
      <c r="H25" s="32"/>
      <c r="I25" s="32"/>
    </row>
    <row r="26" spans="1:12" ht="23.25" customHeight="1" x14ac:dyDescent="0.25">
      <c r="A26" s="30" t="s">
        <v>14</v>
      </c>
      <c r="B26" s="441"/>
      <c r="C26" s="441"/>
      <c r="D26" s="441"/>
      <c r="E26" s="441"/>
      <c r="F26" s="31"/>
      <c r="G26" s="380">
        <f t="shared" ref="G26:G27" si="0">ROUND(F26*20/100+F26,2)</f>
        <v>0</v>
      </c>
      <c r="H26" s="32"/>
      <c r="I26" s="32"/>
    </row>
    <row r="27" spans="1:12" ht="23.25" customHeight="1" x14ac:dyDescent="0.25">
      <c r="A27" s="30" t="s">
        <v>15</v>
      </c>
      <c r="B27" s="441"/>
      <c r="C27" s="441"/>
      <c r="D27" s="441"/>
      <c r="E27" s="441"/>
      <c r="F27" s="31"/>
      <c r="G27" s="380">
        <f t="shared" si="0"/>
        <v>0</v>
      </c>
      <c r="H27" s="32"/>
      <c r="I27" s="32"/>
    </row>
    <row r="28" spans="1:12" ht="23.25" customHeight="1" x14ac:dyDescent="0.25">
      <c r="A28" s="442" t="s">
        <v>151</v>
      </c>
      <c r="B28" s="443"/>
      <c r="C28" s="443"/>
      <c r="D28" s="443"/>
      <c r="E28" s="444"/>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42" t="s">
        <v>9</v>
      </c>
      <c r="B30" s="443"/>
      <c r="C30" s="445"/>
      <c r="D30" s="445"/>
      <c r="E30" s="445"/>
      <c r="F30" s="445"/>
      <c r="G30" s="445"/>
      <c r="H30" s="445"/>
      <c r="I30" s="445"/>
    </row>
    <row r="31" spans="1:12" ht="21.75" customHeight="1" x14ac:dyDescent="0.25">
      <c r="A31" s="222"/>
      <c r="B31" s="222"/>
      <c r="C31" s="221"/>
      <c r="D31" s="221"/>
      <c r="E31" s="221"/>
      <c r="F31" s="221"/>
      <c r="G31" s="221"/>
      <c r="H31" s="221"/>
      <c r="I31" s="221"/>
    </row>
    <row r="32" spans="1:12" ht="15.75" x14ac:dyDescent="0.25">
      <c r="A32" s="458" t="s">
        <v>16</v>
      </c>
      <c r="B32" s="458"/>
      <c r="C32" s="458"/>
      <c r="D32" s="458"/>
      <c r="E32" s="458"/>
      <c r="F32" s="458"/>
      <c r="G32" s="458"/>
      <c r="H32" s="458"/>
      <c r="I32" s="458"/>
      <c r="L32" s="34"/>
    </row>
    <row r="33" spans="1:12" ht="15.75" x14ac:dyDescent="0.25">
      <c r="A33" s="223"/>
      <c r="B33" s="223"/>
      <c r="C33" s="223"/>
      <c r="D33" s="223"/>
      <c r="E33" s="223"/>
      <c r="F33" s="223"/>
      <c r="G33" s="223"/>
      <c r="H33" s="223"/>
      <c r="I33" s="223"/>
      <c r="L33" s="34"/>
    </row>
    <row r="34" spans="1:12" ht="49.5" customHeight="1" x14ac:dyDescent="0.25">
      <c r="A34" s="436" t="s">
        <v>152</v>
      </c>
      <c r="B34" s="437"/>
      <c r="C34" s="438">
        <f>F28</f>
        <v>0</v>
      </c>
      <c r="D34" s="438"/>
      <c r="E34" s="438"/>
      <c r="F34" s="438"/>
      <c r="G34" s="438"/>
      <c r="H34" s="438"/>
      <c r="I34" s="438"/>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9" t="s">
        <v>41</v>
      </c>
      <c r="I38" s="459"/>
    </row>
    <row r="39" spans="1:12" x14ac:dyDescent="0.25">
      <c r="A39" s="193"/>
      <c r="B39" s="193"/>
      <c r="C39" s="193"/>
      <c r="D39" s="193"/>
      <c r="E39" s="193"/>
      <c r="F39" s="185"/>
      <c r="G39" s="185"/>
      <c r="H39" s="226"/>
      <c r="I39" s="226"/>
    </row>
    <row r="40" spans="1:12" x14ac:dyDescent="0.25">
      <c r="A40" s="460" t="s">
        <v>40</v>
      </c>
      <c r="B40" s="460"/>
      <c r="C40" s="193"/>
      <c r="D40" s="193"/>
      <c r="E40" s="193"/>
      <c r="F40" s="185"/>
      <c r="G40" s="185"/>
      <c r="H40" s="226"/>
      <c r="I40" s="226"/>
    </row>
    <row r="41" spans="1:12" ht="143.25" customHeight="1" x14ac:dyDescent="0.25">
      <c r="A41" s="454" t="s">
        <v>154</v>
      </c>
      <c r="B41" s="454"/>
      <c r="C41" s="454"/>
      <c r="D41" s="454"/>
      <c r="E41" s="454"/>
      <c r="F41" s="454"/>
      <c r="G41" s="454"/>
      <c r="H41" s="454"/>
      <c r="I41" s="454"/>
    </row>
    <row r="42" spans="1:12" ht="81.75" customHeight="1" x14ac:dyDescent="0.25">
      <c r="A42" s="454" t="s">
        <v>155</v>
      </c>
      <c r="B42" s="455"/>
      <c r="C42" s="455"/>
      <c r="D42" s="455"/>
      <c r="E42" s="455"/>
      <c r="F42" s="455"/>
      <c r="G42" s="455"/>
      <c r="H42" s="455"/>
      <c r="I42" s="455"/>
    </row>
    <row r="43" spans="1:12" x14ac:dyDescent="0.25">
      <c r="A43" s="227"/>
      <c r="B43" s="227"/>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6" t="s">
        <v>37</v>
      </c>
      <c r="B47" s="456"/>
      <c r="C47" s="456"/>
      <c r="D47" s="456"/>
      <c r="E47" s="456"/>
      <c r="F47" s="456"/>
      <c r="G47" s="456"/>
      <c r="H47" s="456"/>
      <c r="I47" s="456"/>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49" t="s">
        <v>0</v>
      </c>
      <c r="B50" s="449"/>
      <c r="C50" s="450"/>
      <c r="D50" s="457"/>
      <c r="E50" s="457"/>
      <c r="F50" s="457"/>
      <c r="G50" s="457"/>
      <c r="H50" s="457"/>
      <c r="I50" s="457"/>
    </row>
    <row r="51" spans="1:9" ht="15.75" x14ac:dyDescent="0.25">
      <c r="A51" s="449" t="s">
        <v>1</v>
      </c>
      <c r="B51" s="449"/>
      <c r="C51" s="450"/>
      <c r="D51" s="451"/>
      <c r="E51" s="451"/>
      <c r="F51" s="451"/>
      <c r="G51" s="451"/>
      <c r="H51" s="451"/>
      <c r="I51" s="451"/>
    </row>
    <row r="52" spans="1:9" ht="15.75" x14ac:dyDescent="0.25">
      <c r="A52" s="449" t="s">
        <v>145</v>
      </c>
      <c r="B52" s="449"/>
      <c r="C52" s="450"/>
      <c r="D52" s="451"/>
      <c r="E52" s="451"/>
      <c r="F52" s="451"/>
      <c r="G52" s="451"/>
      <c r="H52" s="451"/>
      <c r="I52" s="451"/>
    </row>
    <row r="54" spans="1:9" ht="15.75" x14ac:dyDescent="0.25">
      <c r="A54" s="452" t="s">
        <v>2</v>
      </c>
      <c r="B54" s="452"/>
      <c r="C54" s="452"/>
      <c r="D54" s="452"/>
      <c r="E54" s="453"/>
      <c r="F54" s="453"/>
      <c r="G54" s="453"/>
      <c r="H54" s="453"/>
      <c r="I54" s="453"/>
    </row>
    <row r="55" spans="1:9" ht="15.75" x14ac:dyDescent="0.25">
      <c r="A55" s="452" t="s">
        <v>146</v>
      </c>
      <c r="B55" s="452"/>
      <c r="C55" s="452"/>
      <c r="D55" s="452"/>
      <c r="E55" s="453"/>
      <c r="F55" s="453"/>
      <c r="G55" s="453"/>
      <c r="H55" s="453"/>
      <c r="I55" s="453"/>
    </row>
    <row r="57" spans="1:9" ht="15.75" x14ac:dyDescent="0.25">
      <c r="A57" s="435" t="s">
        <v>100</v>
      </c>
      <c r="B57" s="435"/>
      <c r="C57" s="435"/>
      <c r="D57" s="435"/>
      <c r="E57" s="435"/>
      <c r="F57" s="435"/>
      <c r="G57" s="435"/>
      <c r="H57" s="435"/>
      <c r="I57" s="435"/>
    </row>
    <row r="59" spans="1:9" x14ac:dyDescent="0.25">
      <c r="A59" s="446" t="s">
        <v>147</v>
      </c>
      <c r="B59" s="446" t="s">
        <v>148</v>
      </c>
      <c r="C59" s="446"/>
      <c r="D59" s="446"/>
      <c r="E59" s="446"/>
      <c r="F59" s="447" t="s">
        <v>156</v>
      </c>
      <c r="G59" s="179"/>
      <c r="H59" s="446" t="s">
        <v>32</v>
      </c>
      <c r="I59" s="446" t="s">
        <v>150</v>
      </c>
    </row>
    <row r="60" spans="1:9" ht="15.75" customHeight="1" x14ac:dyDescent="0.25">
      <c r="A60" s="446"/>
      <c r="B60" s="446"/>
      <c r="C60" s="446"/>
      <c r="D60" s="446"/>
      <c r="E60" s="446"/>
      <c r="F60" s="448"/>
      <c r="G60" s="180"/>
      <c r="H60" s="446"/>
      <c r="I60" s="446"/>
    </row>
    <row r="61" spans="1:9" ht="15.75" x14ac:dyDescent="0.25">
      <c r="A61" s="30" t="s">
        <v>13</v>
      </c>
      <c r="B61" s="441"/>
      <c r="C61" s="441"/>
      <c r="D61" s="441"/>
      <c r="E61" s="441"/>
      <c r="F61" s="31"/>
      <c r="G61" s="31"/>
      <c r="H61" s="32"/>
      <c r="I61" s="32"/>
    </row>
    <row r="62" spans="1:9" ht="15.75" x14ac:dyDescent="0.25">
      <c r="A62" s="30" t="s">
        <v>14</v>
      </c>
      <c r="B62" s="441"/>
      <c r="C62" s="441"/>
      <c r="D62" s="441"/>
      <c r="E62" s="441"/>
      <c r="F62" s="31"/>
      <c r="G62" s="31"/>
      <c r="H62" s="32"/>
      <c r="I62" s="32"/>
    </row>
    <row r="63" spans="1:9" ht="15.75" x14ac:dyDescent="0.25">
      <c r="A63" s="30" t="s">
        <v>15</v>
      </c>
      <c r="B63" s="441"/>
      <c r="C63" s="441"/>
      <c r="D63" s="441"/>
      <c r="E63" s="441"/>
      <c r="F63" s="31"/>
      <c r="G63" s="31"/>
      <c r="H63" s="32"/>
      <c r="I63" s="32"/>
    </row>
    <row r="64" spans="1:9" x14ac:dyDescent="0.25">
      <c r="A64" s="442" t="s">
        <v>151</v>
      </c>
      <c r="B64" s="443"/>
      <c r="C64" s="443"/>
      <c r="D64" s="443"/>
      <c r="E64" s="444"/>
      <c r="F64" s="206">
        <f>SUM(F61:F63)/3</f>
        <v>0</v>
      </c>
      <c r="G64" s="212"/>
      <c r="H64" s="178"/>
      <c r="I64" s="10"/>
    </row>
    <row r="65" spans="1:9" x14ac:dyDescent="0.25">
      <c r="A65" s="33"/>
    </row>
    <row r="66" spans="1:9" x14ac:dyDescent="0.25">
      <c r="A66" s="442" t="s">
        <v>9</v>
      </c>
      <c r="B66" s="443"/>
      <c r="C66" s="445"/>
      <c r="D66" s="445"/>
      <c r="E66" s="445"/>
      <c r="F66" s="445"/>
      <c r="G66" s="445"/>
      <c r="H66" s="445"/>
      <c r="I66" s="445"/>
    </row>
    <row r="67" spans="1:9" x14ac:dyDescent="0.25">
      <c r="A67" s="208"/>
      <c r="B67" s="208"/>
      <c r="C67" s="178"/>
      <c r="D67" s="178"/>
      <c r="E67" s="178"/>
      <c r="F67" s="178"/>
      <c r="G67" s="178"/>
      <c r="H67" s="178"/>
      <c r="I67" s="178"/>
    </row>
    <row r="68" spans="1:9" ht="15.75" x14ac:dyDescent="0.25">
      <c r="A68" s="435" t="s">
        <v>16</v>
      </c>
      <c r="B68" s="435"/>
      <c r="C68" s="435"/>
      <c r="D68" s="435"/>
      <c r="E68" s="435"/>
      <c r="F68" s="435"/>
      <c r="G68" s="435"/>
      <c r="H68" s="435"/>
      <c r="I68" s="435"/>
    </row>
    <row r="69" spans="1:9" ht="15.75" x14ac:dyDescent="0.25">
      <c r="A69" s="177"/>
      <c r="B69" s="177"/>
      <c r="C69" s="177"/>
      <c r="D69" s="177"/>
      <c r="E69" s="177"/>
      <c r="F69" s="177"/>
      <c r="G69" s="177"/>
      <c r="H69" s="177"/>
      <c r="I69" s="177"/>
    </row>
    <row r="70" spans="1:9" ht="33" customHeight="1" x14ac:dyDescent="0.25">
      <c r="A70" s="436" t="s">
        <v>152</v>
      </c>
      <c r="B70" s="437"/>
      <c r="C70" s="438">
        <f>F64</f>
        <v>0</v>
      </c>
      <c r="D70" s="438"/>
      <c r="E70" s="438"/>
      <c r="F70" s="438"/>
      <c r="G70" s="438"/>
      <c r="H70" s="438"/>
      <c r="I70" s="438"/>
    </row>
    <row r="73" spans="1:9" x14ac:dyDescent="0.25">
      <c r="F73" s="25"/>
      <c r="G73" s="25"/>
      <c r="H73" s="210"/>
      <c r="I73" s="210"/>
    </row>
    <row r="74" spans="1:9" x14ac:dyDescent="0.25">
      <c r="A74" s="26" t="s">
        <v>153</v>
      </c>
      <c r="B74" s="26"/>
      <c r="C74" s="26"/>
      <c r="D74" s="26"/>
      <c r="E74" s="26"/>
      <c r="H74" s="439" t="s">
        <v>41</v>
      </c>
      <c r="I74" s="439"/>
    </row>
    <row r="75" spans="1:9" x14ac:dyDescent="0.25">
      <c r="A75" s="35"/>
      <c r="B75" s="35"/>
      <c r="C75" s="35"/>
      <c r="D75" s="35"/>
      <c r="E75" s="35"/>
      <c r="F75" s="35"/>
      <c r="G75" s="35"/>
      <c r="H75" s="35"/>
      <c r="I75" s="35"/>
    </row>
    <row r="77" spans="1:9" x14ac:dyDescent="0.25">
      <c r="A77" s="440" t="s">
        <v>40</v>
      </c>
      <c r="B77" s="440"/>
      <c r="C77" s="26"/>
      <c r="D77" s="26"/>
      <c r="E77" s="26"/>
      <c r="H77" s="176"/>
      <c r="I77" s="176"/>
    </row>
    <row r="78" spans="1:9" ht="143.25" customHeight="1" x14ac:dyDescent="0.25">
      <c r="A78" s="433" t="s">
        <v>157</v>
      </c>
      <c r="B78" s="433"/>
      <c r="C78" s="433"/>
      <c r="D78" s="433"/>
      <c r="E78" s="433"/>
      <c r="F78" s="433"/>
      <c r="G78" s="433"/>
      <c r="H78" s="433"/>
      <c r="I78" s="433"/>
    </row>
    <row r="79" spans="1:9" ht="81.75" customHeight="1" x14ac:dyDescent="0.25">
      <c r="A79" s="433" t="s">
        <v>155</v>
      </c>
      <c r="B79" s="434"/>
      <c r="C79" s="434"/>
      <c r="D79" s="434"/>
      <c r="E79" s="434"/>
      <c r="F79" s="434"/>
      <c r="G79" s="434"/>
      <c r="H79" s="434"/>
      <c r="I79" s="434"/>
    </row>
    <row r="80" spans="1:9" x14ac:dyDescent="0.25">
      <c r="A80" s="211"/>
      <c r="B80" s="211"/>
      <c r="C80" s="26"/>
      <c r="D80" s="26"/>
      <c r="E80" s="26"/>
      <c r="H80" s="176"/>
      <c r="I80" s="176"/>
    </row>
  </sheetData>
  <mergeCells count="62">
    <mergeCell ref="A2:I2"/>
    <mergeCell ref="A11:I11"/>
    <mergeCell ref="A14:B14"/>
    <mergeCell ref="C14:I14"/>
    <mergeCell ref="A15:B15"/>
    <mergeCell ref="C15:I15"/>
    <mergeCell ref="A16:B16"/>
    <mergeCell ref="C16:I16"/>
    <mergeCell ref="A18:D18"/>
    <mergeCell ref="E18:I18"/>
    <mergeCell ref="A19:D19"/>
    <mergeCell ref="E19:I19"/>
    <mergeCell ref="A21:I21"/>
    <mergeCell ref="A23:A24"/>
    <mergeCell ref="B23:E24"/>
    <mergeCell ref="F23:F24"/>
    <mergeCell ref="H23:H24"/>
    <mergeCell ref="I23:I24"/>
    <mergeCell ref="G23:G24"/>
    <mergeCell ref="A41:I41"/>
    <mergeCell ref="B25:E25"/>
    <mergeCell ref="B26:E26"/>
    <mergeCell ref="B27:E27"/>
    <mergeCell ref="A28:E28"/>
    <mergeCell ref="A30:B30"/>
    <mergeCell ref="C30:I30"/>
    <mergeCell ref="A32:I32"/>
    <mergeCell ref="A34:B34"/>
    <mergeCell ref="C34:I34"/>
    <mergeCell ref="H38:I38"/>
    <mergeCell ref="A40:B40"/>
    <mergeCell ref="A42:I42"/>
    <mergeCell ref="A47:I47"/>
    <mergeCell ref="A50:B50"/>
    <mergeCell ref="C50:I50"/>
    <mergeCell ref="A51:B51"/>
    <mergeCell ref="C51:I51"/>
    <mergeCell ref="A52:B52"/>
    <mergeCell ref="C52:I52"/>
    <mergeCell ref="A54:D54"/>
    <mergeCell ref="E54:I54"/>
    <mergeCell ref="A55:D55"/>
    <mergeCell ref="E55:I55"/>
    <mergeCell ref="A57:I57"/>
    <mergeCell ref="A59:A60"/>
    <mergeCell ref="B59:E60"/>
    <mergeCell ref="F59:F60"/>
    <mergeCell ref="H59:H60"/>
    <mergeCell ref="I59:I60"/>
    <mergeCell ref="B61:E61"/>
    <mergeCell ref="B62:E62"/>
    <mergeCell ref="B63:E63"/>
    <mergeCell ref="A64:E64"/>
    <mergeCell ref="A66:B66"/>
    <mergeCell ref="C66:I66"/>
    <mergeCell ref="A79:I79"/>
    <mergeCell ref="A68:I68"/>
    <mergeCell ref="A70:B70"/>
    <mergeCell ref="C70:I70"/>
    <mergeCell ref="H74:I74"/>
    <mergeCell ref="A77:B77"/>
    <mergeCell ref="A78:I78"/>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65" t="s">
        <v>202</v>
      </c>
      <c r="B2" s="465"/>
      <c r="C2" s="465"/>
      <c r="D2" s="465"/>
      <c r="E2" s="465"/>
      <c r="F2" s="465"/>
      <c r="G2" s="465"/>
      <c r="H2" s="465"/>
      <c r="I2" s="465"/>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66" t="s">
        <v>229</v>
      </c>
      <c r="B11" s="466"/>
      <c r="C11" s="466"/>
      <c r="D11" s="466"/>
      <c r="E11" s="466"/>
      <c r="F11" s="466"/>
      <c r="G11" s="466"/>
      <c r="H11" s="466"/>
      <c r="I11" s="466"/>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67" t="s">
        <v>0</v>
      </c>
      <c r="B14" s="468"/>
      <c r="C14" s="469"/>
      <c r="D14" s="469"/>
      <c r="E14" s="469"/>
      <c r="F14" s="469"/>
      <c r="G14" s="469"/>
      <c r="H14" s="469"/>
      <c r="I14" s="470"/>
    </row>
    <row r="15" spans="1:9" ht="18" customHeight="1" x14ac:dyDescent="0.25">
      <c r="A15" s="471" t="s">
        <v>1</v>
      </c>
      <c r="B15" s="449"/>
      <c r="C15" s="472"/>
      <c r="D15" s="472"/>
      <c r="E15" s="472"/>
      <c r="F15" s="472"/>
      <c r="G15" s="472"/>
      <c r="H15" s="472"/>
      <c r="I15" s="473"/>
    </row>
    <row r="16" spans="1:9" ht="18" customHeight="1" thickBot="1" x14ac:dyDescent="0.3">
      <c r="A16" s="461" t="s">
        <v>145</v>
      </c>
      <c r="B16" s="462"/>
      <c r="C16" s="463"/>
      <c r="D16" s="463"/>
      <c r="E16" s="463"/>
      <c r="F16" s="463"/>
      <c r="G16" s="463"/>
      <c r="H16" s="463"/>
      <c r="I16" s="464"/>
    </row>
    <row r="17" spans="1:12" ht="18" customHeight="1" x14ac:dyDescent="0.3">
      <c r="A17" s="185"/>
      <c r="B17" s="185"/>
      <c r="C17" s="185"/>
      <c r="D17" s="185"/>
      <c r="E17" s="185"/>
      <c r="F17" s="185"/>
      <c r="G17" s="185"/>
      <c r="H17" s="185"/>
      <c r="I17" s="185"/>
    </row>
    <row r="18" spans="1:12" ht="18" customHeight="1" x14ac:dyDescent="0.25">
      <c r="A18" s="452" t="s">
        <v>2</v>
      </c>
      <c r="B18" s="452"/>
      <c r="C18" s="452"/>
      <c r="D18" s="452"/>
      <c r="E18" s="453"/>
      <c r="F18" s="453"/>
      <c r="G18" s="453"/>
      <c r="H18" s="453"/>
      <c r="I18" s="453"/>
    </row>
    <row r="19" spans="1:12" ht="18" customHeight="1" x14ac:dyDescent="0.25">
      <c r="A19" s="452" t="s">
        <v>146</v>
      </c>
      <c r="B19" s="452"/>
      <c r="C19" s="452"/>
      <c r="D19" s="452"/>
      <c r="E19" s="453"/>
      <c r="F19" s="453"/>
      <c r="G19" s="453"/>
      <c r="H19" s="453"/>
      <c r="I19" s="453"/>
    </row>
    <row r="20" spans="1:12" ht="14.45" x14ac:dyDescent="0.3">
      <c r="A20" s="185"/>
      <c r="B20" s="185"/>
      <c r="C20" s="185"/>
      <c r="D20" s="185"/>
      <c r="E20" s="185"/>
      <c r="F20" s="185"/>
      <c r="G20" s="185"/>
      <c r="H20" s="185"/>
      <c r="I20" s="185"/>
    </row>
    <row r="21" spans="1:12" ht="15.75" x14ac:dyDescent="0.25">
      <c r="A21" s="458" t="s">
        <v>100</v>
      </c>
      <c r="B21" s="458"/>
      <c r="C21" s="458"/>
      <c r="D21" s="458"/>
      <c r="E21" s="458"/>
      <c r="F21" s="458"/>
      <c r="G21" s="458"/>
      <c r="H21" s="458"/>
      <c r="I21" s="458"/>
    </row>
    <row r="22" spans="1:12" x14ac:dyDescent="0.25">
      <c r="A22" s="185"/>
      <c r="B22" s="185"/>
      <c r="C22" s="185"/>
      <c r="D22" s="185"/>
      <c r="E22" s="185"/>
      <c r="F22" s="185"/>
      <c r="G22" s="185"/>
      <c r="H22" s="185"/>
      <c r="I22" s="185"/>
    </row>
    <row r="23" spans="1:12" ht="15" customHeight="1" x14ac:dyDescent="0.25">
      <c r="A23" s="446" t="s">
        <v>147</v>
      </c>
      <c r="B23" s="446" t="s">
        <v>148</v>
      </c>
      <c r="C23" s="446"/>
      <c r="D23" s="446"/>
      <c r="E23" s="446"/>
      <c r="F23" s="447" t="s">
        <v>149</v>
      </c>
      <c r="G23" s="447" t="s">
        <v>158</v>
      </c>
      <c r="H23" s="446" t="s">
        <v>32</v>
      </c>
      <c r="I23" s="446" t="s">
        <v>150</v>
      </c>
    </row>
    <row r="24" spans="1:12" ht="15.75" customHeight="1" x14ac:dyDescent="0.25">
      <c r="A24" s="446"/>
      <c r="B24" s="446"/>
      <c r="C24" s="446"/>
      <c r="D24" s="446"/>
      <c r="E24" s="446"/>
      <c r="F24" s="448"/>
      <c r="G24" s="448"/>
      <c r="H24" s="446"/>
      <c r="I24" s="446"/>
    </row>
    <row r="25" spans="1:12" ht="23.25" customHeight="1" x14ac:dyDescent="0.25">
      <c r="A25" s="30" t="s">
        <v>13</v>
      </c>
      <c r="B25" s="441"/>
      <c r="C25" s="441"/>
      <c r="D25" s="441"/>
      <c r="E25" s="441"/>
      <c r="F25" s="31"/>
      <c r="G25" s="380">
        <f>ROUND(F25*20/100+F25,2)</f>
        <v>0</v>
      </c>
      <c r="H25" s="32"/>
      <c r="I25" s="32"/>
    </row>
    <row r="26" spans="1:12" ht="23.25" customHeight="1" x14ac:dyDescent="0.25">
      <c r="A26" s="30" t="s">
        <v>14</v>
      </c>
      <c r="B26" s="441"/>
      <c r="C26" s="441"/>
      <c r="D26" s="441"/>
      <c r="E26" s="441"/>
      <c r="F26" s="31"/>
      <c r="G26" s="380">
        <f t="shared" ref="G26:G27" si="0">ROUND(F26*20/100+F26,2)</f>
        <v>0</v>
      </c>
      <c r="H26" s="32"/>
      <c r="I26" s="32"/>
    </row>
    <row r="27" spans="1:12" ht="23.25" customHeight="1" x14ac:dyDescent="0.25">
      <c r="A27" s="30" t="s">
        <v>15</v>
      </c>
      <c r="B27" s="441"/>
      <c r="C27" s="441"/>
      <c r="D27" s="441"/>
      <c r="E27" s="441"/>
      <c r="F27" s="31"/>
      <c r="G27" s="380">
        <f t="shared" si="0"/>
        <v>0</v>
      </c>
      <c r="H27" s="32"/>
      <c r="I27" s="32"/>
    </row>
    <row r="28" spans="1:12" ht="23.25" customHeight="1" x14ac:dyDescent="0.25">
      <c r="A28" s="442" t="s">
        <v>151</v>
      </c>
      <c r="B28" s="443"/>
      <c r="C28" s="443"/>
      <c r="D28" s="443"/>
      <c r="E28" s="444"/>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42" t="s">
        <v>9</v>
      </c>
      <c r="B30" s="443"/>
      <c r="C30" s="445"/>
      <c r="D30" s="445"/>
      <c r="E30" s="445"/>
      <c r="F30" s="445"/>
      <c r="G30" s="445"/>
      <c r="H30" s="445"/>
      <c r="I30" s="445"/>
    </row>
    <row r="31" spans="1:12" ht="21.75" customHeight="1" x14ac:dyDescent="0.25">
      <c r="A31" s="222"/>
      <c r="B31" s="222"/>
      <c r="C31" s="221"/>
      <c r="D31" s="221"/>
      <c r="E31" s="221"/>
      <c r="F31" s="221"/>
      <c r="G31" s="221"/>
      <c r="H31" s="221"/>
      <c r="I31" s="221"/>
    </row>
    <row r="32" spans="1:12" ht="15.75" x14ac:dyDescent="0.25">
      <c r="A32" s="458" t="s">
        <v>16</v>
      </c>
      <c r="B32" s="458"/>
      <c r="C32" s="458"/>
      <c r="D32" s="458"/>
      <c r="E32" s="458"/>
      <c r="F32" s="458"/>
      <c r="G32" s="458"/>
      <c r="H32" s="458"/>
      <c r="I32" s="458"/>
      <c r="L32" s="34"/>
    </row>
    <row r="33" spans="1:12" ht="15.75" x14ac:dyDescent="0.25">
      <c r="A33" s="290"/>
      <c r="B33" s="290"/>
      <c r="C33" s="290"/>
      <c r="D33" s="290"/>
      <c r="E33" s="290"/>
      <c r="F33" s="290"/>
      <c r="G33" s="290"/>
      <c r="H33" s="290"/>
      <c r="I33" s="290"/>
      <c r="L33" s="34"/>
    </row>
    <row r="34" spans="1:12" ht="49.5" customHeight="1" x14ac:dyDescent="0.25">
      <c r="A34" s="436" t="s">
        <v>152</v>
      </c>
      <c r="B34" s="437"/>
      <c r="C34" s="438">
        <f>F28</f>
        <v>0</v>
      </c>
      <c r="D34" s="438"/>
      <c r="E34" s="438"/>
      <c r="F34" s="438"/>
      <c r="G34" s="438"/>
      <c r="H34" s="438"/>
      <c r="I34" s="438"/>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9" t="s">
        <v>41</v>
      </c>
      <c r="I38" s="459"/>
    </row>
    <row r="39" spans="1:12" x14ac:dyDescent="0.25">
      <c r="A39" s="193"/>
      <c r="B39" s="193"/>
      <c r="C39" s="193"/>
      <c r="D39" s="193"/>
      <c r="E39" s="193"/>
      <c r="F39" s="185"/>
      <c r="G39" s="185"/>
      <c r="H39" s="226"/>
      <c r="I39" s="226"/>
    </row>
    <row r="40" spans="1:12" x14ac:dyDescent="0.25">
      <c r="A40" s="460" t="s">
        <v>40</v>
      </c>
      <c r="B40" s="460"/>
      <c r="C40" s="193"/>
      <c r="D40" s="193"/>
      <c r="E40" s="193"/>
      <c r="F40" s="185"/>
      <c r="G40" s="185"/>
      <c r="H40" s="226"/>
      <c r="I40" s="226"/>
    </row>
    <row r="41" spans="1:12" ht="143.25" customHeight="1" x14ac:dyDescent="0.25">
      <c r="A41" s="454" t="s">
        <v>154</v>
      </c>
      <c r="B41" s="454"/>
      <c r="C41" s="454"/>
      <c r="D41" s="454"/>
      <c r="E41" s="454"/>
      <c r="F41" s="454"/>
      <c r="G41" s="454"/>
      <c r="H41" s="454"/>
      <c r="I41" s="454"/>
    </row>
    <row r="42" spans="1:12" ht="81.75" customHeight="1" x14ac:dyDescent="0.25">
      <c r="A42" s="454" t="s">
        <v>155</v>
      </c>
      <c r="B42" s="455"/>
      <c r="C42" s="455"/>
      <c r="D42" s="455"/>
      <c r="E42" s="455"/>
      <c r="F42" s="455"/>
      <c r="G42" s="455"/>
      <c r="H42" s="455"/>
      <c r="I42" s="455"/>
    </row>
    <row r="43" spans="1:12" x14ac:dyDescent="0.25">
      <c r="A43" s="291"/>
      <c r="B43" s="291"/>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6" t="s">
        <v>37</v>
      </c>
      <c r="B47" s="456"/>
      <c r="C47" s="456"/>
      <c r="D47" s="456"/>
      <c r="E47" s="456"/>
      <c r="F47" s="456"/>
      <c r="G47" s="456"/>
      <c r="H47" s="456"/>
      <c r="I47" s="456"/>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49" t="s">
        <v>0</v>
      </c>
      <c r="B50" s="449"/>
      <c r="C50" s="450"/>
      <c r="D50" s="457"/>
      <c r="E50" s="457"/>
      <c r="F50" s="457"/>
      <c r="G50" s="457"/>
      <c r="H50" s="457"/>
      <c r="I50" s="457"/>
    </row>
    <row r="51" spans="1:9" ht="15.75" x14ac:dyDescent="0.25">
      <c r="A51" s="449" t="s">
        <v>1</v>
      </c>
      <c r="B51" s="449"/>
      <c r="C51" s="450"/>
      <c r="D51" s="451"/>
      <c r="E51" s="451"/>
      <c r="F51" s="451"/>
      <c r="G51" s="451"/>
      <c r="H51" s="451"/>
      <c r="I51" s="451"/>
    </row>
    <row r="52" spans="1:9" ht="15.75" x14ac:dyDescent="0.25">
      <c r="A52" s="449" t="s">
        <v>145</v>
      </c>
      <c r="B52" s="449"/>
      <c r="C52" s="450"/>
      <c r="D52" s="451"/>
      <c r="E52" s="451"/>
      <c r="F52" s="451"/>
      <c r="G52" s="451"/>
      <c r="H52" s="451"/>
      <c r="I52" s="451"/>
    </row>
    <row r="54" spans="1:9" ht="15.75" x14ac:dyDescent="0.25">
      <c r="A54" s="452" t="s">
        <v>2</v>
      </c>
      <c r="B54" s="452"/>
      <c r="C54" s="452"/>
      <c r="D54" s="452"/>
      <c r="E54" s="453"/>
      <c r="F54" s="453"/>
      <c r="G54" s="453"/>
      <c r="H54" s="453"/>
      <c r="I54" s="453"/>
    </row>
    <row r="55" spans="1:9" ht="15.75" x14ac:dyDescent="0.25">
      <c r="A55" s="452" t="s">
        <v>146</v>
      </c>
      <c r="B55" s="452"/>
      <c r="C55" s="452"/>
      <c r="D55" s="452"/>
      <c r="E55" s="453"/>
      <c r="F55" s="453"/>
      <c r="G55" s="453"/>
      <c r="H55" s="453"/>
      <c r="I55" s="453"/>
    </row>
    <row r="57" spans="1:9" ht="15.75" x14ac:dyDescent="0.25">
      <c r="A57" s="435" t="s">
        <v>100</v>
      </c>
      <c r="B57" s="435"/>
      <c r="C57" s="435"/>
      <c r="D57" s="435"/>
      <c r="E57" s="435"/>
      <c r="F57" s="435"/>
      <c r="G57" s="435"/>
      <c r="H57" s="435"/>
      <c r="I57" s="435"/>
    </row>
    <row r="59" spans="1:9" x14ac:dyDescent="0.25">
      <c r="A59" s="446" t="s">
        <v>147</v>
      </c>
      <c r="B59" s="446" t="s">
        <v>148</v>
      </c>
      <c r="C59" s="446"/>
      <c r="D59" s="446"/>
      <c r="E59" s="446"/>
      <c r="F59" s="447" t="s">
        <v>156</v>
      </c>
      <c r="G59" s="179"/>
      <c r="H59" s="446" t="s">
        <v>32</v>
      </c>
      <c r="I59" s="446" t="s">
        <v>150</v>
      </c>
    </row>
    <row r="60" spans="1:9" ht="15.75" customHeight="1" x14ac:dyDescent="0.25">
      <c r="A60" s="446"/>
      <c r="B60" s="446"/>
      <c r="C60" s="446"/>
      <c r="D60" s="446"/>
      <c r="E60" s="446"/>
      <c r="F60" s="448"/>
      <c r="G60" s="180"/>
      <c r="H60" s="446"/>
      <c r="I60" s="446"/>
    </row>
    <row r="61" spans="1:9" ht="15.75" x14ac:dyDescent="0.25">
      <c r="A61" s="30" t="s">
        <v>13</v>
      </c>
      <c r="B61" s="441"/>
      <c r="C61" s="441"/>
      <c r="D61" s="441"/>
      <c r="E61" s="441"/>
      <c r="F61" s="31"/>
      <c r="G61" s="31"/>
      <c r="H61" s="32"/>
      <c r="I61" s="32"/>
    </row>
    <row r="62" spans="1:9" ht="15.75" x14ac:dyDescent="0.25">
      <c r="A62" s="30" t="s">
        <v>14</v>
      </c>
      <c r="B62" s="441"/>
      <c r="C62" s="441"/>
      <c r="D62" s="441"/>
      <c r="E62" s="441"/>
      <c r="F62" s="31"/>
      <c r="G62" s="31"/>
      <c r="H62" s="32"/>
      <c r="I62" s="32"/>
    </row>
    <row r="63" spans="1:9" ht="15.75" x14ac:dyDescent="0.25">
      <c r="A63" s="30" t="s">
        <v>15</v>
      </c>
      <c r="B63" s="441"/>
      <c r="C63" s="441"/>
      <c r="D63" s="441"/>
      <c r="E63" s="441"/>
      <c r="F63" s="31"/>
      <c r="G63" s="31"/>
      <c r="H63" s="32"/>
      <c r="I63" s="32"/>
    </row>
    <row r="64" spans="1:9" x14ac:dyDescent="0.25">
      <c r="A64" s="442" t="s">
        <v>151</v>
      </c>
      <c r="B64" s="443"/>
      <c r="C64" s="443"/>
      <c r="D64" s="443"/>
      <c r="E64" s="444"/>
      <c r="F64" s="206">
        <f>SUM(F61:F63)/3</f>
        <v>0</v>
      </c>
      <c r="G64" s="212"/>
      <c r="H64" s="178"/>
      <c r="I64" s="10"/>
    </row>
    <row r="65" spans="1:9" x14ac:dyDescent="0.25">
      <c r="A65" s="33"/>
    </row>
    <row r="66" spans="1:9" x14ac:dyDescent="0.25">
      <c r="A66" s="442" t="s">
        <v>9</v>
      </c>
      <c r="B66" s="443"/>
      <c r="C66" s="445"/>
      <c r="D66" s="445"/>
      <c r="E66" s="445"/>
      <c r="F66" s="445"/>
      <c r="G66" s="445"/>
      <c r="H66" s="445"/>
      <c r="I66" s="445"/>
    </row>
    <row r="67" spans="1:9" x14ac:dyDescent="0.25">
      <c r="A67" s="208"/>
      <c r="B67" s="208"/>
      <c r="C67" s="178"/>
      <c r="D67" s="178"/>
      <c r="E67" s="178"/>
      <c r="F67" s="178"/>
      <c r="G67" s="178"/>
      <c r="H67" s="178"/>
      <c r="I67" s="178"/>
    </row>
    <row r="68" spans="1:9" ht="15.75" x14ac:dyDescent="0.25">
      <c r="A68" s="435" t="s">
        <v>16</v>
      </c>
      <c r="B68" s="435"/>
      <c r="C68" s="435"/>
      <c r="D68" s="435"/>
      <c r="E68" s="435"/>
      <c r="F68" s="435"/>
      <c r="G68" s="435"/>
      <c r="H68" s="435"/>
      <c r="I68" s="435"/>
    </row>
    <row r="69" spans="1:9" ht="15.75" x14ac:dyDescent="0.25">
      <c r="A69" s="177"/>
      <c r="B69" s="177"/>
      <c r="C69" s="177"/>
      <c r="D69" s="177"/>
      <c r="E69" s="177"/>
      <c r="F69" s="177"/>
      <c r="G69" s="177"/>
      <c r="H69" s="177"/>
      <c r="I69" s="177"/>
    </row>
    <row r="70" spans="1:9" ht="33" customHeight="1" x14ac:dyDescent="0.25">
      <c r="A70" s="436" t="s">
        <v>152</v>
      </c>
      <c r="B70" s="437"/>
      <c r="C70" s="438">
        <f>F64</f>
        <v>0</v>
      </c>
      <c r="D70" s="438"/>
      <c r="E70" s="438"/>
      <c r="F70" s="438"/>
      <c r="G70" s="438"/>
      <c r="H70" s="438"/>
      <c r="I70" s="438"/>
    </row>
    <row r="73" spans="1:9" x14ac:dyDescent="0.25">
      <c r="F73" s="25"/>
      <c r="G73" s="25"/>
      <c r="H73" s="210"/>
      <c r="I73" s="210"/>
    </row>
    <row r="74" spans="1:9" x14ac:dyDescent="0.25">
      <c r="A74" s="26" t="s">
        <v>153</v>
      </c>
      <c r="B74" s="26"/>
      <c r="C74" s="26"/>
      <c r="D74" s="26"/>
      <c r="E74" s="26"/>
      <c r="H74" s="439" t="s">
        <v>41</v>
      </c>
      <c r="I74" s="439"/>
    </row>
    <row r="75" spans="1:9" x14ac:dyDescent="0.25">
      <c r="A75" s="35"/>
      <c r="B75" s="35"/>
      <c r="C75" s="35"/>
      <c r="D75" s="35"/>
      <c r="E75" s="35"/>
      <c r="F75" s="35"/>
      <c r="G75" s="35"/>
      <c r="H75" s="35"/>
      <c r="I75" s="35"/>
    </row>
    <row r="77" spans="1:9" x14ac:dyDescent="0.25">
      <c r="A77" s="440" t="s">
        <v>40</v>
      </c>
      <c r="B77" s="440"/>
      <c r="C77" s="26"/>
      <c r="D77" s="26"/>
      <c r="E77" s="26"/>
      <c r="H77" s="176"/>
      <c r="I77" s="176"/>
    </row>
    <row r="78" spans="1:9" ht="143.25" customHeight="1" x14ac:dyDescent="0.25">
      <c r="A78" s="433" t="s">
        <v>157</v>
      </c>
      <c r="B78" s="433"/>
      <c r="C78" s="433"/>
      <c r="D78" s="433"/>
      <c r="E78" s="433"/>
      <c r="F78" s="433"/>
      <c r="G78" s="433"/>
      <c r="H78" s="433"/>
      <c r="I78" s="433"/>
    </row>
    <row r="79" spans="1:9" ht="81.75" customHeight="1" x14ac:dyDescent="0.25">
      <c r="A79" s="433" t="s">
        <v>155</v>
      </c>
      <c r="B79" s="434"/>
      <c r="C79" s="434"/>
      <c r="D79" s="434"/>
      <c r="E79" s="434"/>
      <c r="F79" s="434"/>
      <c r="G79" s="434"/>
      <c r="H79" s="434"/>
      <c r="I79" s="434"/>
    </row>
    <row r="80" spans="1:9" x14ac:dyDescent="0.25">
      <c r="A80" s="211"/>
      <c r="B80" s="211"/>
      <c r="C80" s="26"/>
      <c r="D80" s="26"/>
      <c r="E80" s="26"/>
      <c r="H80" s="176"/>
      <c r="I80" s="176"/>
    </row>
  </sheetData>
  <mergeCells count="62">
    <mergeCell ref="A2:I2"/>
    <mergeCell ref="A11:I11"/>
    <mergeCell ref="A14:B14"/>
    <mergeCell ref="C14:I14"/>
    <mergeCell ref="A15:B15"/>
    <mergeCell ref="C15:I15"/>
    <mergeCell ref="A16:B16"/>
    <mergeCell ref="C16:I16"/>
    <mergeCell ref="A18:D18"/>
    <mergeCell ref="E18:I18"/>
    <mergeCell ref="A19:D19"/>
    <mergeCell ref="E19:I19"/>
    <mergeCell ref="A21:I21"/>
    <mergeCell ref="A23:A24"/>
    <mergeCell ref="B23:E24"/>
    <mergeCell ref="F23:F24"/>
    <mergeCell ref="H23:H24"/>
    <mergeCell ref="I23:I24"/>
    <mergeCell ref="G23:G24"/>
    <mergeCell ref="A41:I41"/>
    <mergeCell ref="B25:E25"/>
    <mergeCell ref="B26:E26"/>
    <mergeCell ref="B27:E27"/>
    <mergeCell ref="A28:E28"/>
    <mergeCell ref="A30:B30"/>
    <mergeCell ref="C30:I30"/>
    <mergeCell ref="A32:I32"/>
    <mergeCell ref="A34:B34"/>
    <mergeCell ref="C34:I34"/>
    <mergeCell ref="H38:I38"/>
    <mergeCell ref="A40:B40"/>
    <mergeCell ref="A42:I42"/>
    <mergeCell ref="A47:I47"/>
    <mergeCell ref="A50:B50"/>
    <mergeCell ref="C50:I50"/>
    <mergeCell ref="A51:B51"/>
    <mergeCell ref="C51:I51"/>
    <mergeCell ref="A52:B52"/>
    <mergeCell ref="C52:I52"/>
    <mergeCell ref="A54:D54"/>
    <mergeCell ref="E54:I54"/>
    <mergeCell ref="A55:D55"/>
    <mergeCell ref="E55:I55"/>
    <mergeCell ref="A57:I57"/>
    <mergeCell ref="A59:A60"/>
    <mergeCell ref="B59:E60"/>
    <mergeCell ref="F59:F60"/>
    <mergeCell ref="H59:H60"/>
    <mergeCell ref="I59:I60"/>
    <mergeCell ref="B61:E61"/>
    <mergeCell ref="B62:E62"/>
    <mergeCell ref="B63:E63"/>
    <mergeCell ref="A64:E64"/>
    <mergeCell ref="A66:B66"/>
    <mergeCell ref="C66:I66"/>
    <mergeCell ref="A79:I79"/>
    <mergeCell ref="A68:I68"/>
    <mergeCell ref="A70:B70"/>
    <mergeCell ref="C70:I70"/>
    <mergeCell ref="H74:I74"/>
    <mergeCell ref="A77:B77"/>
    <mergeCell ref="A78:I78"/>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zoomScale="50" zoomScaleNormal="90" zoomScaleSheetLayoutView="50" workbookViewId="0">
      <selection activeCell="N3" sqref="N3"/>
    </sheetView>
  </sheetViews>
  <sheetFormatPr defaultColWidth="17.5703125" defaultRowHeight="15" x14ac:dyDescent="0.25"/>
  <cols>
    <col min="1" max="1" width="57" style="183" customWidth="1"/>
    <col min="2" max="3" width="12.42578125" style="183" customWidth="1"/>
    <col min="4" max="6" width="16.140625" style="183" customWidth="1"/>
    <col min="7" max="7" width="32.140625" style="183" customWidth="1"/>
    <col min="8" max="8" width="35.140625" style="183" customWidth="1"/>
    <col min="9" max="9" width="33.5703125" style="183" customWidth="1"/>
    <col min="10" max="10" width="36.140625" style="183" customWidth="1"/>
    <col min="11" max="11" width="22" style="183" customWidth="1"/>
    <col min="12" max="26" width="17.5703125" style="183" customWidth="1"/>
    <col min="27" max="27" width="11.42578125" style="183" customWidth="1"/>
    <col min="28" max="16384" width="17.5703125" style="183"/>
  </cols>
  <sheetData>
    <row r="1" spans="1:14" ht="14.45" x14ac:dyDescent="0.3">
      <c r="A1" s="181"/>
      <c r="B1" s="181"/>
      <c r="C1" s="181"/>
      <c r="D1" s="181"/>
      <c r="E1" s="181"/>
      <c r="F1" s="181"/>
      <c r="G1" s="181"/>
      <c r="H1" s="181"/>
      <c r="I1" s="182"/>
    </row>
    <row r="2" spans="1:14" ht="14.45" x14ac:dyDescent="0.3">
      <c r="A2" s="181"/>
      <c r="B2" s="181"/>
      <c r="C2" s="181"/>
      <c r="D2" s="181"/>
      <c r="E2" s="181"/>
      <c r="F2" s="181"/>
      <c r="G2" s="181"/>
      <c r="H2" s="181"/>
      <c r="I2" s="182"/>
    </row>
    <row r="3" spans="1:14" s="205" customFormat="1" ht="25.5" customHeight="1" x14ac:dyDescent="0.25">
      <c r="A3" s="478" t="s">
        <v>86</v>
      </c>
      <c r="B3" s="479"/>
      <c r="C3" s="479"/>
      <c r="D3" s="479"/>
      <c r="E3" s="479"/>
      <c r="F3" s="479"/>
      <c r="G3" s="479"/>
      <c r="H3" s="479"/>
      <c r="I3" s="479"/>
      <c r="J3" s="479"/>
    </row>
    <row r="4" spans="1:14" s="205" customFormat="1" ht="54.75" customHeight="1" x14ac:dyDescent="0.25">
      <c r="A4" s="480" t="s">
        <v>222</v>
      </c>
      <c r="B4" s="480"/>
      <c r="C4" s="480"/>
      <c r="D4" s="480"/>
      <c r="E4" s="480"/>
      <c r="F4" s="480"/>
      <c r="G4" s="480"/>
      <c r="H4" s="480"/>
      <c r="I4" s="480"/>
      <c r="J4" s="480"/>
    </row>
    <row r="5" spans="1:14" ht="21.6" thickBot="1" x14ac:dyDescent="0.45">
      <c r="A5" s="181"/>
      <c r="B5" s="184"/>
      <c r="C5" s="184"/>
      <c r="D5" s="184"/>
      <c r="E5" s="184"/>
      <c r="F5" s="184"/>
      <c r="G5" s="184"/>
      <c r="H5" s="184"/>
      <c r="I5" s="182"/>
    </row>
    <row r="6" spans="1:14" s="205" customFormat="1" x14ac:dyDescent="0.25">
      <c r="A6" s="116" t="s">
        <v>0</v>
      </c>
      <c r="B6" s="481"/>
      <c r="C6" s="481"/>
      <c r="D6" s="481"/>
      <c r="E6" s="481"/>
      <c r="F6" s="481"/>
      <c r="G6" s="481"/>
      <c r="H6" s="481"/>
      <c r="I6" s="481"/>
      <c r="J6" s="482"/>
    </row>
    <row r="7" spans="1:14" s="205" customFormat="1" x14ac:dyDescent="0.25">
      <c r="A7" s="117" t="s">
        <v>1</v>
      </c>
      <c r="B7" s="483"/>
      <c r="C7" s="483"/>
      <c r="D7" s="483"/>
      <c r="E7" s="483"/>
      <c r="F7" s="483"/>
      <c r="G7" s="483"/>
      <c r="H7" s="483"/>
      <c r="I7" s="483"/>
      <c r="J7" s="484"/>
    </row>
    <row r="8" spans="1:14" thickBot="1" x14ac:dyDescent="0.35">
      <c r="A8" s="185"/>
      <c r="B8" s="186"/>
      <c r="C8" s="187"/>
      <c r="D8" s="187"/>
      <c r="E8" s="187"/>
      <c r="F8" s="187"/>
      <c r="G8" s="188"/>
      <c r="H8" s="188"/>
      <c r="I8" s="182"/>
    </row>
    <row r="9" spans="1:14" s="205" customFormat="1" ht="30" customHeight="1" thickBot="1" x14ac:dyDescent="0.3">
      <c r="A9" s="246" t="s">
        <v>87</v>
      </c>
      <c r="B9" s="247"/>
      <c r="C9" s="247"/>
      <c r="D9" s="247"/>
      <c r="E9" s="247"/>
      <c r="F9" s="247"/>
      <c r="G9" s="247"/>
      <c r="H9" s="247"/>
      <c r="I9" s="247"/>
      <c r="J9" s="248"/>
    </row>
    <row r="10" spans="1:14" s="205" customFormat="1" ht="25.5" x14ac:dyDescent="0.25">
      <c r="A10" s="49" t="s">
        <v>2</v>
      </c>
      <c r="B10" s="47" t="s">
        <v>3</v>
      </c>
      <c r="C10" s="47" t="s">
        <v>4</v>
      </c>
      <c r="D10" s="47" t="s">
        <v>28</v>
      </c>
      <c r="E10" s="47" t="s">
        <v>25</v>
      </c>
      <c r="F10" s="204" t="s">
        <v>44</v>
      </c>
      <c r="G10" s="174" t="s">
        <v>124</v>
      </c>
      <c r="H10" s="174" t="s">
        <v>203</v>
      </c>
      <c r="I10" s="174" t="s">
        <v>33</v>
      </c>
      <c r="J10" s="174" t="s">
        <v>125</v>
      </c>
    </row>
    <row r="11" spans="1:14" s="205" customFormat="1" x14ac:dyDescent="0.25">
      <c r="A11" s="7" t="s">
        <v>127</v>
      </c>
      <c r="B11" s="40"/>
      <c r="C11" s="4"/>
      <c r="D11" s="83"/>
      <c r="E11" s="85">
        <f>ROUND(C11*D11,2)</f>
        <v>0</v>
      </c>
      <c r="F11" s="173">
        <f>ROUND(E11*20/100+E11,2)</f>
        <v>0</v>
      </c>
      <c r="G11" s="327"/>
      <c r="H11" s="327"/>
      <c r="I11" s="229"/>
      <c r="J11" s="213"/>
    </row>
    <row r="12" spans="1:14" s="205" customFormat="1" x14ac:dyDescent="0.25">
      <c r="A12" s="7" t="s">
        <v>128</v>
      </c>
      <c r="B12" s="40"/>
      <c r="C12" s="4"/>
      <c r="D12" s="83"/>
      <c r="E12" s="85">
        <f t="shared" ref="E12:E20" si="0">ROUND(C12*D12,2)</f>
        <v>0</v>
      </c>
      <c r="F12" s="173">
        <f t="shared" ref="F12:F20" si="1">ROUND(E12*20/100+E12,2)</f>
        <v>0</v>
      </c>
      <c r="G12" s="327"/>
      <c r="H12" s="327"/>
      <c r="I12" s="229"/>
      <c r="J12" s="213"/>
    </row>
    <row r="13" spans="1:14" s="205" customFormat="1" x14ac:dyDescent="0.25">
      <c r="A13" s="7" t="s">
        <v>129</v>
      </c>
      <c r="B13" s="40"/>
      <c r="C13" s="4"/>
      <c r="D13" s="83"/>
      <c r="E13" s="85">
        <f t="shared" si="0"/>
        <v>0</v>
      </c>
      <c r="F13" s="173">
        <f t="shared" si="1"/>
        <v>0</v>
      </c>
      <c r="G13" s="327"/>
      <c r="H13" s="327"/>
      <c r="I13" s="229"/>
      <c r="J13" s="213"/>
    </row>
    <row r="14" spans="1:14" s="205" customFormat="1" x14ac:dyDescent="0.25">
      <c r="A14" s="7" t="s">
        <v>204</v>
      </c>
      <c r="B14" s="40"/>
      <c r="C14" s="4"/>
      <c r="D14" s="83"/>
      <c r="E14" s="85">
        <f t="shared" si="0"/>
        <v>0</v>
      </c>
      <c r="F14" s="173">
        <f t="shared" si="1"/>
        <v>0</v>
      </c>
      <c r="G14" s="327"/>
      <c r="H14" s="327"/>
      <c r="I14" s="229"/>
      <c r="J14" s="213"/>
    </row>
    <row r="15" spans="1:14" s="205" customFormat="1" x14ac:dyDescent="0.25">
      <c r="A15" s="7" t="s">
        <v>205</v>
      </c>
      <c r="B15" s="40"/>
      <c r="C15" s="4"/>
      <c r="D15" s="83"/>
      <c r="E15" s="85">
        <f t="shared" si="0"/>
        <v>0</v>
      </c>
      <c r="F15" s="173">
        <f t="shared" si="1"/>
        <v>0</v>
      </c>
      <c r="G15" s="327"/>
      <c r="H15" s="327"/>
      <c r="I15" s="229"/>
      <c r="J15" s="213"/>
    </row>
    <row r="16" spans="1:14" s="205" customFormat="1" x14ac:dyDescent="0.25">
      <c r="A16" s="7" t="s">
        <v>215</v>
      </c>
      <c r="B16" s="40"/>
      <c r="C16" s="4"/>
      <c r="D16" s="83"/>
      <c r="E16" s="85">
        <f t="shared" si="0"/>
        <v>0</v>
      </c>
      <c r="F16" s="173">
        <f t="shared" si="1"/>
        <v>0</v>
      </c>
      <c r="G16" s="327"/>
      <c r="H16" s="327"/>
      <c r="I16" s="229"/>
      <c r="J16" s="213"/>
      <c r="L16" s="375"/>
      <c r="M16" s="375"/>
      <c r="N16" s="375"/>
    </row>
    <row r="17" spans="1:14" s="205" customFormat="1" x14ac:dyDescent="0.25">
      <c r="A17" s="7" t="s">
        <v>216</v>
      </c>
      <c r="B17" s="40"/>
      <c r="C17" s="4"/>
      <c r="D17" s="83"/>
      <c r="E17" s="85">
        <f t="shared" si="0"/>
        <v>0</v>
      </c>
      <c r="F17" s="173">
        <f t="shared" si="1"/>
        <v>0</v>
      </c>
      <c r="G17" s="327"/>
      <c r="H17" s="327"/>
      <c r="I17" s="229"/>
      <c r="J17" s="213"/>
      <c r="L17" s="235"/>
      <c r="M17" s="375"/>
      <c r="N17" s="375"/>
    </row>
    <row r="18" spans="1:14" s="205" customFormat="1" x14ac:dyDescent="0.25">
      <c r="A18" s="7" t="s">
        <v>217</v>
      </c>
      <c r="B18" s="41"/>
      <c r="C18" s="4"/>
      <c r="D18" s="83"/>
      <c r="E18" s="85">
        <f t="shared" si="0"/>
        <v>0</v>
      </c>
      <c r="F18" s="173">
        <f t="shared" si="1"/>
        <v>0</v>
      </c>
      <c r="G18" s="327"/>
      <c r="H18" s="327"/>
      <c r="I18" s="229"/>
      <c r="J18" s="213"/>
      <c r="L18" s="375"/>
      <c r="M18" s="375"/>
      <c r="N18" s="375"/>
    </row>
    <row r="19" spans="1:14" s="205" customFormat="1" x14ac:dyDescent="0.25">
      <c r="A19" s="7"/>
      <c r="B19" s="207"/>
      <c r="C19" s="4"/>
      <c r="D19" s="83"/>
      <c r="E19" s="85">
        <f t="shared" si="0"/>
        <v>0</v>
      </c>
      <c r="F19" s="173">
        <f t="shared" si="1"/>
        <v>0</v>
      </c>
      <c r="G19" s="327"/>
      <c r="H19" s="327"/>
      <c r="I19" s="229"/>
      <c r="J19" s="213"/>
      <c r="L19" s="375"/>
      <c r="M19" s="375"/>
      <c r="N19" s="375"/>
    </row>
    <row r="20" spans="1:14" s="205" customFormat="1" ht="15.75" thickBot="1" x14ac:dyDescent="0.3">
      <c r="A20" s="133"/>
      <c r="B20" s="138"/>
      <c r="C20" s="62"/>
      <c r="D20" s="84"/>
      <c r="E20" s="85">
        <f t="shared" si="0"/>
        <v>0</v>
      </c>
      <c r="F20" s="173">
        <f t="shared" si="1"/>
        <v>0</v>
      </c>
      <c r="G20" s="327"/>
      <c r="H20" s="327"/>
      <c r="I20" s="229"/>
      <c r="J20" s="213"/>
      <c r="L20" s="375"/>
      <c r="M20" s="237"/>
      <c r="N20" s="375"/>
    </row>
    <row r="21" spans="1:14" s="205" customFormat="1" ht="16.5" customHeight="1" x14ac:dyDescent="0.25">
      <c r="A21" s="488" t="s">
        <v>27</v>
      </c>
      <c r="B21" s="489"/>
      <c r="C21" s="489"/>
      <c r="D21" s="490"/>
      <c r="E21" s="259">
        <f>SUM(E11:E20)</f>
        <v>0</v>
      </c>
      <c r="F21" s="259">
        <f>SUM(F11:F20)</f>
        <v>0</v>
      </c>
      <c r="G21" s="189"/>
      <c r="H21" s="189"/>
      <c r="I21" s="189"/>
      <c r="J21" s="189"/>
      <c r="L21" s="375"/>
      <c r="M21" s="237"/>
      <c r="N21" s="375"/>
    </row>
    <row r="22" spans="1:14" s="216" customFormat="1" x14ac:dyDescent="0.25">
      <c r="A22" s="485" t="s">
        <v>206</v>
      </c>
      <c r="B22" s="486"/>
      <c r="C22" s="486"/>
      <c r="D22" s="487"/>
      <c r="E22" s="262">
        <f>SUMIFS(E11:E20,G11:G20,"1. Rekonštrukcia a modernizácia stavebných objektov v oblasti priemyslu a služieb na to nadväzujúcich za účelom zníženia ich energetickej náročnosti")</f>
        <v>0</v>
      </c>
      <c r="F22" s="262">
        <f>SUMIFS(F11:F20,G11:G20,"1. Rekonštrukcia a modernizácia stavebných objektov v oblasti priemyslu a služieb na to nadväzujúcich za účelom zníženia ich energetickej náročnosti")</f>
        <v>0</v>
      </c>
      <c r="G22" s="189"/>
      <c r="H22" s="189"/>
      <c r="I22" s="189"/>
      <c r="J22" s="189"/>
      <c r="L22" s="375"/>
      <c r="M22" s="237"/>
      <c r="N22" s="375"/>
    </row>
    <row r="23" spans="1:14" s="216" customFormat="1" x14ac:dyDescent="0.25">
      <c r="A23" s="485" t="s">
        <v>207</v>
      </c>
      <c r="B23" s="486"/>
      <c r="C23" s="486"/>
      <c r="D23" s="487"/>
      <c r="E23" s="262">
        <f>SUMIFS(E11:E20,G11:G20,"2. Rekonštrukcia a modernizácia existujúcich energetických zariadení za účelom zvýšenia energetickej účinnosti  a zníženia emisií skleníkových plynov")</f>
        <v>0</v>
      </c>
      <c r="F23" s="262">
        <f>SUMIFS(F11:F20,G11:G20,"2. Rekonštrukcia a modernizácia existujúcich energetických zariadení za účelom zvýšenia energetickej účinnosti  a zníženia emisií skleníkových plynov")</f>
        <v>0</v>
      </c>
      <c r="G23" s="189"/>
      <c r="H23" s="189"/>
      <c r="I23" s="189"/>
      <c r="J23" s="189"/>
      <c r="L23" s="375"/>
      <c r="M23" s="237"/>
      <c r="N23" s="375"/>
    </row>
    <row r="24" spans="1:14" s="216" customFormat="1" x14ac:dyDescent="0.25">
      <c r="A24" s="485" t="s">
        <v>208</v>
      </c>
      <c r="B24" s="486"/>
      <c r="C24" s="486"/>
      <c r="D24" s="487"/>
      <c r="E24" s="262">
        <f>SUMIFS(E11:E20,G11:G20,"3. Rekonštrukcia a modernizácia systémov výroby a rozvodu stlačeného vzduchu")</f>
        <v>0</v>
      </c>
      <c r="F24" s="262">
        <f>SUMIFS(F11:F20,G11:G20,"3. Rekonštrukcia a modernizácia systémov výroby a rozvodu stlačeného vzduchu")</f>
        <v>0</v>
      </c>
      <c r="G24" s="189"/>
      <c r="H24" s="189"/>
      <c r="I24" s="189"/>
      <c r="J24" s="189"/>
      <c r="L24" s="375"/>
      <c r="M24" s="237"/>
      <c r="N24" s="375"/>
    </row>
    <row r="25" spans="1:14" s="216" customFormat="1" x14ac:dyDescent="0.25">
      <c r="A25" s="485" t="s">
        <v>209</v>
      </c>
      <c r="B25" s="486"/>
      <c r="C25" s="486"/>
      <c r="D25" s="487"/>
      <c r="E25" s="262">
        <f>SUMIFS(E11:E20,G11:G20,"4. Zavádzanie systémov merania a riadenia, vrátane energetických a environmentálnych manažérskych systémov, najmä EMAS, v oblasti výroby a spotreby energie za účelom zníženia spotreby energie a emisií skleníkových plynov")</f>
        <v>0</v>
      </c>
      <c r="F25" s="262">
        <f>SUMIFS(F11:F20,G11:G20,"4. Zavádzanie systémov merania a riadenia, vrátane energetických a environmentálnych manažérskych systémov, najmä EMAS, v oblasti výroby a spotreby energie za účelom zníženia spotreby energie a emisií skleníkových plynov")</f>
        <v>0</v>
      </c>
      <c r="G25" s="189"/>
      <c r="H25" s="189"/>
      <c r="I25" s="189"/>
      <c r="J25" s="189"/>
      <c r="L25" s="375"/>
      <c r="M25" s="237"/>
      <c r="N25" s="375"/>
    </row>
    <row r="26" spans="1:14" s="216" customFormat="1" x14ac:dyDescent="0.25">
      <c r="A26" s="485" t="s">
        <v>210</v>
      </c>
      <c r="B26" s="486"/>
      <c r="C26" s="486"/>
      <c r="D26" s="487"/>
      <c r="E26" s="262">
        <f>SUMIFS(E11:E20,G11:G20,"5. Výstavba, modernizácia a rekonštrukcia rozvodov energie, resp. rozvodov energetických médií")</f>
        <v>0</v>
      </c>
      <c r="F26" s="262">
        <f>SUMIFS(F11:F20,G11:G20,"5. Výstavba, modernizácia a rekonštrukcia rozvodov energie, resp. rozvodov energetických médií")</f>
        <v>0</v>
      </c>
      <c r="G26" s="189"/>
      <c r="H26" s="189"/>
      <c r="I26" s="189"/>
      <c r="J26" s="189"/>
      <c r="L26" s="375"/>
      <c r="M26" s="237"/>
      <c r="N26" s="375"/>
    </row>
    <row r="27" spans="1:14" s="216" customFormat="1" x14ac:dyDescent="0.25">
      <c r="A27" s="485" t="s">
        <v>211</v>
      </c>
      <c r="B27" s="486"/>
      <c r="C27" s="486"/>
      <c r="D27" s="487"/>
      <c r="E27" s="262">
        <f>SUMIFS(E11:E20,G11:G20,"6. Modernizácia a rekonštrukcia systémov vonkajšieho osvetlenia priemyselných areálov, ale len spolu s inými opatreniami na zníženie spotreby elektriny v podniku")</f>
        <v>0</v>
      </c>
      <c r="F27" s="262">
        <f>SUMIFS(F11:F20,G11:G20,"6. Modernizácia a rekonštrukcia systémov vonkajšieho osvetlenia priemyselných areálov, ale len spolu s inými opatreniami na zníženie spotreby elektriny v podniku")</f>
        <v>0</v>
      </c>
      <c r="G27" s="189"/>
      <c r="H27" s="189"/>
      <c r="I27" s="189"/>
      <c r="J27" s="189"/>
      <c r="L27" s="375"/>
      <c r="M27" s="237"/>
      <c r="N27" s="375"/>
    </row>
    <row r="28" spans="1:14" s="216" customFormat="1" x14ac:dyDescent="0.25">
      <c r="A28" s="485" t="s">
        <v>212</v>
      </c>
      <c r="B28" s="486"/>
      <c r="C28" s="486"/>
      <c r="D28" s="487"/>
      <c r="E28" s="262">
        <f>SUMIFS(E11:E20,G11:G20,"7. Iné opatrenia, ktoré prispievajú k znižovaniu spotreby primárnych energetických zdrojov")</f>
        <v>0</v>
      </c>
      <c r="F28" s="262">
        <f>SUMIFS(F11:F20,G11:G20,"7. Iné opatrenia, ktoré prispievajú k znižovaniu spotreby primárnych energetických zdrojov")</f>
        <v>0</v>
      </c>
      <c r="G28" s="189"/>
      <c r="H28" s="189"/>
      <c r="I28" s="189"/>
      <c r="J28" s="189"/>
      <c r="L28" s="375"/>
      <c r="M28" s="237"/>
      <c r="N28" s="375"/>
    </row>
    <row r="29" spans="1:14" x14ac:dyDescent="0.25">
      <c r="A29" s="485" t="s">
        <v>141</v>
      </c>
      <c r="B29" s="486"/>
      <c r="C29" s="486"/>
      <c r="D29" s="487"/>
      <c r="E29" s="262">
        <f>SUMIF($H$11:$H$20,"Schéma štátnej pomoci na opatrenia energetickej efektívnosti v podnikoch",$E$11:$E$20)</f>
        <v>0</v>
      </c>
      <c r="F29" s="262">
        <f>SUMIF($H$11:$H$20,"Schéma štátnej pomoci na opatrenia energetickej efektívnosti v podnikoch",$F$11:$F$20)</f>
        <v>0</v>
      </c>
      <c r="L29" s="375"/>
      <c r="M29" s="237"/>
      <c r="N29" s="203"/>
    </row>
    <row r="30" spans="1:14" x14ac:dyDescent="0.25">
      <c r="A30" s="485" t="s">
        <v>142</v>
      </c>
      <c r="B30" s="486"/>
      <c r="C30" s="486"/>
      <c r="D30" s="487"/>
      <c r="E30" s="262">
        <f>SUMIF($H$11:$H$20,"Schéma štátnej pomoci na podporu využívania obnoviteľných zdrojov energie",$E$11:$E$20)</f>
        <v>0</v>
      </c>
      <c r="F30" s="262">
        <f>SUMIF($H$11:$H$20,"Schéma štátnej pomoci na podporu využívania obnoviteľných zdrojov energie",$F$11:$F$20)</f>
        <v>0</v>
      </c>
      <c r="L30" s="375"/>
      <c r="M30" s="237"/>
      <c r="N30" s="203"/>
    </row>
    <row r="31" spans="1:14" x14ac:dyDescent="0.25">
      <c r="A31" s="485" t="s">
        <v>231</v>
      </c>
      <c r="B31" s="486"/>
      <c r="C31" s="486"/>
      <c r="D31" s="487"/>
      <c r="E31" s="262">
        <f>SUMIF($H$11:$H$20,"Schéma štátnej pomoci na podporu vysokoúčinnej kombinovanej výroby elektriny a tepla",$E$11:$E$20)</f>
        <v>0</v>
      </c>
      <c r="F31" s="262">
        <f>SUMIF($H$11:$H$20,"Schéma štátnej pomoci na podporu vysokoúčinnej kombinovanej výroby elektriny a tepla",$F$11:$F$20)</f>
        <v>0</v>
      </c>
      <c r="L31" s="382"/>
      <c r="M31" s="237"/>
      <c r="N31" s="203"/>
    </row>
    <row r="32" spans="1:14" x14ac:dyDescent="0.25">
      <c r="L32" s="375"/>
      <c r="M32" s="237"/>
      <c r="N32" s="203"/>
    </row>
    <row r="33" spans="1:14" x14ac:dyDescent="0.25">
      <c r="A33" s="193" t="s">
        <v>143</v>
      </c>
      <c r="B33" s="193"/>
      <c r="C33" s="191"/>
      <c r="D33" s="191"/>
      <c r="E33" s="191"/>
      <c r="F33" s="191"/>
      <c r="G33" s="230"/>
      <c r="H33" s="230"/>
      <c r="I33" s="476"/>
      <c r="J33" s="476"/>
      <c r="L33" s="375"/>
      <c r="M33" s="237"/>
      <c r="N33" s="203"/>
    </row>
    <row r="34" spans="1:14" x14ac:dyDescent="0.25">
      <c r="A34" s="189"/>
      <c r="B34" s="190"/>
      <c r="C34" s="191"/>
      <c r="D34" s="191"/>
      <c r="E34" s="191"/>
      <c r="F34" s="191"/>
      <c r="G34" s="192"/>
      <c r="H34" s="192"/>
      <c r="I34" s="477" t="s">
        <v>159</v>
      </c>
      <c r="J34" s="477"/>
      <c r="L34" s="375"/>
      <c r="M34" s="375"/>
      <c r="N34" s="203"/>
    </row>
    <row r="35" spans="1:14" x14ac:dyDescent="0.25">
      <c r="A35" s="189"/>
      <c r="B35" s="190"/>
      <c r="C35" s="191"/>
      <c r="D35" s="191"/>
      <c r="E35" s="191"/>
      <c r="F35" s="191"/>
      <c r="G35" s="189"/>
      <c r="H35" s="189"/>
      <c r="I35" s="185"/>
      <c r="L35" s="375"/>
      <c r="M35" s="375"/>
      <c r="N35" s="203"/>
    </row>
    <row r="36" spans="1:14" x14ac:dyDescent="0.25">
      <c r="A36" s="491" t="s">
        <v>40</v>
      </c>
      <c r="B36" s="491"/>
      <c r="C36" s="491"/>
      <c r="D36" s="491"/>
      <c r="E36" s="491"/>
      <c r="F36" s="491"/>
      <c r="G36" s="215"/>
      <c r="H36" s="343"/>
      <c r="I36" s="194"/>
      <c r="L36" s="375"/>
      <c r="M36" s="375"/>
      <c r="N36" s="203"/>
    </row>
    <row r="37" spans="1:14" s="205" customFormat="1" ht="19.5" customHeight="1" x14ac:dyDescent="0.3">
      <c r="A37" s="416" t="s">
        <v>120</v>
      </c>
      <c r="B37" s="416"/>
      <c r="C37" s="416"/>
      <c r="D37" s="416"/>
      <c r="E37" s="416"/>
      <c r="F37" s="416"/>
      <c r="G37" s="416"/>
      <c r="H37" s="416"/>
      <c r="I37" s="416"/>
      <c r="J37" s="416"/>
      <c r="L37" s="375"/>
      <c r="M37" s="375"/>
      <c r="N37" s="375"/>
    </row>
    <row r="38" spans="1:14" s="205" customFormat="1" ht="35.25" customHeight="1" x14ac:dyDescent="0.3">
      <c r="A38" s="474" t="s">
        <v>121</v>
      </c>
      <c r="B38" s="474"/>
      <c r="C38" s="474"/>
      <c r="D38" s="474"/>
      <c r="E38" s="474"/>
      <c r="F38" s="474"/>
      <c r="G38" s="474"/>
      <c r="H38" s="474"/>
      <c r="I38" s="474"/>
      <c r="J38" s="474"/>
      <c r="L38" s="375"/>
      <c r="M38" s="375"/>
      <c r="N38" s="375"/>
    </row>
    <row r="39" spans="1:14" s="205" customFormat="1" ht="35.25" customHeight="1" x14ac:dyDescent="0.3">
      <c r="A39" s="474" t="s">
        <v>122</v>
      </c>
      <c r="B39" s="474"/>
      <c r="C39" s="474"/>
      <c r="D39" s="474"/>
      <c r="E39" s="474"/>
      <c r="F39" s="474"/>
      <c r="G39" s="474"/>
      <c r="H39" s="474"/>
      <c r="I39" s="474"/>
      <c r="J39" s="474"/>
    </row>
    <row r="40" spans="1:14" x14ac:dyDescent="0.25">
      <c r="A40" s="475"/>
      <c r="B40" s="475"/>
      <c r="C40" s="475"/>
      <c r="D40" s="475"/>
      <c r="E40" s="475"/>
      <c r="F40" s="475"/>
      <c r="G40" s="475"/>
      <c r="H40" s="475"/>
      <c r="I40" s="475"/>
    </row>
  </sheetData>
  <sheetProtection password="F851" sheet="1" objects="1" scenarios="1" formatCells="0" formatColumns="0" formatRows="0" insertColumns="0" insertRows="0" insertHyperlinks="0" deleteColumns="0" deleteRows="0" sort="0" autoFilter="0" pivotTables="0"/>
  <protectedRanges>
    <protectedRange sqref="A1:J45" name="Range1"/>
  </protectedRanges>
  <mergeCells count="22">
    <mergeCell ref="A29:D29"/>
    <mergeCell ref="A30:D30"/>
    <mergeCell ref="A36:F36"/>
    <mergeCell ref="A37:J37"/>
    <mergeCell ref="A38:J38"/>
    <mergeCell ref="A31:D31"/>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s>
  <dataValidations count="1">
    <dataValidation type="custom" allowBlank="1" showInputMessage="1" showErrorMessage="1" sqref="E21:F21 A22:F31">
      <formula1>FALSE</formula1>
    </dataValidation>
  </dataValidation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tabSelected="1" view="pageBreakPreview" zoomScale="50" zoomScaleNormal="70" zoomScaleSheetLayoutView="50" workbookViewId="0">
      <selection activeCell="S3" sqref="S3"/>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5" customWidth="1"/>
    <col min="8" max="8" width="22" style="255" bestFit="1" customWidth="1"/>
    <col min="9" max="11" width="33.28515625" style="275" customWidth="1"/>
    <col min="12" max="12" width="33.28515625" style="312" customWidth="1"/>
    <col min="13" max="13" width="33.28515625" style="275" customWidth="1"/>
    <col min="14" max="14" width="33.28515625" style="216" customWidth="1"/>
    <col min="15" max="15" width="33.28515625" customWidth="1"/>
    <col min="16" max="56" width="9.140625" customWidth="1"/>
  </cols>
  <sheetData>
    <row r="1" spans="1:58" ht="14.45" x14ac:dyDescent="0.3">
      <c r="A1" s="183"/>
      <c r="B1" s="183"/>
      <c r="C1" s="196"/>
      <c r="D1" s="197"/>
      <c r="E1" s="197"/>
      <c r="F1" s="249"/>
      <c r="G1" s="249"/>
      <c r="H1" s="249"/>
      <c r="I1" s="269"/>
      <c r="J1" s="269"/>
      <c r="K1" s="269"/>
      <c r="L1" s="303"/>
      <c r="M1" s="269"/>
      <c r="N1" s="183"/>
      <c r="O1" s="183"/>
    </row>
    <row r="2" spans="1:58" x14ac:dyDescent="0.25">
      <c r="A2" s="508" t="s">
        <v>202</v>
      </c>
      <c r="B2" s="508"/>
      <c r="C2" s="508"/>
      <c r="D2" s="508"/>
      <c r="E2" s="508"/>
      <c r="F2" s="508"/>
      <c r="G2" s="508"/>
      <c r="H2" s="508"/>
      <c r="I2" s="508"/>
      <c r="J2" s="508"/>
      <c r="K2" s="508"/>
      <c r="L2" s="508"/>
      <c r="M2" s="508"/>
      <c r="N2" s="508"/>
      <c r="O2" s="508"/>
    </row>
    <row r="3" spans="1:58" ht="12.75" customHeight="1" x14ac:dyDescent="0.3">
      <c r="A3" s="198"/>
      <c r="B3" s="198"/>
      <c r="C3" s="198"/>
      <c r="D3" s="198"/>
      <c r="E3" s="198"/>
      <c r="F3" s="198"/>
      <c r="G3" s="198"/>
      <c r="H3" s="198"/>
      <c r="I3" s="251"/>
      <c r="J3" s="251"/>
      <c r="K3" s="251"/>
      <c r="L3" s="304"/>
      <c r="M3" s="251"/>
      <c r="N3" s="198"/>
      <c r="O3" s="183"/>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row>
    <row r="4" spans="1:58" ht="14.45" x14ac:dyDescent="0.3">
      <c r="A4" s="183"/>
      <c r="B4" s="183"/>
      <c r="C4" s="196"/>
      <c r="D4" s="197"/>
      <c r="E4" s="197"/>
      <c r="F4" s="249"/>
      <c r="G4" s="249"/>
      <c r="H4" s="249"/>
      <c r="I4" s="269"/>
      <c r="J4" s="269"/>
      <c r="K4" s="269"/>
      <c r="L4" s="303"/>
      <c r="M4" s="269"/>
      <c r="N4" s="183"/>
      <c r="O4" s="183"/>
      <c r="P4" s="217"/>
      <c r="Q4" s="217"/>
      <c r="R4" s="217"/>
      <c r="S4" s="217"/>
      <c r="T4" s="217"/>
      <c r="U4" s="217"/>
      <c r="V4" s="217"/>
      <c r="W4" s="217"/>
      <c r="X4" s="217"/>
      <c r="Y4" s="217"/>
      <c r="Z4" s="217"/>
      <c r="AA4" s="217"/>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ht="14.45" x14ac:dyDescent="0.3">
      <c r="A5" s="183"/>
      <c r="B5" s="183"/>
      <c r="C5" s="196"/>
      <c r="D5" s="197"/>
      <c r="E5" s="197"/>
      <c r="F5" s="249"/>
      <c r="G5" s="249"/>
      <c r="H5" s="249"/>
      <c r="I5" s="269"/>
      <c r="J5" s="269"/>
      <c r="K5" s="269"/>
      <c r="L5" s="303"/>
      <c r="M5" s="269"/>
      <c r="N5" s="183"/>
      <c r="O5" s="183"/>
      <c r="P5" s="217"/>
      <c r="Q5" s="217"/>
      <c r="R5" s="217"/>
      <c r="S5" s="217"/>
      <c r="T5" s="217"/>
      <c r="U5" s="217"/>
      <c r="V5" s="217"/>
      <c r="W5" s="217"/>
      <c r="X5" s="217"/>
      <c r="Y5" s="217"/>
      <c r="Z5" s="217"/>
      <c r="AA5" s="217"/>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79" t="s">
        <v>247</v>
      </c>
      <c r="B6" s="479"/>
      <c r="C6" s="479"/>
      <c r="D6" s="479"/>
      <c r="E6" s="479"/>
      <c r="F6" s="479"/>
      <c r="G6" s="479"/>
      <c r="H6" s="479"/>
      <c r="I6" s="479"/>
      <c r="J6" s="479"/>
      <c r="K6" s="479"/>
      <c r="L6" s="479"/>
      <c r="M6" s="479"/>
      <c r="N6" s="479"/>
      <c r="O6" s="479"/>
      <c r="P6" s="217"/>
      <c r="Q6" s="217"/>
      <c r="R6" s="217"/>
      <c r="S6" s="217"/>
      <c r="T6" s="217"/>
      <c r="U6" s="217"/>
      <c r="V6" s="217"/>
      <c r="W6" s="217"/>
      <c r="X6" s="217"/>
      <c r="Y6" s="217"/>
      <c r="Z6" s="217"/>
      <c r="AA6" s="217"/>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4">
      <c r="A7" s="195"/>
      <c r="B7" s="195"/>
      <c r="C7" s="195"/>
      <c r="D7" s="195"/>
      <c r="E7" s="195"/>
      <c r="F7" s="250"/>
      <c r="G7" s="250"/>
      <c r="H7" s="250"/>
      <c r="I7" s="270"/>
      <c r="J7" s="270"/>
      <c r="K7" s="270"/>
      <c r="L7" s="305"/>
      <c r="M7" s="270"/>
      <c r="N7" s="195"/>
      <c r="O7" s="183"/>
      <c r="P7" s="217"/>
      <c r="Q7" s="217"/>
      <c r="R7" s="217"/>
      <c r="S7" s="217"/>
      <c r="T7" s="217"/>
      <c r="U7" s="217"/>
      <c r="V7" s="217"/>
      <c r="W7" s="217"/>
      <c r="X7" s="217"/>
      <c r="Y7" s="217"/>
      <c r="Z7" s="217"/>
      <c r="AA7" s="217"/>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509"/>
      <c r="C8" s="509"/>
      <c r="D8" s="509"/>
      <c r="E8" s="509"/>
      <c r="F8" s="509"/>
      <c r="G8" s="509"/>
      <c r="H8" s="509"/>
      <c r="I8" s="509"/>
      <c r="J8" s="509"/>
      <c r="K8" s="509"/>
      <c r="L8" s="509"/>
      <c r="M8" s="509"/>
      <c r="N8" s="509"/>
      <c r="O8" s="510"/>
      <c r="P8" s="217"/>
      <c r="Q8" s="235"/>
      <c r="R8" s="217"/>
      <c r="S8" s="217"/>
      <c r="T8" s="217"/>
      <c r="U8" s="217"/>
      <c r="V8" s="217"/>
      <c r="W8" s="217"/>
      <c r="X8" s="217"/>
      <c r="Y8" s="217"/>
      <c r="Z8" s="217"/>
      <c r="AA8" s="217"/>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509"/>
      <c r="C9" s="509"/>
      <c r="D9" s="509"/>
      <c r="E9" s="509"/>
      <c r="F9" s="509"/>
      <c r="G9" s="509"/>
      <c r="H9" s="509"/>
      <c r="I9" s="509"/>
      <c r="J9" s="509"/>
      <c r="K9" s="509"/>
      <c r="L9" s="509"/>
      <c r="M9" s="509"/>
      <c r="N9" s="509"/>
      <c r="O9" s="510"/>
      <c r="P9" s="217"/>
      <c r="Q9" s="217"/>
      <c r="R9" s="217"/>
      <c r="S9" s="217"/>
      <c r="T9" s="217"/>
      <c r="U9" s="217"/>
      <c r="V9" s="217"/>
      <c r="W9" s="217"/>
      <c r="X9" s="217"/>
      <c r="Y9" s="217"/>
      <c r="Z9" s="217"/>
      <c r="AA9" s="217"/>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83" customFormat="1" ht="17.25" customHeight="1" x14ac:dyDescent="0.25">
      <c r="A10" s="385" t="s">
        <v>232</v>
      </c>
      <c r="B10" s="387"/>
      <c r="C10" s="386"/>
      <c r="D10" s="386"/>
      <c r="E10" s="386"/>
      <c r="F10" s="386"/>
      <c r="G10" s="386"/>
      <c r="H10" s="386"/>
      <c r="I10" s="386"/>
      <c r="J10" s="386"/>
      <c r="K10" s="386"/>
      <c r="L10" s="386"/>
      <c r="M10" s="386"/>
      <c r="N10" s="386"/>
      <c r="O10" s="386"/>
      <c r="P10" s="382"/>
      <c r="Q10" s="382"/>
      <c r="R10" s="382"/>
      <c r="S10" s="382"/>
      <c r="T10" s="382"/>
      <c r="U10" s="382"/>
      <c r="V10" s="382"/>
      <c r="W10" s="382"/>
      <c r="X10" s="382"/>
      <c r="Y10" s="382"/>
      <c r="Z10" s="382"/>
      <c r="AA10" s="382"/>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3" customFormat="1" ht="15.75" thickBot="1" x14ac:dyDescent="0.3">
      <c r="A11" s="199"/>
      <c r="B11" s="199"/>
      <c r="C11" s="200"/>
      <c r="D11" s="201"/>
      <c r="E11" s="201"/>
      <c r="F11" s="251"/>
      <c r="G11" s="251"/>
      <c r="H11" s="251"/>
      <c r="I11" s="271"/>
      <c r="J11" s="271"/>
      <c r="K11" s="271"/>
      <c r="L11" s="306"/>
      <c r="M11" s="271"/>
      <c r="N11" s="199"/>
      <c r="P11" s="203"/>
      <c r="Q11" s="203"/>
      <c r="R11" s="203"/>
      <c r="S11" s="203"/>
      <c r="T11" s="203"/>
      <c r="U11" s="203"/>
      <c r="V11" s="203"/>
      <c r="W11" s="203"/>
      <c r="X11" s="203"/>
      <c r="Y11" s="203"/>
      <c r="Z11" s="203"/>
      <c r="AA11" s="203"/>
      <c r="AB11" s="236"/>
      <c r="AC11" s="236"/>
      <c r="AD11" s="236"/>
      <c r="AE11" s="236"/>
      <c r="AF11" s="236"/>
      <c r="AG11" s="236"/>
      <c r="AH11" s="236"/>
      <c r="AI11" s="236"/>
      <c r="AJ11" s="236"/>
      <c r="AK11" s="236"/>
      <c r="AL11" s="236"/>
      <c r="AM11" s="236"/>
      <c r="AN11" s="236"/>
      <c r="AO11" s="202"/>
      <c r="AP11" s="202"/>
      <c r="AQ11" s="202"/>
      <c r="AR11" s="202"/>
      <c r="AS11" s="202"/>
      <c r="AT11" s="202"/>
      <c r="AU11" s="202"/>
      <c r="AV11" s="202"/>
      <c r="AW11" s="202"/>
      <c r="AX11" s="202"/>
      <c r="AY11" s="202"/>
      <c r="AZ11" s="202"/>
      <c r="BA11" s="202"/>
      <c r="BB11" s="202"/>
      <c r="BC11" s="202"/>
      <c r="BD11" s="202"/>
      <c r="BE11" s="202"/>
      <c r="BF11" s="202"/>
    </row>
    <row r="12" spans="1:58" ht="27" customHeight="1" thickBot="1" x14ac:dyDescent="0.3">
      <c r="A12" s="277" t="s">
        <v>144</v>
      </c>
      <c r="B12" s="278"/>
      <c r="C12" s="278"/>
      <c r="D12" s="278"/>
      <c r="E12" s="278"/>
      <c r="F12" s="278"/>
      <c r="G12" s="278"/>
      <c r="H12" s="278"/>
      <c r="I12" s="278"/>
      <c r="J12" s="278"/>
      <c r="K12" s="278"/>
      <c r="L12" s="307"/>
      <c r="M12" s="278"/>
      <c r="N12" s="278"/>
      <c r="O12" s="340"/>
      <c r="P12" s="217"/>
      <c r="Q12" s="217"/>
      <c r="R12" s="237"/>
      <c r="S12" s="217"/>
      <c r="T12" s="217"/>
      <c r="U12" s="217"/>
      <c r="V12" s="217"/>
      <c r="W12" s="217"/>
      <c r="X12" s="217"/>
      <c r="Y12" s="217"/>
      <c r="Z12" s="217"/>
      <c r="AA12" s="217"/>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511" t="s">
        <v>167</v>
      </c>
      <c r="B13" s="512"/>
      <c r="C13" s="512"/>
      <c r="D13" s="512"/>
      <c r="E13" s="512"/>
      <c r="F13" s="512"/>
      <c r="G13" s="512"/>
      <c r="H13" s="512"/>
      <c r="I13" s="512"/>
      <c r="J13" s="512"/>
      <c r="K13" s="512"/>
      <c r="L13" s="512"/>
      <c r="M13" s="512"/>
      <c r="N13" s="512"/>
      <c r="O13" s="513"/>
      <c r="P13" s="217"/>
      <c r="Q13" s="217"/>
      <c r="R13" s="237"/>
      <c r="S13" s="217"/>
      <c r="T13" s="217"/>
      <c r="U13" s="217"/>
      <c r="V13" s="217"/>
      <c r="W13" s="217"/>
      <c r="X13" s="217"/>
      <c r="Y13" s="217"/>
      <c r="Z13" s="217"/>
      <c r="AA13" s="217"/>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165</v>
      </c>
      <c r="I14" s="161" t="s">
        <v>164</v>
      </c>
      <c r="J14" s="162" t="s">
        <v>124</v>
      </c>
      <c r="K14" s="174" t="s">
        <v>203</v>
      </c>
      <c r="L14" s="308" t="s">
        <v>245</v>
      </c>
      <c r="M14" s="162" t="s">
        <v>246</v>
      </c>
      <c r="N14" s="161" t="s">
        <v>33</v>
      </c>
      <c r="O14" s="341" t="s">
        <v>125</v>
      </c>
      <c r="P14" s="217"/>
      <c r="Q14" s="217"/>
      <c r="R14" s="237"/>
      <c r="S14" s="217"/>
      <c r="T14" s="217"/>
      <c r="U14" s="217"/>
      <c r="V14" s="217"/>
      <c r="W14" s="217"/>
      <c r="X14" s="217"/>
      <c r="Y14" s="217"/>
      <c r="Z14" s="217"/>
      <c r="AA14" s="217"/>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6" customFormat="1" ht="22.5" customHeight="1" thickBot="1" x14ac:dyDescent="0.3">
      <c r="A15" s="501" t="s">
        <v>93</v>
      </c>
      <c r="B15" s="502"/>
      <c r="C15" s="502"/>
      <c r="D15" s="502"/>
      <c r="E15" s="502"/>
      <c r="F15" s="502"/>
      <c r="G15" s="502"/>
      <c r="H15" s="502"/>
      <c r="I15" s="502"/>
      <c r="J15" s="502"/>
      <c r="K15" s="502"/>
      <c r="L15" s="502"/>
      <c r="M15" s="502"/>
      <c r="N15" s="502"/>
      <c r="O15" s="503"/>
      <c r="P15" s="217"/>
      <c r="Q15" s="217"/>
      <c r="R15" s="237"/>
      <c r="S15" s="217"/>
      <c r="T15" s="217"/>
      <c r="U15" s="217"/>
      <c r="V15" s="217"/>
      <c r="W15" s="217"/>
      <c r="X15" s="217"/>
      <c r="Y15" s="217"/>
      <c r="Z15" s="217"/>
      <c r="AA15" s="217"/>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28" t="s">
        <v>126</v>
      </c>
      <c r="B16" s="329"/>
      <c r="C16" s="329"/>
      <c r="D16" s="329"/>
      <c r="E16" s="329"/>
      <c r="F16" s="330"/>
      <c r="G16" s="330"/>
      <c r="H16" s="330"/>
      <c r="I16" s="329"/>
      <c r="J16" s="329"/>
      <c r="K16" s="329"/>
      <c r="L16" s="331"/>
      <c r="M16" s="329"/>
      <c r="N16" s="329"/>
      <c r="O16" s="332"/>
      <c r="P16" s="217"/>
      <c r="Q16" s="217"/>
      <c r="R16" s="217"/>
      <c r="S16" s="217"/>
      <c r="T16" s="217"/>
      <c r="U16" s="217"/>
      <c r="V16" s="217"/>
      <c r="W16" s="217"/>
      <c r="X16" s="217"/>
      <c r="Y16" s="217"/>
      <c r="Z16" s="217"/>
      <c r="AA16" s="217"/>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8" t="s">
        <v>127</v>
      </c>
      <c r="B17" s="167" t="s">
        <v>18</v>
      </c>
      <c r="C17" s="344"/>
      <c r="D17" s="169"/>
      <c r="E17" s="169"/>
      <c r="F17" s="253">
        <f>ROUND(D17*E17,2)</f>
        <v>0</v>
      </c>
      <c r="G17" s="253">
        <f>ROUND(F17*1.2,2)</f>
        <v>0</v>
      </c>
      <c r="H17" s="253"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27"/>
      <c r="J17" s="327"/>
      <c r="K17" s="327"/>
      <c r="L17" s="169"/>
      <c r="M17" s="169"/>
      <c r="N17" s="333"/>
      <c r="O17" s="170"/>
      <c r="P17" s="217"/>
      <c r="Q17" s="217"/>
      <c r="R17" s="217"/>
      <c r="S17" s="217"/>
      <c r="T17" s="217"/>
      <c r="U17" s="217"/>
      <c r="V17" s="217"/>
      <c r="W17" s="217"/>
      <c r="X17" s="217"/>
      <c r="Y17" s="217"/>
      <c r="Z17" s="217"/>
      <c r="AA17" s="217"/>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8" t="s">
        <v>128</v>
      </c>
      <c r="B18" s="167" t="s">
        <v>18</v>
      </c>
      <c r="C18" s="168"/>
      <c r="D18" s="169"/>
      <c r="E18" s="169"/>
      <c r="F18" s="252">
        <f>ROUND(D18*E18,2)</f>
        <v>0</v>
      </c>
      <c r="G18" s="253">
        <f t="shared" ref="G18:G21" si="0">ROUND(F18*1.2,2)</f>
        <v>0</v>
      </c>
      <c r="H18" s="253"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27"/>
      <c r="J18" s="272"/>
      <c r="K18" s="327"/>
      <c r="L18" s="169"/>
      <c r="M18" s="169"/>
      <c r="N18" s="333"/>
      <c r="O18" s="171"/>
      <c r="P18" s="217"/>
      <c r="Q18" s="217"/>
      <c r="R18" s="217"/>
      <c r="S18" s="217"/>
      <c r="T18" s="217"/>
      <c r="U18" s="217"/>
      <c r="V18" s="217"/>
      <c r="W18" s="217"/>
      <c r="X18" s="217"/>
      <c r="Y18" s="217"/>
      <c r="Z18" s="217"/>
      <c r="AA18" s="217"/>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7" t="s">
        <v>129</v>
      </c>
      <c r="B19" s="163" t="s">
        <v>18</v>
      </c>
      <c r="C19" s="164"/>
      <c r="D19" s="165"/>
      <c r="E19" s="165"/>
      <c r="F19" s="252">
        <f t="shared" ref="F19:F21" si="1">ROUND(D19*E19,2)</f>
        <v>0</v>
      </c>
      <c r="G19" s="252">
        <f t="shared" si="0"/>
        <v>0</v>
      </c>
      <c r="H19" s="253"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27"/>
      <c r="J19" s="272"/>
      <c r="K19" s="327"/>
      <c r="L19" s="169"/>
      <c r="M19" s="169"/>
      <c r="N19" s="333"/>
      <c r="O19" s="171"/>
      <c r="P19" s="217"/>
      <c r="Q19" s="217"/>
      <c r="R19" s="217"/>
      <c r="S19" s="217"/>
      <c r="T19" s="217"/>
      <c r="U19" s="217"/>
      <c r="V19" s="217"/>
      <c r="W19" s="217"/>
      <c r="X19" s="217"/>
      <c r="Y19" s="217"/>
      <c r="Z19" s="217"/>
      <c r="AA19" s="217"/>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7" t="s">
        <v>97</v>
      </c>
      <c r="B20" s="163" t="s">
        <v>18</v>
      </c>
      <c r="C20" s="168"/>
      <c r="D20" s="169"/>
      <c r="E20" s="169"/>
      <c r="F20" s="253">
        <f t="shared" si="1"/>
        <v>0</v>
      </c>
      <c r="G20" s="252">
        <f t="shared" si="0"/>
        <v>0</v>
      </c>
      <c r="H20" s="253"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27"/>
      <c r="J20" s="272"/>
      <c r="K20" s="327"/>
      <c r="L20" s="169"/>
      <c r="M20" s="169"/>
      <c r="N20" s="333"/>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23" t="s">
        <v>97</v>
      </c>
      <c r="B21" s="324" t="s">
        <v>18</v>
      </c>
      <c r="C21" s="325"/>
      <c r="D21" s="326"/>
      <c r="E21" s="326"/>
      <c r="F21" s="319">
        <f t="shared" si="1"/>
        <v>0</v>
      </c>
      <c r="G21" s="320">
        <f t="shared" si="0"/>
        <v>0</v>
      </c>
      <c r="H21" s="253"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27"/>
      <c r="J21" s="321"/>
      <c r="K21" s="327"/>
      <c r="L21" s="169"/>
      <c r="M21" s="169"/>
      <c r="N21" s="333"/>
      <c r="O21" s="322"/>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28" t="s">
        <v>130</v>
      </c>
      <c r="B22" s="329"/>
      <c r="C22" s="329"/>
      <c r="D22" s="329"/>
      <c r="E22" s="329"/>
      <c r="F22" s="330"/>
      <c r="G22" s="330"/>
      <c r="H22" s="330"/>
      <c r="I22" s="329"/>
      <c r="J22" s="329"/>
      <c r="K22" s="329"/>
      <c r="L22" s="331"/>
      <c r="M22" s="329"/>
      <c r="N22" s="329"/>
      <c r="O22" s="332"/>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8" t="s">
        <v>127</v>
      </c>
      <c r="B23" s="167" t="s">
        <v>18</v>
      </c>
      <c r="C23" s="168"/>
      <c r="D23" s="169"/>
      <c r="E23" s="169"/>
      <c r="F23" s="253">
        <f>ROUND(D23*E23,2)</f>
        <v>0</v>
      </c>
      <c r="G23" s="253">
        <f>ROUND(F23*1.2,2)</f>
        <v>0</v>
      </c>
      <c r="H23" s="253"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27"/>
      <c r="J23" s="327"/>
      <c r="K23" s="327"/>
      <c r="L23" s="169"/>
      <c r="M23" s="169"/>
      <c r="N23" s="333"/>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7" t="s">
        <v>128</v>
      </c>
      <c r="B24" s="167" t="s">
        <v>18</v>
      </c>
      <c r="C24" s="168"/>
      <c r="D24" s="169"/>
      <c r="E24" s="169"/>
      <c r="F24" s="253">
        <f t="shared" ref="F24:F27" si="2">ROUND(D24*E24,2)</f>
        <v>0</v>
      </c>
      <c r="G24" s="252">
        <f t="shared" ref="G24:G27" si="3">ROUND(F24*1.2,2)</f>
        <v>0</v>
      </c>
      <c r="H24" s="253"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27"/>
      <c r="J24" s="272"/>
      <c r="K24" s="327"/>
      <c r="L24" s="169"/>
      <c r="M24" s="169"/>
      <c r="N24" s="333"/>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8" t="s">
        <v>129</v>
      </c>
      <c r="B25" s="167" t="s">
        <v>18</v>
      </c>
      <c r="C25" s="168"/>
      <c r="D25" s="169"/>
      <c r="E25" s="169"/>
      <c r="F25" s="253">
        <f t="shared" si="2"/>
        <v>0</v>
      </c>
      <c r="G25" s="252">
        <f t="shared" si="3"/>
        <v>0</v>
      </c>
      <c r="H25" s="253"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27"/>
      <c r="J25" s="272"/>
      <c r="K25" s="327"/>
      <c r="L25" s="165"/>
      <c r="M25" s="165"/>
      <c r="N25" s="333"/>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7" t="s">
        <v>97</v>
      </c>
      <c r="B26" s="163" t="s">
        <v>18</v>
      </c>
      <c r="C26" s="168"/>
      <c r="D26" s="169"/>
      <c r="E26" s="169"/>
      <c r="F26" s="253">
        <f t="shared" si="2"/>
        <v>0</v>
      </c>
      <c r="G26" s="252">
        <f t="shared" si="3"/>
        <v>0</v>
      </c>
      <c r="H26" s="253"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27"/>
      <c r="J26" s="272"/>
      <c r="K26" s="327"/>
      <c r="L26" s="165"/>
      <c r="M26" s="165"/>
      <c r="N26" s="333"/>
      <c r="O26" s="175"/>
    </row>
    <row r="27" spans="1:58" ht="15.75" thickBot="1" x14ac:dyDescent="0.3">
      <c r="A27" s="323" t="s">
        <v>97</v>
      </c>
      <c r="B27" s="324" t="s">
        <v>18</v>
      </c>
      <c r="C27" s="325"/>
      <c r="D27" s="326"/>
      <c r="E27" s="326"/>
      <c r="F27" s="319">
        <f t="shared" si="2"/>
        <v>0</v>
      </c>
      <c r="G27" s="320">
        <f t="shared" si="3"/>
        <v>0</v>
      </c>
      <c r="H27" s="253"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27"/>
      <c r="J27" s="321"/>
      <c r="K27" s="327"/>
      <c r="L27" s="318"/>
      <c r="M27" s="318"/>
      <c r="N27" s="333"/>
      <c r="O27" s="175"/>
    </row>
    <row r="28" spans="1:58" ht="15.75" thickBot="1" x14ac:dyDescent="0.3">
      <c r="A28" s="328" t="s">
        <v>131</v>
      </c>
      <c r="B28" s="329"/>
      <c r="C28" s="329"/>
      <c r="D28" s="329"/>
      <c r="E28" s="329"/>
      <c r="F28" s="330"/>
      <c r="G28" s="330"/>
      <c r="H28" s="330"/>
      <c r="I28" s="329"/>
      <c r="J28" s="329"/>
      <c r="K28" s="329"/>
      <c r="L28" s="331"/>
      <c r="M28" s="329"/>
      <c r="N28" s="329"/>
      <c r="O28" s="332"/>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8" t="s">
        <v>127</v>
      </c>
      <c r="B29" s="167" t="s">
        <v>18</v>
      </c>
      <c r="C29" s="168"/>
      <c r="D29" s="169"/>
      <c r="E29" s="169"/>
      <c r="F29" s="253">
        <f t="shared" ref="F29:F33" si="4">ROUND(D29*E29,2)</f>
        <v>0</v>
      </c>
      <c r="G29" s="253">
        <f t="shared" ref="G29:G33" si="5">ROUND(F29*1.2,2)</f>
        <v>0</v>
      </c>
      <c r="H29" s="253"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27"/>
      <c r="J29" s="327"/>
      <c r="K29" s="327"/>
      <c r="L29" s="169"/>
      <c r="M29" s="169"/>
      <c r="N29" s="333"/>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7" t="s">
        <v>128</v>
      </c>
      <c r="B30" s="167" t="s">
        <v>18</v>
      </c>
      <c r="C30" s="168"/>
      <c r="D30" s="169"/>
      <c r="E30" s="169"/>
      <c r="F30" s="253">
        <f t="shared" si="4"/>
        <v>0</v>
      </c>
      <c r="G30" s="252">
        <f t="shared" si="5"/>
        <v>0</v>
      </c>
      <c r="H30" s="253"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27"/>
      <c r="J30" s="272"/>
      <c r="K30" s="327"/>
      <c r="L30" s="165"/>
      <c r="M30" s="165"/>
      <c r="N30" s="333"/>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8" t="s">
        <v>129</v>
      </c>
      <c r="B31" s="167" t="s">
        <v>18</v>
      </c>
      <c r="C31" s="168"/>
      <c r="D31" s="169"/>
      <c r="E31" s="169"/>
      <c r="F31" s="253">
        <f t="shared" si="4"/>
        <v>0</v>
      </c>
      <c r="G31" s="252">
        <f t="shared" si="5"/>
        <v>0</v>
      </c>
      <c r="H31" s="253"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27"/>
      <c r="J31" s="272"/>
      <c r="K31" s="327"/>
      <c r="L31" s="165"/>
      <c r="M31" s="165"/>
      <c r="N31" s="333"/>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7" t="s">
        <v>97</v>
      </c>
      <c r="B32" s="163" t="s">
        <v>18</v>
      </c>
      <c r="C32" s="168"/>
      <c r="D32" s="169"/>
      <c r="E32" s="169"/>
      <c r="F32" s="253">
        <f t="shared" si="4"/>
        <v>0</v>
      </c>
      <c r="G32" s="252">
        <f t="shared" si="5"/>
        <v>0</v>
      </c>
      <c r="H32" s="253"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27"/>
      <c r="J32" s="272"/>
      <c r="K32" s="327"/>
      <c r="L32" s="165"/>
      <c r="M32" s="165"/>
      <c r="N32" s="333"/>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23" t="s">
        <v>97</v>
      </c>
      <c r="B33" s="324" t="s">
        <v>18</v>
      </c>
      <c r="C33" s="325"/>
      <c r="D33" s="326"/>
      <c r="E33" s="326"/>
      <c r="F33" s="319">
        <f t="shared" si="4"/>
        <v>0</v>
      </c>
      <c r="G33" s="320">
        <f t="shared" si="5"/>
        <v>0</v>
      </c>
      <c r="H33" s="253"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27"/>
      <c r="J33" s="321"/>
      <c r="K33" s="327"/>
      <c r="L33" s="318"/>
      <c r="M33" s="318"/>
      <c r="N33" s="333"/>
      <c r="O33" s="322"/>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28" t="s">
        <v>132</v>
      </c>
      <c r="B34" s="329"/>
      <c r="C34" s="329"/>
      <c r="D34" s="329"/>
      <c r="E34" s="329"/>
      <c r="F34" s="330"/>
      <c r="G34" s="330"/>
      <c r="H34" s="330"/>
      <c r="I34" s="329"/>
      <c r="J34" s="329"/>
      <c r="K34" s="329"/>
      <c r="L34" s="331"/>
      <c r="M34" s="329"/>
      <c r="N34" s="329"/>
      <c r="O34" s="332"/>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8" t="s">
        <v>94</v>
      </c>
      <c r="B35" s="167" t="s">
        <v>18</v>
      </c>
      <c r="C35" s="168"/>
      <c r="D35" s="169"/>
      <c r="E35" s="169"/>
      <c r="F35" s="253">
        <f t="shared" ref="F35:F37" si="6">ROUND(D35*E35,2)</f>
        <v>0</v>
      </c>
      <c r="G35" s="253">
        <f t="shared" ref="G35:G37" si="7">ROUND(F35*1.2,2)</f>
        <v>0</v>
      </c>
      <c r="H35" s="253"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27"/>
      <c r="J35" s="327"/>
      <c r="K35" s="327"/>
      <c r="L35" s="169"/>
      <c r="M35" s="169"/>
      <c r="N35" s="333"/>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8" t="s">
        <v>128</v>
      </c>
      <c r="B36" s="167" t="s">
        <v>18</v>
      </c>
      <c r="C36" s="164"/>
      <c r="D36" s="165"/>
      <c r="E36" s="165"/>
      <c r="F36" s="253">
        <f t="shared" si="6"/>
        <v>0</v>
      </c>
      <c r="G36" s="252">
        <f t="shared" si="7"/>
        <v>0</v>
      </c>
      <c r="H36" s="253"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27"/>
      <c r="J36" s="272"/>
      <c r="K36" s="327"/>
      <c r="L36" s="165"/>
      <c r="M36" s="165"/>
      <c r="N36" s="333"/>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15" t="s">
        <v>129</v>
      </c>
      <c r="B37" s="316" t="s">
        <v>18</v>
      </c>
      <c r="C37" s="317"/>
      <c r="D37" s="318"/>
      <c r="E37" s="318"/>
      <c r="F37" s="319">
        <f t="shared" si="6"/>
        <v>0</v>
      </c>
      <c r="G37" s="320">
        <f t="shared" si="7"/>
        <v>0</v>
      </c>
      <c r="H37" s="253"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27"/>
      <c r="J37" s="321"/>
      <c r="K37" s="327"/>
      <c r="L37" s="318"/>
      <c r="M37" s="318"/>
      <c r="N37" s="333"/>
      <c r="O37" s="322"/>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3" t="s">
        <v>133</v>
      </c>
      <c r="B38" s="264"/>
      <c r="C38" s="264"/>
      <c r="D38" s="264"/>
      <c r="E38" s="264"/>
      <c r="F38" s="265"/>
      <c r="G38" s="265"/>
      <c r="H38" s="265"/>
      <c r="I38" s="264"/>
      <c r="J38" s="264"/>
      <c r="K38" s="264"/>
      <c r="L38" s="309"/>
      <c r="M38" s="264"/>
      <c r="N38" s="264"/>
      <c r="O38" s="266"/>
    </row>
    <row r="39" spans="1:58" ht="29.25" thickBot="1" x14ac:dyDescent="0.3">
      <c r="A39" s="268" t="s">
        <v>134</v>
      </c>
      <c r="B39" s="167" t="s">
        <v>135</v>
      </c>
      <c r="C39" s="168"/>
      <c r="D39" s="165"/>
      <c r="E39" s="169"/>
      <c r="F39" s="253">
        <f t="shared" ref="F39" si="8">ROUND(D39*E39,2)</f>
        <v>0</v>
      </c>
      <c r="G39" s="252">
        <f t="shared" ref="G39" si="9">ROUND(F39*1.2,2)</f>
        <v>0</v>
      </c>
      <c r="H39" s="253"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27"/>
      <c r="J39" s="272"/>
      <c r="K39" s="327"/>
      <c r="L39" s="165"/>
      <c r="M39" s="165"/>
      <c r="N39" s="333"/>
      <c r="O39" s="171"/>
    </row>
    <row r="40" spans="1:58" ht="18.75" thickBot="1" x14ac:dyDescent="0.3">
      <c r="A40" s="263" t="s">
        <v>136</v>
      </c>
      <c r="B40" s="264"/>
      <c r="C40" s="264"/>
      <c r="D40" s="264"/>
      <c r="E40" s="264"/>
      <c r="F40" s="265"/>
      <c r="G40" s="265"/>
      <c r="H40" s="265"/>
      <c r="I40" s="264"/>
      <c r="J40" s="264"/>
      <c r="K40" s="264"/>
      <c r="L40" s="309"/>
      <c r="M40" s="264"/>
      <c r="N40" s="264"/>
      <c r="O40" s="266"/>
      <c r="P40" s="60"/>
      <c r="R40" s="60"/>
      <c r="S40" s="60"/>
    </row>
    <row r="41" spans="1:58" ht="15.75" thickBot="1" x14ac:dyDescent="0.3">
      <c r="A41" s="268" t="s">
        <v>137</v>
      </c>
      <c r="B41" s="167" t="s">
        <v>138</v>
      </c>
      <c r="C41" s="168"/>
      <c r="D41" s="169"/>
      <c r="E41" s="169"/>
      <c r="F41" s="253">
        <f t="shared" ref="F41" si="10">ROUND(D41*E41,2)</f>
        <v>0</v>
      </c>
      <c r="G41" s="252">
        <f t="shared" ref="G41" si="11">ROUND(F41*1.2,2)</f>
        <v>0</v>
      </c>
      <c r="H41" s="253"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27"/>
      <c r="J41" s="272"/>
      <c r="K41" s="327"/>
      <c r="L41" s="165"/>
      <c r="M41" s="165"/>
      <c r="N41" s="333"/>
      <c r="O41" s="171"/>
      <c r="P41" s="60"/>
      <c r="R41" s="60"/>
      <c r="S41" s="60"/>
    </row>
    <row r="42" spans="1:58" ht="18.75" thickBot="1" x14ac:dyDescent="0.3">
      <c r="A42" s="263" t="s">
        <v>139</v>
      </c>
      <c r="B42" s="264"/>
      <c r="C42" s="264"/>
      <c r="D42" s="264"/>
      <c r="E42" s="264"/>
      <c r="F42" s="265"/>
      <c r="G42" s="265"/>
      <c r="H42" s="265"/>
      <c r="I42" s="366"/>
      <c r="J42" s="366"/>
      <c r="K42" s="366"/>
      <c r="L42" s="367"/>
      <c r="M42" s="366"/>
      <c r="N42" s="366"/>
      <c r="O42" s="368"/>
      <c r="P42" s="60"/>
      <c r="Q42" s="60"/>
      <c r="R42" s="60"/>
      <c r="S42" s="60"/>
    </row>
    <row r="43" spans="1:58" ht="57" x14ac:dyDescent="0.25">
      <c r="A43" s="404" t="s">
        <v>221</v>
      </c>
      <c r="B43" s="405" t="s">
        <v>43</v>
      </c>
      <c r="C43" s="406"/>
      <c r="D43" s="407"/>
      <c r="E43" s="407"/>
      <c r="F43" s="253">
        <f t="shared" ref="F43:F44" si="12">ROUND(D43*E43,2)</f>
        <v>0</v>
      </c>
      <c r="G43" s="252">
        <f t="shared" ref="G43:G44" si="13">ROUND(F43*1.2,2)</f>
        <v>0</v>
      </c>
      <c r="H43" s="253"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72"/>
      <c r="J43" s="272"/>
      <c r="K43" s="272"/>
      <c r="L43" s="165"/>
      <c r="M43" s="165"/>
      <c r="N43" s="369"/>
      <c r="O43" s="370"/>
      <c r="P43" s="60"/>
      <c r="Q43" s="60"/>
      <c r="R43" s="60"/>
      <c r="S43" s="60"/>
    </row>
    <row r="44" spans="1:58" s="365" customFormat="1" ht="57.75" thickBot="1" x14ac:dyDescent="0.3">
      <c r="A44" s="334" t="s">
        <v>220</v>
      </c>
      <c r="B44" s="335" t="s">
        <v>43</v>
      </c>
      <c r="C44" s="336"/>
      <c r="D44" s="337"/>
      <c r="E44" s="337"/>
      <c r="F44" s="253">
        <f t="shared" si="12"/>
        <v>0</v>
      </c>
      <c r="G44" s="252">
        <f t="shared" si="13"/>
        <v>0</v>
      </c>
      <c r="H44" s="253"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71"/>
      <c r="J44" s="371"/>
      <c r="K44" s="371"/>
      <c r="L44" s="372"/>
      <c r="M44" s="372"/>
      <c r="N44" s="373"/>
      <c r="O44" s="374"/>
      <c r="P44" s="60"/>
      <c r="Q44" s="60"/>
      <c r="R44" s="60"/>
      <c r="S44" s="60"/>
    </row>
    <row r="45" spans="1:58" s="216" customFormat="1" ht="32.25" customHeight="1" thickBot="1" x14ac:dyDescent="0.3">
      <c r="A45" s="515" t="s">
        <v>140</v>
      </c>
      <c r="B45" s="516"/>
      <c r="C45" s="516"/>
      <c r="D45" s="516"/>
      <c r="E45" s="516"/>
      <c r="F45" s="338">
        <f>SUM(F17:F44)</f>
        <v>0</v>
      </c>
      <c r="G45" s="338">
        <f>SUM(G17:G44)</f>
        <v>0</v>
      </c>
      <c r="H45" s="339">
        <f>SUMIF(H17:H44,"&gt;-9999999")</f>
        <v>0</v>
      </c>
      <c r="I45" s="273"/>
      <c r="J45" s="273"/>
      <c r="K45" s="273"/>
      <c r="L45" s="310"/>
      <c r="M45" s="273"/>
      <c r="N45" s="257"/>
      <c r="O45" s="258"/>
      <c r="P45" s="60"/>
      <c r="Q45" s="60"/>
      <c r="R45" s="60"/>
      <c r="S45" s="60"/>
    </row>
    <row r="46" spans="1:58" s="216" customFormat="1" ht="15" customHeight="1" x14ac:dyDescent="0.25">
      <c r="A46" s="504" t="s">
        <v>206</v>
      </c>
      <c r="B46" s="504"/>
      <c r="C46" s="504"/>
      <c r="D46" s="504"/>
      <c r="E46" s="504"/>
      <c r="F46" s="260">
        <f>SUMIFS(F17:F44,J17:J44,"1. Rekonštrukcia a modernizácia stavebných objektov v oblasti priemyslu a služieb na to nadväzujúcich za účelom zníženia ich energetickej náročnosti")</f>
        <v>0</v>
      </c>
      <c r="G46" s="260">
        <f>SUMIFS(G17:G44,$J$17:$J$44,"1. Rekonštrukcia a modernizácia stavebných objektov v oblasti priemyslu a služieb na to nadväzujúcich za účelom zníženia ich energetickej náročnosti")</f>
        <v>0</v>
      </c>
      <c r="H46" s="260">
        <f>SUMIFS(H17:H44,$J$17:$J$44,"1. Rekonštrukcia a modernizácia stavebných objektov v oblasti priemyslu a služieb na to nadväzujúcich za účelom zníženia ich energetickej náročnosti")</f>
        <v>0</v>
      </c>
      <c r="I46" s="257"/>
      <c r="J46" s="257"/>
      <c r="K46" s="257"/>
      <c r="L46" s="257"/>
      <c r="M46" s="257"/>
      <c r="N46" s="257"/>
      <c r="O46" s="257"/>
      <c r="P46" s="60"/>
      <c r="Q46" s="60"/>
      <c r="R46" s="60"/>
      <c r="S46" s="60"/>
    </row>
    <row r="47" spans="1:58" s="216" customFormat="1" ht="15" customHeight="1" x14ac:dyDescent="0.25">
      <c r="A47" s="500" t="s">
        <v>207</v>
      </c>
      <c r="B47" s="500"/>
      <c r="C47" s="500"/>
      <c r="D47" s="500"/>
      <c r="E47" s="500"/>
      <c r="F47" s="261">
        <f>SUMIFS(F17:F44,J17:J44,"2. Rekonštrukcia a modernizácia existujúcich energetických zariadení za účelom zvýšenia energetickej účinnosti  a zníženia emisií skleníkových plynov")</f>
        <v>0</v>
      </c>
      <c r="G47" s="261">
        <f>SUMIFS(G17:G44,$J$17:$J$44,"2. Rekonštrukcia a modernizácia existujúcich energetických zariadení za účelom zvýšenia energetickej účinnosti  a zníženia emisií skleníkových plynov")</f>
        <v>0</v>
      </c>
      <c r="H47" s="261">
        <f>SUMIFS(H17:H44,$J$17:$J$44,"2. Rekonštrukcia a modernizácia existujúcich energetických zariadení za účelom zvýšenia energetickej účinnosti  a zníženia emisií skleníkových plynov")</f>
        <v>0</v>
      </c>
      <c r="I47" s="257"/>
      <c r="J47" s="257"/>
      <c r="K47" s="257"/>
      <c r="L47" s="257"/>
      <c r="M47" s="257"/>
      <c r="N47" s="257"/>
      <c r="O47" s="257"/>
      <c r="P47" s="60"/>
      <c r="Q47" s="60"/>
      <c r="R47" s="60"/>
      <c r="S47" s="60"/>
    </row>
    <row r="48" spans="1:58" s="216" customFormat="1" ht="15" customHeight="1" x14ac:dyDescent="0.25">
      <c r="A48" s="500" t="s">
        <v>208</v>
      </c>
      <c r="B48" s="500"/>
      <c r="C48" s="500"/>
      <c r="D48" s="500"/>
      <c r="E48" s="500"/>
      <c r="F48" s="261">
        <f>SUMIFS(F17:F44,J17:J44,"3. Rekonštrukcia a modernizácia systémov výroby a rozvodu stlačeného vzduchu")</f>
        <v>0</v>
      </c>
      <c r="G48" s="261">
        <f>SUMIFS(G17:G44,$J$17:$J$44,"3. Rekonštrukcia a modernizácia systémov výroby a rozvodu stlačeného vzduchu")</f>
        <v>0</v>
      </c>
      <c r="H48" s="261">
        <f>SUMIFS(H17:H44,$J$17:$J$44,"3. Rekonštrukcia a modernizácia systémov výroby a rozvodu stlačeného vzduchu")</f>
        <v>0</v>
      </c>
      <c r="I48" s="257"/>
      <c r="J48" s="257"/>
      <c r="K48" s="257"/>
      <c r="L48" s="257"/>
      <c r="M48" s="257"/>
      <c r="N48" s="257"/>
      <c r="O48" s="257"/>
      <c r="P48" s="60"/>
      <c r="Q48" s="60"/>
      <c r="R48" s="60"/>
      <c r="S48" s="60"/>
    </row>
    <row r="49" spans="1:19" s="216" customFormat="1" ht="30" customHeight="1" x14ac:dyDescent="0.25">
      <c r="A49" s="500" t="s">
        <v>209</v>
      </c>
      <c r="B49" s="500"/>
      <c r="C49" s="500"/>
      <c r="D49" s="500"/>
      <c r="E49" s="500"/>
      <c r="F49" s="261">
        <f>SUMIFS(F17:F44,J17:J44,"4. Zavádzanie systémov merania a riadenia, vrátane energetických a environmentálnych manažérskych systémov, najmä EMAS, v oblasti výroby a spotreby energie za účelom zníženia spotreby energie a emisií skleníkových plynov")</f>
        <v>0</v>
      </c>
      <c r="G49" s="261">
        <f>SUMIFS(G17:G44,$J$17:$J$44,"4. Zavádzanie systémov merania a riadenia, vrátane energetických a environmentálnych manažérskych systémov, najmä EMAS, v oblasti výroby a spotreby energie za účelom zníženia spotreby energie a emisií skleníkových plynov")</f>
        <v>0</v>
      </c>
      <c r="H49" s="261">
        <f>SUMIFS(H17:H44,$J$17:$J$44,"4. Zavádzanie systémov merania a riadenia, vrátane energetických a environmentálnych manažérskych systémov, najmä EMAS, v oblasti výroby a spotreby energie za účelom zníženia spotreby energie a emisií skleníkových plynov")</f>
        <v>0</v>
      </c>
      <c r="I49" s="257"/>
      <c r="J49" s="257"/>
      <c r="K49" s="257"/>
      <c r="L49" s="257"/>
      <c r="M49" s="257"/>
      <c r="N49" s="257"/>
      <c r="O49" s="257"/>
      <c r="P49" s="60"/>
      <c r="Q49" s="60"/>
      <c r="R49" s="60"/>
      <c r="S49" s="60"/>
    </row>
    <row r="50" spans="1:19" s="216" customFormat="1" x14ac:dyDescent="0.25">
      <c r="A50" s="500" t="s">
        <v>210</v>
      </c>
      <c r="B50" s="500"/>
      <c r="C50" s="500"/>
      <c r="D50" s="500"/>
      <c r="E50" s="500"/>
      <c r="F50" s="261">
        <f>SUMIFS(F17:F44,J17:J44,"5. Výstavba, modernizácia a rekonštrukcia rozvodov energie, resp. rozvodov energetických médií")</f>
        <v>0</v>
      </c>
      <c r="G50" s="261">
        <f>SUMIFS(G17:G44,$J$17:$J$44,"5. Výstavba, modernizácia a rekonštrukcia rozvodov energie, resp. rozvodov energetických médií")</f>
        <v>0</v>
      </c>
      <c r="H50" s="261">
        <f>SUMIFS(H17:H44,$J$17:$J$44,"5. Výstavba, modernizácia a rekonštrukcia rozvodov energie, resp. rozvodov energetických médií")</f>
        <v>0</v>
      </c>
      <c r="I50" s="257"/>
      <c r="J50" s="257"/>
      <c r="K50" s="257"/>
      <c r="L50" s="257"/>
      <c r="M50" s="257"/>
      <c r="N50" s="257"/>
      <c r="O50" s="257"/>
      <c r="P50" s="60"/>
      <c r="Q50" s="60"/>
      <c r="R50" s="60"/>
      <c r="S50" s="60"/>
    </row>
    <row r="51" spans="1:19" s="216" customFormat="1" x14ac:dyDescent="0.25">
      <c r="A51" s="500" t="s">
        <v>211</v>
      </c>
      <c r="B51" s="500"/>
      <c r="C51" s="500"/>
      <c r="D51" s="500"/>
      <c r="E51" s="500"/>
      <c r="F51" s="261">
        <f>SUMIFS(F17:F44,J17:J44,"6. Modernizácia a rekonštrukcia systémov vonkajšieho osvetlenia priemyselných areálov, ale len spolu s inými opatreniami na zníženie spotreby elektriny v podniku")</f>
        <v>0</v>
      </c>
      <c r="G51" s="261">
        <f>SUMIFS(G17:G44,$J$17:$J$44,"6. Modernizácia a rekonštrukcia systémov vonkajšieho osvetlenia priemyselných areálov, ale len spolu s inými opatreniami na zníženie spotreby elektriny v podniku")</f>
        <v>0</v>
      </c>
      <c r="H51" s="261">
        <f>SUMIFS(H17:H44,$J$17:$J$44,"6. Modernizácia a rekonštrukcia systémov vonkajšieho osvetlenia priemyselných areálov, ale len spolu s inými opatreniami na zníženie spotreby elektriny v podniku")</f>
        <v>0</v>
      </c>
      <c r="I51" s="257"/>
      <c r="J51" s="257"/>
      <c r="K51" s="257"/>
      <c r="L51" s="257"/>
      <c r="M51" s="257"/>
      <c r="N51" s="257"/>
      <c r="O51" s="257"/>
      <c r="P51" s="60"/>
      <c r="Q51" s="60"/>
      <c r="R51" s="60"/>
      <c r="S51" s="60"/>
    </row>
    <row r="52" spans="1:19" s="216" customFormat="1" x14ac:dyDescent="0.25">
      <c r="A52" s="500" t="s">
        <v>212</v>
      </c>
      <c r="B52" s="500"/>
      <c r="C52" s="500"/>
      <c r="D52" s="500"/>
      <c r="E52" s="500"/>
      <c r="F52" s="261">
        <f>SUMIFS(F17:F44,J17:J44,"7. Iné opatrenia, ktoré prispievajú k znižovaniu spotreby primárnych energetických zdrojov")</f>
        <v>0</v>
      </c>
      <c r="G52" s="261">
        <f>SUMIFS(G17:G44,$J$17:$J$44,"7. Iné opatrenia, ktoré prispievajú k znižovaniu spotreby primárnych energetických zdrojov")</f>
        <v>0</v>
      </c>
      <c r="H52" s="261">
        <f>SUMIFS(H17:H44,$J$17:$J$44,"7. Iné opatrenia, ktoré prispievajú k znižovaniu spotreby primárnych energetických zdrojov")</f>
        <v>0</v>
      </c>
      <c r="I52" s="257"/>
      <c r="J52" s="257"/>
      <c r="K52" s="257"/>
      <c r="L52" s="257"/>
      <c r="M52" s="257"/>
      <c r="N52" s="257"/>
      <c r="O52" s="257"/>
      <c r="P52" s="60"/>
      <c r="Q52" s="60"/>
      <c r="R52" s="60"/>
      <c r="S52" s="60"/>
    </row>
    <row r="53" spans="1:19" s="183" customFormat="1" x14ac:dyDescent="0.25">
      <c r="A53" s="505" t="s">
        <v>141</v>
      </c>
      <c r="B53" s="506"/>
      <c r="C53" s="506"/>
      <c r="D53" s="506"/>
      <c r="E53" s="507"/>
      <c r="F53" s="262">
        <f>SUMIF($K$12:$K$44,"Schéma štátnej pomoci na opatrenia energetickej efektívnosti v podnikoch",$F$12:$F$44)</f>
        <v>0</v>
      </c>
      <c r="G53" s="262">
        <f>SUMIF($K$12:$K$44,"Schéma štátnej pomoci na opatrenia energetickej efektívnosti v podnikoch",$G$12:$G$44)</f>
        <v>0</v>
      </c>
      <c r="H53" s="262">
        <f>SUMIF($K$12:$K$44,"Schéma štátnej pomoci na opatrenia energetickej efektívnosti v podnikoch",$H$12:$H$44)</f>
        <v>0</v>
      </c>
      <c r="I53" s="257"/>
      <c r="J53" s="257"/>
      <c r="K53" s="257"/>
      <c r="L53" s="257"/>
      <c r="M53" s="257"/>
      <c r="N53" s="257"/>
      <c r="O53" s="257"/>
    </row>
    <row r="54" spans="1:19" s="183" customFormat="1" x14ac:dyDescent="0.25">
      <c r="A54" s="505" t="s">
        <v>142</v>
      </c>
      <c r="B54" s="506"/>
      <c r="C54" s="506"/>
      <c r="D54" s="506"/>
      <c r="E54" s="507"/>
      <c r="F54" s="262">
        <f>SUMIF($K$12:$K$44,"Schéma štátnej pomoci na podporu využívania obnoviteľných zdrojov energie",$F$12:$F$44)</f>
        <v>0</v>
      </c>
      <c r="G54" s="262">
        <f>SUMIF($K$12:$K$44,"Schéma štátnej pomoci na podporu využívania obnoviteľných zdrojov energie",$G$12:$G$44)</f>
        <v>0</v>
      </c>
      <c r="H54" s="262">
        <f>SUMIF($K$12:$K$44,"Schéma štátnej pomoci na podporu využívania obnoviteľných zdrojov energie",$H$12:$H$44)</f>
        <v>0</v>
      </c>
      <c r="I54" s="257"/>
      <c r="J54" s="257"/>
      <c r="K54" s="257"/>
      <c r="L54" s="257"/>
      <c r="M54" s="257"/>
      <c r="N54" s="257"/>
      <c r="O54" s="257"/>
    </row>
    <row r="55" spans="1:19" s="183" customFormat="1" x14ac:dyDescent="0.25">
      <c r="A55" s="505" t="s">
        <v>231</v>
      </c>
      <c r="B55" s="506"/>
      <c r="C55" s="506"/>
      <c r="D55" s="506"/>
      <c r="E55" s="507"/>
      <c r="F55" s="262">
        <f>SUMIF($K$12:$K$44,"Schéma štátnej pomoci na podporu vysokoúčinnej kombinovanej výroby elektriny a tepla",$F$12:$F$44)</f>
        <v>0</v>
      </c>
      <c r="G55" s="262">
        <f>SUMIF($K$12:$K$44,"Schéma štátnej pomoci na podporu vysokoúčinnej kombinovanej výroby elektriny a tepla",$G$12:$G$44)</f>
        <v>0</v>
      </c>
      <c r="H55" s="262">
        <f>SUMIF($K$12:$K$44,"Schéma štátnej pomoci na podporu vysokoúčinnej kombinovanej výroby elektriny a tepla",$H$12:$H$44)</f>
        <v>0</v>
      </c>
      <c r="I55" s="257"/>
      <c r="J55" s="257"/>
      <c r="K55" s="257"/>
      <c r="L55" s="257"/>
      <c r="M55" s="257"/>
      <c r="N55" s="257"/>
      <c r="O55" s="257"/>
    </row>
    <row r="56" spans="1:19" s="342" customFormat="1" x14ac:dyDescent="0.25">
      <c r="A56" s="183"/>
      <c r="B56" s="183"/>
      <c r="C56" s="183"/>
      <c r="D56" s="183"/>
      <c r="E56" s="183"/>
      <c r="F56" s="254"/>
      <c r="G56" s="254"/>
      <c r="H56" s="254"/>
      <c r="I56" s="269"/>
      <c r="J56" s="269"/>
      <c r="K56" s="269"/>
      <c r="L56" s="303"/>
      <c r="M56" s="269"/>
      <c r="N56" s="183"/>
      <c r="O56" s="183"/>
    </row>
    <row r="57" spans="1:19" s="384" customFormat="1" x14ac:dyDescent="0.25">
      <c r="A57" s="183" t="s">
        <v>143</v>
      </c>
      <c r="B57" s="183"/>
      <c r="C57" s="183"/>
      <c r="D57" s="183"/>
      <c r="E57" s="183"/>
      <c r="F57" s="254"/>
      <c r="G57" s="254"/>
      <c r="H57" s="254"/>
      <c r="I57" s="269"/>
      <c r="J57" s="269"/>
      <c r="K57" s="269"/>
      <c r="L57" s="303"/>
      <c r="M57" s="269"/>
      <c r="N57" s="388"/>
      <c r="O57" s="388"/>
    </row>
    <row r="58" spans="1:19" s="384" customFormat="1" x14ac:dyDescent="0.25">
      <c r="A58" s="183"/>
      <c r="B58" s="183"/>
      <c r="C58" s="183"/>
      <c r="D58" s="183"/>
      <c r="E58" s="183"/>
      <c r="F58" s="254"/>
      <c r="G58" s="254"/>
      <c r="H58" s="254"/>
      <c r="I58" s="269"/>
      <c r="J58" s="269"/>
      <c r="K58" s="269"/>
      <c r="L58" s="303" t="s">
        <v>243</v>
      </c>
      <c r="M58" s="269"/>
      <c r="N58" s="517" t="s">
        <v>244</v>
      </c>
      <c r="O58" s="517"/>
    </row>
    <row r="59" spans="1:19" s="342" customFormat="1" x14ac:dyDescent="0.25">
      <c r="A59" s="183"/>
      <c r="B59" s="183"/>
      <c r="C59" s="183"/>
      <c r="D59" s="183"/>
      <c r="E59" s="183"/>
      <c r="F59" s="254"/>
      <c r="G59" s="254"/>
      <c r="H59" s="254"/>
      <c r="I59" s="269"/>
      <c r="J59" s="269"/>
      <c r="K59" s="269"/>
      <c r="L59" s="303"/>
      <c r="M59" s="269"/>
      <c r="N59" s="183"/>
      <c r="O59" s="183"/>
    </row>
    <row r="60" spans="1:19" x14ac:dyDescent="0.25">
      <c r="A60" s="494" t="s">
        <v>40</v>
      </c>
      <c r="B60" s="495"/>
      <c r="C60" s="495"/>
      <c r="D60" s="495"/>
      <c r="E60" s="495"/>
      <c r="F60" s="495"/>
      <c r="G60" s="495"/>
      <c r="H60" s="495"/>
      <c r="I60" s="495"/>
      <c r="J60" s="274"/>
      <c r="K60" s="274"/>
      <c r="L60" s="311"/>
      <c r="M60" s="274"/>
      <c r="N60" s="218"/>
      <c r="O60" s="183"/>
      <c r="Q60" s="91"/>
    </row>
    <row r="61" spans="1:19" ht="36" customHeight="1" x14ac:dyDescent="0.25">
      <c r="A61" s="496" t="s">
        <v>236</v>
      </c>
      <c r="B61" s="497"/>
      <c r="C61" s="497"/>
      <c r="D61" s="497"/>
      <c r="E61" s="497"/>
      <c r="F61" s="497"/>
      <c r="G61" s="497"/>
      <c r="H61" s="497"/>
      <c r="I61" s="497"/>
      <c r="J61" s="497"/>
      <c r="K61" s="497"/>
      <c r="L61" s="497"/>
      <c r="M61" s="497"/>
      <c r="N61" s="497"/>
      <c r="O61" s="498"/>
      <c r="Q61" s="91"/>
    </row>
    <row r="62" spans="1:19" ht="30" customHeight="1" x14ac:dyDescent="0.25">
      <c r="A62" s="496" t="s">
        <v>237</v>
      </c>
      <c r="B62" s="497"/>
      <c r="C62" s="497"/>
      <c r="D62" s="497"/>
      <c r="E62" s="497"/>
      <c r="F62" s="497"/>
      <c r="G62" s="497"/>
      <c r="H62" s="497"/>
      <c r="I62" s="497"/>
      <c r="J62" s="497"/>
      <c r="K62" s="497"/>
      <c r="L62" s="497"/>
      <c r="M62" s="497"/>
      <c r="N62" s="497"/>
      <c r="O62" s="498"/>
    </row>
    <row r="63" spans="1:19" s="314" customFormat="1" ht="30" customHeight="1" x14ac:dyDescent="0.25">
      <c r="A63" s="496" t="s">
        <v>241</v>
      </c>
      <c r="B63" s="497"/>
      <c r="C63" s="497"/>
      <c r="D63" s="497"/>
      <c r="E63" s="497"/>
      <c r="F63" s="497"/>
      <c r="G63" s="497"/>
      <c r="H63" s="497"/>
      <c r="I63" s="497"/>
      <c r="J63" s="497"/>
      <c r="K63" s="497"/>
      <c r="L63" s="497"/>
      <c r="M63" s="497"/>
      <c r="N63" s="497"/>
      <c r="O63" s="498"/>
    </row>
    <row r="64" spans="1:19" s="314" customFormat="1" ht="30" customHeight="1" x14ac:dyDescent="0.25">
      <c r="A64" s="496" t="s">
        <v>240</v>
      </c>
      <c r="B64" s="497"/>
      <c r="C64" s="497"/>
      <c r="D64" s="497"/>
      <c r="E64" s="497"/>
      <c r="F64" s="497"/>
      <c r="G64" s="497"/>
      <c r="H64" s="497"/>
      <c r="I64" s="497"/>
      <c r="J64" s="497"/>
      <c r="K64" s="497"/>
      <c r="L64" s="497"/>
      <c r="M64" s="497"/>
      <c r="N64" s="497"/>
      <c r="O64" s="498"/>
    </row>
    <row r="65" spans="1:15" ht="30" customHeight="1" x14ac:dyDescent="0.25">
      <c r="A65" s="499" t="s">
        <v>238</v>
      </c>
      <c r="B65" s="499"/>
      <c r="C65" s="499"/>
      <c r="D65" s="499"/>
      <c r="E65" s="499"/>
      <c r="F65" s="499"/>
      <c r="G65" s="499"/>
      <c r="H65" s="499"/>
      <c r="I65" s="499"/>
      <c r="J65" s="499"/>
      <c r="K65" s="499"/>
      <c r="L65" s="499"/>
      <c r="M65" s="499"/>
      <c r="N65" s="499"/>
      <c r="O65" s="499"/>
    </row>
    <row r="66" spans="1:15" ht="30.75" customHeight="1" x14ac:dyDescent="0.25">
      <c r="A66" s="499" t="s">
        <v>239</v>
      </c>
      <c r="B66" s="499"/>
      <c r="C66" s="499"/>
      <c r="D66" s="499"/>
      <c r="E66" s="499"/>
      <c r="F66" s="499"/>
      <c r="G66" s="499"/>
      <c r="H66" s="499"/>
      <c r="I66" s="499"/>
      <c r="J66" s="499"/>
      <c r="K66" s="499"/>
      <c r="L66" s="499"/>
      <c r="M66" s="499"/>
      <c r="N66" s="499"/>
      <c r="O66" s="499"/>
    </row>
    <row r="67" spans="1:15" ht="80.25" customHeight="1" x14ac:dyDescent="0.25">
      <c r="A67" s="514" t="s">
        <v>242</v>
      </c>
      <c r="B67" s="514"/>
      <c r="C67" s="514"/>
      <c r="D67" s="514"/>
      <c r="E67" s="514"/>
      <c r="F67" s="514"/>
      <c r="G67" s="514"/>
      <c r="H67" s="514"/>
      <c r="I67" s="514"/>
      <c r="J67" s="514"/>
      <c r="K67" s="514"/>
      <c r="L67" s="514"/>
      <c r="M67" s="514"/>
      <c r="N67" s="514"/>
      <c r="O67" s="514"/>
    </row>
    <row r="68" spans="1:15" s="166" customFormat="1" ht="15" hidden="1" customHeight="1" x14ac:dyDescent="0.3">
      <c r="A68" s="492"/>
      <c r="B68" s="492"/>
      <c r="C68" s="492"/>
      <c r="D68" s="492"/>
      <c r="E68" s="492"/>
      <c r="F68" s="492"/>
      <c r="G68" s="492"/>
      <c r="H68" s="492"/>
      <c r="I68" s="492"/>
      <c r="J68" s="492"/>
      <c r="K68" s="492"/>
      <c r="L68" s="492"/>
      <c r="M68" s="492"/>
      <c r="N68" s="492"/>
      <c r="O68" s="492"/>
    </row>
    <row r="69" spans="1:15" s="166" customFormat="1" ht="15" hidden="1" customHeight="1" x14ac:dyDescent="0.3">
      <c r="A69" s="492"/>
      <c r="B69" s="492"/>
      <c r="C69" s="492"/>
      <c r="D69" s="492"/>
      <c r="E69" s="492"/>
      <c r="F69" s="492"/>
      <c r="G69" s="492"/>
      <c r="H69" s="492"/>
      <c r="I69" s="492"/>
      <c r="J69" s="492"/>
      <c r="K69" s="492"/>
      <c r="L69" s="492"/>
      <c r="M69" s="492"/>
      <c r="N69" s="492"/>
      <c r="O69" s="492"/>
    </row>
    <row r="70" spans="1:15" s="166" customFormat="1" ht="14.45" hidden="1" x14ac:dyDescent="0.3">
      <c r="A70" s="345"/>
      <c r="B70" s="345"/>
      <c r="C70" s="345"/>
      <c r="D70" s="345"/>
      <c r="E70" s="345"/>
      <c r="F70" s="346" t="e">
        <f>F18*'Kontrafaktuálne rozpočty'!E22/'Rozpočet projektu'!F46</f>
        <v>#DIV/0!</v>
      </c>
      <c r="G70" s="346" t="s">
        <v>166</v>
      </c>
      <c r="H70" s="346"/>
      <c r="I70" s="345"/>
      <c r="J70" s="345"/>
      <c r="K70" s="345"/>
      <c r="L70" s="347"/>
      <c r="M70" s="345"/>
      <c r="N70" s="345"/>
      <c r="O70" s="345"/>
    </row>
    <row r="71" spans="1:15" s="166" customFormat="1" ht="14.45" hidden="1" x14ac:dyDescent="0.3">
      <c r="A71" s="493"/>
      <c r="B71" s="493"/>
      <c r="C71" s="493"/>
      <c r="D71" s="493"/>
      <c r="E71" s="493"/>
      <c r="F71" s="493"/>
      <c r="G71" s="493"/>
      <c r="H71" s="493"/>
      <c r="I71" s="493"/>
      <c r="J71" s="493"/>
      <c r="K71" s="493"/>
      <c r="L71" s="493"/>
      <c r="M71" s="493"/>
      <c r="N71" s="493"/>
      <c r="O71" s="493"/>
    </row>
    <row r="72" spans="1:15" s="158" customFormat="1" ht="14.45" hidden="1" x14ac:dyDescent="0.3">
      <c r="A72" s="348"/>
      <c r="B72" s="348"/>
      <c r="C72" s="349"/>
      <c r="D72" s="350"/>
      <c r="E72" s="350"/>
      <c r="F72" s="351"/>
      <c r="G72" s="351"/>
      <c r="H72" s="351"/>
      <c r="I72" s="352"/>
      <c r="J72" s="352"/>
      <c r="K72" s="352"/>
      <c r="L72" s="353"/>
      <c r="M72" s="352"/>
      <c r="N72" s="348"/>
    </row>
    <row r="73" spans="1:15" s="158" customFormat="1" ht="15" hidden="1" customHeight="1" x14ac:dyDescent="0.3">
      <c r="C73" s="354"/>
      <c r="D73" s="355"/>
      <c r="E73" s="355"/>
      <c r="F73" s="356"/>
      <c r="G73" s="356"/>
      <c r="H73" s="356"/>
      <c r="I73" s="357"/>
      <c r="J73" s="357"/>
      <c r="K73" s="357"/>
      <c r="L73" s="358"/>
      <c r="M73" s="357"/>
    </row>
    <row r="74" spans="1:15" s="158" customFormat="1" ht="14.45" hidden="1" x14ac:dyDescent="0.3">
      <c r="A74" s="172"/>
      <c r="B74" s="172"/>
      <c r="C74" s="172"/>
      <c r="D74" s="172"/>
      <c r="E74" s="172"/>
      <c r="F74" s="256"/>
      <c r="G74" s="256"/>
      <c r="H74" s="256"/>
      <c r="I74" s="276"/>
      <c r="J74" s="276"/>
      <c r="K74" s="276"/>
      <c r="L74" s="313"/>
      <c r="M74" s="276"/>
      <c r="N74" s="172"/>
    </row>
    <row r="75" spans="1:15" s="158" customFormat="1" ht="14.45" hidden="1" x14ac:dyDescent="0.3">
      <c r="A75" s="359"/>
      <c r="B75" s="359"/>
      <c r="C75" s="360"/>
      <c r="D75" s="361"/>
      <c r="E75" s="361"/>
      <c r="F75" s="362"/>
      <c r="G75" s="362"/>
      <c r="H75" s="362"/>
      <c r="I75" s="363"/>
      <c r="J75" s="363"/>
      <c r="K75" s="363"/>
      <c r="L75" s="364"/>
      <c r="M75" s="363"/>
      <c r="N75" s="359"/>
    </row>
    <row r="76" spans="1:15" s="158" customFormat="1" ht="14.45" hidden="1" x14ac:dyDescent="0.3">
      <c r="C76" s="354"/>
      <c r="D76" s="355"/>
      <c r="E76" s="355"/>
      <c r="F76" s="356"/>
      <c r="G76" s="356"/>
      <c r="H76" s="356"/>
      <c r="I76" s="357"/>
      <c r="J76" s="357"/>
      <c r="K76" s="357"/>
      <c r="L76" s="358"/>
      <c r="M76" s="357"/>
    </row>
    <row r="77" spans="1:15" s="158" customFormat="1" ht="14.45" hidden="1" x14ac:dyDescent="0.3">
      <c r="C77" s="354"/>
      <c r="D77" s="355"/>
      <c r="E77" s="355"/>
      <c r="F77" s="356"/>
      <c r="G77" s="356"/>
      <c r="H77" s="356"/>
      <c r="I77" s="357"/>
      <c r="J77" s="357"/>
      <c r="K77" s="357"/>
      <c r="L77" s="358"/>
      <c r="M77" s="357"/>
    </row>
    <row r="78" spans="1:15" s="158" customFormat="1" ht="14.45" hidden="1" x14ac:dyDescent="0.3">
      <c r="C78" s="354"/>
      <c r="D78" s="355"/>
      <c r="E78" s="355"/>
      <c r="F78" s="356"/>
      <c r="G78" s="356"/>
      <c r="H78" s="356"/>
      <c r="I78" s="357"/>
      <c r="J78" s="357"/>
      <c r="K78" s="357"/>
      <c r="L78" s="358"/>
      <c r="M78" s="357"/>
    </row>
    <row r="79" spans="1:15" s="158" customFormat="1" ht="14.45" hidden="1" x14ac:dyDescent="0.3">
      <c r="C79" s="354"/>
      <c r="D79" s="355"/>
      <c r="E79" s="355"/>
      <c r="F79" s="356"/>
      <c r="G79" s="356"/>
      <c r="H79" s="356"/>
      <c r="I79" s="357"/>
      <c r="J79" s="357"/>
      <c r="K79" s="357"/>
      <c r="L79" s="358"/>
      <c r="M79" s="357"/>
    </row>
    <row r="80" spans="1:15" s="158" customFormat="1" x14ac:dyDescent="0.25">
      <c r="C80" s="354"/>
      <c r="D80" s="355"/>
      <c r="E80" s="355"/>
      <c r="F80" s="356"/>
      <c r="G80" s="356"/>
      <c r="H80" s="356"/>
      <c r="I80" s="357"/>
      <c r="J80" s="357"/>
      <c r="K80" s="357"/>
      <c r="L80" s="358"/>
      <c r="M80" s="357"/>
    </row>
    <row r="81" spans="3:13" s="158" customFormat="1" x14ac:dyDescent="0.25">
      <c r="C81" s="354"/>
      <c r="D81" s="355"/>
      <c r="E81" s="355"/>
      <c r="F81" s="356"/>
      <c r="G81" s="356"/>
      <c r="H81" s="356"/>
      <c r="I81" s="357"/>
      <c r="J81" s="357"/>
      <c r="K81" s="357"/>
      <c r="L81" s="358"/>
      <c r="M81" s="357"/>
    </row>
    <row r="82" spans="3:13" s="158" customFormat="1" x14ac:dyDescent="0.25">
      <c r="C82" s="354"/>
      <c r="D82" s="355"/>
      <c r="E82" s="355"/>
      <c r="F82" s="356"/>
      <c r="G82" s="356"/>
      <c r="H82" s="356"/>
      <c r="I82" s="357"/>
      <c r="J82" s="357"/>
      <c r="K82" s="357"/>
      <c r="L82" s="358"/>
      <c r="M82" s="357"/>
    </row>
    <row r="83" spans="3:13" s="158" customFormat="1" x14ac:dyDescent="0.25">
      <c r="C83" s="354"/>
      <c r="D83" s="355"/>
      <c r="E83" s="355"/>
      <c r="F83" s="356"/>
      <c r="G83" s="356"/>
      <c r="H83" s="356"/>
      <c r="I83" s="357"/>
      <c r="J83" s="357"/>
      <c r="K83" s="357"/>
      <c r="L83" s="358"/>
      <c r="M83" s="357"/>
    </row>
    <row r="84" spans="3:13" s="158" customFormat="1" x14ac:dyDescent="0.25">
      <c r="C84" s="354"/>
      <c r="D84" s="355"/>
      <c r="E84" s="355"/>
      <c r="F84" s="356"/>
      <c r="G84" s="356"/>
      <c r="H84" s="356"/>
      <c r="I84" s="357"/>
      <c r="J84" s="357"/>
      <c r="K84" s="357"/>
      <c r="L84" s="358"/>
      <c r="M84" s="357"/>
    </row>
    <row r="85" spans="3:13" s="158" customFormat="1" x14ac:dyDescent="0.25">
      <c r="C85" s="354"/>
      <c r="D85" s="355"/>
      <c r="E85" s="355"/>
      <c r="F85" s="356"/>
      <c r="G85" s="356"/>
      <c r="H85" s="356"/>
      <c r="I85" s="357"/>
      <c r="J85" s="357"/>
      <c r="K85" s="357"/>
      <c r="L85" s="358"/>
      <c r="M85" s="357"/>
    </row>
    <row r="86" spans="3:13" s="158" customFormat="1" x14ac:dyDescent="0.25">
      <c r="C86" s="354"/>
      <c r="D86" s="355"/>
      <c r="E86" s="355"/>
      <c r="F86" s="356"/>
      <c r="G86" s="356"/>
      <c r="H86" s="356"/>
      <c r="I86" s="357"/>
      <c r="J86" s="357"/>
      <c r="K86" s="357"/>
      <c r="L86" s="358"/>
      <c r="M86" s="357"/>
    </row>
    <row r="87" spans="3:13" s="158" customFormat="1" x14ac:dyDescent="0.25">
      <c r="C87" s="354"/>
      <c r="D87" s="355"/>
      <c r="E87" s="355"/>
      <c r="F87" s="356"/>
      <c r="G87" s="356"/>
      <c r="H87" s="356"/>
      <c r="I87" s="357"/>
      <c r="J87" s="357"/>
      <c r="K87" s="357"/>
      <c r="L87" s="358"/>
      <c r="M87" s="357"/>
    </row>
    <row r="88" spans="3:13" s="158" customFormat="1" x14ac:dyDescent="0.25">
      <c r="C88" s="354"/>
      <c r="D88" s="355"/>
      <c r="E88" s="355"/>
      <c r="F88" s="356"/>
      <c r="G88" s="356"/>
      <c r="H88" s="356"/>
      <c r="I88" s="357"/>
      <c r="J88" s="357"/>
      <c r="K88" s="357"/>
      <c r="L88" s="358"/>
      <c r="M88" s="357"/>
    </row>
    <row r="89" spans="3:13" s="158" customFormat="1" x14ac:dyDescent="0.25">
      <c r="C89" s="354"/>
      <c r="D89" s="355"/>
      <c r="E89" s="355"/>
      <c r="F89" s="356"/>
      <c r="G89" s="356"/>
      <c r="H89" s="356"/>
      <c r="I89" s="357"/>
      <c r="J89" s="357"/>
      <c r="K89" s="357"/>
      <c r="L89" s="358"/>
      <c r="M89" s="357"/>
    </row>
    <row r="90" spans="3:13" s="158" customFormat="1" x14ac:dyDescent="0.25">
      <c r="C90" s="354"/>
      <c r="D90" s="355"/>
      <c r="E90" s="355"/>
      <c r="F90" s="356"/>
      <c r="G90" s="356"/>
      <c r="H90" s="356"/>
      <c r="I90" s="357"/>
      <c r="J90" s="357"/>
      <c r="K90" s="357"/>
      <c r="L90" s="358"/>
      <c r="M90" s="357"/>
    </row>
  </sheetData>
  <sheetProtection password="F851" sheet="1" objects="1" scenarios="1" formatCells="0" formatColumns="0" formatRows="0" insertColumns="0" insertRows="0" insertHyperlinks="0" deleteColumns="0" deleteRows="0" sort="0" autoFilter="0" pivotTables="0"/>
  <protectedRanges>
    <protectedRange sqref="A1:O67" name="Range1"/>
  </protectedRanges>
  <dataConsolidate/>
  <mergeCells count="29">
    <mergeCell ref="A2:O2"/>
    <mergeCell ref="B8:O8"/>
    <mergeCell ref="B9:O9"/>
    <mergeCell ref="A13:O13"/>
    <mergeCell ref="A67:O67"/>
    <mergeCell ref="A48:E48"/>
    <mergeCell ref="A50:E50"/>
    <mergeCell ref="A45:E45"/>
    <mergeCell ref="A63:O63"/>
    <mergeCell ref="A64:O64"/>
    <mergeCell ref="A53:E53"/>
    <mergeCell ref="A54:E54"/>
    <mergeCell ref="N58:O58"/>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s>
  <dataValidations xWindow="1061" yWindow="708" count="4">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3:A44"/>
    <dataValidation type="custom" allowBlank="1" showInputMessage="1" showErrorMessage="1" prompt="V prípade potreby uveďte ďalšie typy výdavkov" sqref="R6 H17:H21 H23:H27 H29:H33 H35:H37 H39 H41 H43:H45 A46:H55">
      <formula1>FALSE</formula1>
    </dataValidation>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N17:N21 N43:N44 N41 N39 N35:N37 N29:N33 N23:N27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Číselníky!$B$36:$B$37</xm:f>
          </x14:formula1>
          <xm:sqref>B10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ht="14.45" x14ac:dyDescent="0.3">
      <c r="A1" s="27"/>
      <c r="B1" s="27"/>
      <c r="C1" s="28"/>
      <c r="D1" s="28"/>
      <c r="E1" s="28"/>
      <c r="F1" s="28"/>
      <c r="G1" s="28"/>
      <c r="H1" s="28"/>
      <c r="I1" s="28"/>
      <c r="J1" s="28"/>
    </row>
    <row r="2" spans="1:19" ht="14.45" x14ac:dyDescent="0.3">
      <c r="A2" s="27"/>
      <c r="B2" s="27"/>
      <c r="C2" s="28"/>
      <c r="D2" s="28"/>
      <c r="E2" s="28"/>
      <c r="F2" s="28"/>
      <c r="G2" s="28"/>
      <c r="H2" s="28"/>
      <c r="I2" s="28"/>
      <c r="J2" s="28"/>
    </row>
    <row r="3" spans="1:19" ht="20.25" x14ac:dyDescent="0.25">
      <c r="A3" s="550" t="s">
        <v>36</v>
      </c>
      <c r="B3" s="550"/>
      <c r="C3" s="550"/>
      <c r="D3" s="550"/>
      <c r="E3" s="550"/>
      <c r="F3" s="550"/>
      <c r="G3" s="550"/>
      <c r="H3" s="550"/>
      <c r="I3" s="550"/>
      <c r="J3" s="550"/>
      <c r="S3" s="1" t="s">
        <v>102</v>
      </c>
    </row>
    <row r="4" spans="1:19" ht="14.45" x14ac:dyDescent="0.3">
      <c r="A4" s="27"/>
      <c r="B4" s="27"/>
      <c r="C4" s="28"/>
      <c r="D4" s="28"/>
      <c r="E4" s="28"/>
      <c r="F4" s="28"/>
      <c r="G4" s="28"/>
      <c r="H4" s="28"/>
      <c r="I4" s="28"/>
      <c r="J4" s="28"/>
    </row>
    <row r="5" spans="1:19" thickBot="1" x14ac:dyDescent="0.35">
      <c r="A5" s="27"/>
      <c r="B5" s="27"/>
      <c r="C5" s="28"/>
      <c r="D5" s="28"/>
      <c r="E5" s="28"/>
      <c r="F5" s="28"/>
      <c r="G5" s="28"/>
      <c r="H5" s="28"/>
      <c r="I5" s="28"/>
      <c r="J5" s="28"/>
    </row>
    <row r="6" spans="1:19" x14ac:dyDescent="0.25">
      <c r="A6" s="551" t="s">
        <v>0</v>
      </c>
      <c r="B6" s="552"/>
      <c r="C6" s="553" t="str">
        <f>IF(KS!B6="","",KS!B6)</f>
        <v/>
      </c>
      <c r="D6" s="554"/>
      <c r="E6" s="554"/>
      <c r="F6" s="554"/>
      <c r="G6" s="554"/>
      <c r="H6" s="554"/>
      <c r="I6" s="554"/>
      <c r="J6" s="555"/>
    </row>
    <row r="7" spans="1:19" ht="15.75" thickBot="1" x14ac:dyDescent="0.3">
      <c r="A7" s="556" t="s">
        <v>1</v>
      </c>
      <c r="B7" s="557"/>
      <c r="C7" s="558" t="str">
        <f>IF(KS!B7="","",KS!B7)</f>
        <v/>
      </c>
      <c r="D7" s="559"/>
      <c r="E7" s="559"/>
      <c r="F7" s="559"/>
      <c r="G7" s="559"/>
      <c r="H7" s="559"/>
      <c r="I7" s="559"/>
      <c r="J7" s="560"/>
    </row>
    <row r="8" spans="1:19" s="11" customFormat="1" ht="13.9" x14ac:dyDescent="0.25"/>
    <row r="9" spans="1:19" ht="15.75" x14ac:dyDescent="0.25">
      <c r="A9" s="533" t="s">
        <v>2</v>
      </c>
      <c r="B9" s="533"/>
      <c r="C9" s="533"/>
      <c r="D9" s="533"/>
      <c r="E9" s="453"/>
      <c r="F9" s="453"/>
      <c r="G9" s="453"/>
      <c r="H9" s="453"/>
      <c r="I9" s="453"/>
      <c r="J9" s="453"/>
    </row>
    <row r="10" spans="1:19" ht="15.75" x14ac:dyDescent="0.25">
      <c r="A10" s="533" t="s">
        <v>6</v>
      </c>
      <c r="B10" s="533"/>
      <c r="C10" s="533"/>
      <c r="D10" s="533"/>
      <c r="E10" s="453"/>
      <c r="F10" s="453"/>
      <c r="G10" s="453"/>
      <c r="H10" s="453"/>
      <c r="I10" s="453"/>
      <c r="J10" s="453"/>
    </row>
    <row r="11" spans="1:19" s="11" customFormat="1" ht="13.9" x14ac:dyDescent="0.25"/>
    <row r="12" spans="1:19" s="11" customFormat="1" ht="13.9" x14ac:dyDescent="0.25"/>
    <row r="13" spans="1:19" s="11" customFormat="1" ht="13.9" x14ac:dyDescent="0.25"/>
    <row r="14" spans="1:19" ht="15.75" x14ac:dyDescent="0.25">
      <c r="A14" s="435" t="s">
        <v>100</v>
      </c>
      <c r="B14" s="435"/>
      <c r="C14" s="435"/>
      <c r="D14" s="435"/>
      <c r="E14" s="435"/>
      <c r="F14" s="435"/>
      <c r="G14" s="435"/>
      <c r="H14" s="435"/>
      <c r="I14" s="435"/>
      <c r="J14" s="435"/>
    </row>
    <row r="15" spans="1:19" ht="14.45" x14ac:dyDescent="0.3">
      <c r="L15" s="1" t="s">
        <v>29</v>
      </c>
    </row>
    <row r="16" spans="1:19" x14ac:dyDescent="0.25">
      <c r="A16" s="446" t="s">
        <v>49</v>
      </c>
      <c r="B16" s="446" t="s">
        <v>17</v>
      </c>
      <c r="C16" s="446"/>
      <c r="D16" s="446"/>
      <c r="E16" s="446"/>
      <c r="F16" s="446" t="s">
        <v>8</v>
      </c>
      <c r="G16" s="446"/>
      <c r="H16" s="447" t="s">
        <v>101</v>
      </c>
      <c r="I16" s="446" t="s">
        <v>32</v>
      </c>
      <c r="J16" s="446" t="s">
        <v>9</v>
      </c>
      <c r="L16" s="1" t="s">
        <v>30</v>
      </c>
    </row>
    <row r="17" spans="1:13" ht="15.75" x14ac:dyDescent="0.25">
      <c r="A17" s="446"/>
      <c r="B17" s="446"/>
      <c r="C17" s="446"/>
      <c r="D17" s="446"/>
      <c r="E17" s="446"/>
      <c r="F17" s="29" t="s">
        <v>10</v>
      </c>
      <c r="G17" s="29" t="s">
        <v>11</v>
      </c>
      <c r="H17" s="448"/>
      <c r="I17" s="446"/>
      <c r="J17" s="446"/>
      <c r="L17" s="1" t="s">
        <v>31</v>
      </c>
    </row>
    <row r="18" spans="1:13" ht="15.6" x14ac:dyDescent="0.3">
      <c r="A18" s="30" t="s">
        <v>13</v>
      </c>
      <c r="B18" s="441"/>
      <c r="C18" s="441"/>
      <c r="D18" s="441"/>
      <c r="E18" s="441"/>
      <c r="F18" s="31"/>
      <c r="G18" s="31"/>
      <c r="H18" s="31"/>
      <c r="I18" s="32"/>
      <c r="J18" s="32"/>
    </row>
    <row r="19" spans="1:13" ht="15.6" x14ac:dyDescent="0.3">
      <c r="A19" s="30" t="s">
        <v>14</v>
      </c>
      <c r="B19" s="441"/>
      <c r="C19" s="441"/>
      <c r="D19" s="441"/>
      <c r="E19" s="441"/>
      <c r="F19" s="31"/>
      <c r="G19" s="31"/>
      <c r="H19" s="31"/>
      <c r="I19" s="32"/>
      <c r="J19" s="32"/>
    </row>
    <row r="20" spans="1:13" ht="15.6" x14ac:dyDescent="0.3">
      <c r="A20" s="30" t="s">
        <v>15</v>
      </c>
      <c r="B20" s="441"/>
      <c r="C20" s="441"/>
      <c r="D20" s="441"/>
      <c r="E20" s="441"/>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35" t="s">
        <v>16</v>
      </c>
      <c r="B24" s="435"/>
      <c r="C24" s="435"/>
      <c r="D24" s="435"/>
      <c r="E24" s="435"/>
      <c r="F24" s="435"/>
      <c r="G24" s="435"/>
      <c r="H24" s="435"/>
      <c r="I24" s="435"/>
      <c r="J24" s="435"/>
      <c r="M24" s="34"/>
    </row>
    <row r="25" spans="1:13" ht="15.6" x14ac:dyDescent="0.3">
      <c r="A25" s="44"/>
      <c r="B25" s="44"/>
      <c r="C25" s="44"/>
      <c r="D25" s="44"/>
      <c r="E25" s="44"/>
      <c r="F25" s="44"/>
      <c r="G25" s="44"/>
      <c r="H25" s="92"/>
      <c r="I25" s="44"/>
      <c r="J25" s="44"/>
      <c r="M25" s="34"/>
    </row>
    <row r="26" spans="1:13" x14ac:dyDescent="0.25">
      <c r="A26" s="537" t="s">
        <v>73</v>
      </c>
      <c r="B26" s="538"/>
      <c r="C26" s="538"/>
      <c r="D26" s="538"/>
      <c r="E26" s="539"/>
      <c r="F26" s="540"/>
      <c r="G26" s="540"/>
      <c r="H26" s="540"/>
      <c r="I26" s="540"/>
      <c r="J26" s="541"/>
    </row>
    <row r="27" spans="1:13" x14ac:dyDescent="0.25">
      <c r="A27" s="543" t="s">
        <v>74</v>
      </c>
      <c r="B27" s="544"/>
      <c r="C27" s="544"/>
      <c r="D27" s="544"/>
      <c r="E27" s="545"/>
      <c r="F27" s="546" t="s">
        <v>115</v>
      </c>
      <c r="G27" s="547"/>
      <c r="H27" s="547"/>
      <c r="I27" s="547"/>
      <c r="J27" s="548"/>
    </row>
    <row r="31" spans="1:13" ht="14.45" x14ac:dyDescent="0.3">
      <c r="F31" s="542"/>
      <c r="G31" s="542"/>
      <c r="H31" s="542"/>
      <c r="I31" s="542"/>
      <c r="J31" s="25"/>
    </row>
    <row r="32" spans="1:13" x14ac:dyDescent="0.25">
      <c r="A32" s="26" t="s">
        <v>42</v>
      </c>
      <c r="B32" s="26"/>
      <c r="C32" s="26"/>
      <c r="D32" s="26"/>
      <c r="E32" s="26"/>
      <c r="F32" s="110"/>
      <c r="G32" s="110"/>
      <c r="H32" s="439" t="s">
        <v>41</v>
      </c>
      <c r="I32" s="439"/>
      <c r="J32" s="439"/>
    </row>
    <row r="33" spans="1:10" ht="14.45" x14ac:dyDescent="0.3">
      <c r="A33" s="26"/>
      <c r="B33" s="26"/>
      <c r="C33" s="26"/>
      <c r="D33" s="26"/>
      <c r="E33" s="26"/>
      <c r="F33" s="110"/>
      <c r="G33" s="110"/>
      <c r="H33" s="119"/>
      <c r="I33" s="119"/>
      <c r="J33" s="119"/>
    </row>
    <row r="34" spans="1:10" ht="14.45" x14ac:dyDescent="0.3">
      <c r="A34" s="26"/>
      <c r="B34" s="26"/>
      <c r="C34" s="26"/>
      <c r="D34" s="26"/>
      <c r="E34" s="26"/>
      <c r="F34" s="110"/>
      <c r="G34" s="110"/>
      <c r="H34" s="119"/>
      <c r="I34" s="119"/>
      <c r="J34" s="119"/>
    </row>
    <row r="35" spans="1:10" ht="14.45" x14ac:dyDescent="0.3">
      <c r="A35" s="26"/>
      <c r="B35" s="26"/>
      <c r="C35" s="26"/>
      <c r="D35" s="26"/>
      <c r="E35" s="26"/>
      <c r="F35" s="110"/>
      <c r="G35" s="110"/>
      <c r="H35" s="119"/>
      <c r="I35" s="119"/>
      <c r="J35" s="119"/>
    </row>
    <row r="36" spans="1:10" ht="14.45" x14ac:dyDescent="0.3">
      <c r="A36" s="35"/>
      <c r="B36" s="35"/>
      <c r="C36" s="35"/>
      <c r="D36" s="35"/>
      <c r="E36" s="35"/>
      <c r="F36" s="35"/>
      <c r="G36" s="35"/>
      <c r="H36" s="35"/>
      <c r="I36" s="35"/>
      <c r="J36" s="35"/>
    </row>
    <row r="37" spans="1:10" ht="14.45" x14ac:dyDescent="0.3">
      <c r="A37" s="535" t="s">
        <v>46</v>
      </c>
      <c r="B37" s="535"/>
      <c r="C37" s="535"/>
      <c r="D37" s="535"/>
      <c r="E37" s="535"/>
      <c r="F37" s="535"/>
      <c r="G37" s="535"/>
      <c r="H37" s="535"/>
      <c r="I37" s="535"/>
      <c r="J37" s="535"/>
    </row>
    <row r="38" spans="1:10" ht="78.75" customHeight="1" x14ac:dyDescent="0.25">
      <c r="A38" s="549" t="s">
        <v>118</v>
      </c>
      <c r="B38" s="549"/>
      <c r="C38" s="549"/>
      <c r="D38" s="549"/>
      <c r="E38" s="549"/>
      <c r="F38" s="549"/>
      <c r="G38" s="549"/>
      <c r="H38" s="549"/>
      <c r="I38" s="549"/>
      <c r="J38" s="549"/>
    </row>
    <row r="39" spans="1:10" ht="131.25" customHeight="1" x14ac:dyDescent="0.25">
      <c r="A39" s="534" t="s">
        <v>54</v>
      </c>
      <c r="B39" s="534"/>
      <c r="C39" s="534"/>
      <c r="D39" s="534"/>
      <c r="E39" s="534"/>
      <c r="F39" s="534"/>
      <c r="G39" s="534"/>
      <c r="H39" s="534"/>
      <c r="I39" s="534"/>
      <c r="J39" s="534"/>
    </row>
    <row r="40" spans="1:10" ht="76.5" customHeight="1" x14ac:dyDescent="0.25">
      <c r="A40" s="535" t="s">
        <v>47</v>
      </c>
      <c r="B40" s="535"/>
      <c r="C40" s="535"/>
      <c r="D40" s="535"/>
      <c r="E40" s="535"/>
      <c r="F40" s="535"/>
      <c r="G40" s="535"/>
      <c r="H40" s="535"/>
      <c r="I40" s="535"/>
      <c r="J40" s="535"/>
    </row>
    <row r="41" spans="1:10" ht="32.25" customHeight="1" x14ac:dyDescent="0.25">
      <c r="A41" s="535" t="s">
        <v>48</v>
      </c>
      <c r="B41" s="535"/>
      <c r="C41" s="535"/>
      <c r="D41" s="535"/>
      <c r="E41" s="535"/>
      <c r="F41" s="535"/>
      <c r="G41" s="535"/>
      <c r="H41" s="535"/>
      <c r="I41" s="535"/>
      <c r="J41" s="535"/>
    </row>
    <row r="42" spans="1:10" ht="21.75" customHeight="1" x14ac:dyDescent="0.3">
      <c r="A42" s="536" t="s">
        <v>37</v>
      </c>
      <c r="B42" s="536"/>
      <c r="C42" s="536"/>
      <c r="D42" s="536"/>
      <c r="E42" s="536"/>
      <c r="F42" s="536"/>
      <c r="G42" s="536"/>
      <c r="H42" s="536"/>
      <c r="I42" s="536"/>
      <c r="J42" s="536"/>
    </row>
    <row r="43" spans="1:10" x14ac:dyDescent="0.25">
      <c r="A43" s="27"/>
      <c r="B43" s="27"/>
      <c r="C43" s="28"/>
      <c r="D43" s="28"/>
      <c r="E43" s="28"/>
      <c r="F43" s="28"/>
      <c r="G43" s="28"/>
      <c r="H43" s="28"/>
      <c r="I43" s="28"/>
      <c r="J43" s="28"/>
    </row>
    <row r="44" spans="1:10" x14ac:dyDescent="0.25">
      <c r="A44" s="532" t="s">
        <v>0</v>
      </c>
      <c r="B44" s="532"/>
      <c r="C44" s="519"/>
      <c r="D44" s="519"/>
      <c r="E44" s="519"/>
      <c r="F44" s="519"/>
      <c r="G44" s="519"/>
      <c r="H44" s="519"/>
      <c r="I44" s="519"/>
      <c r="J44" s="519"/>
    </row>
    <row r="45" spans="1:10" x14ac:dyDescent="0.25">
      <c r="A45" s="532" t="s">
        <v>1</v>
      </c>
      <c r="B45" s="532"/>
      <c r="C45" s="519"/>
      <c r="D45" s="519"/>
      <c r="E45" s="519"/>
      <c r="F45" s="519"/>
      <c r="G45" s="519"/>
      <c r="H45" s="519"/>
      <c r="I45" s="519"/>
      <c r="J45" s="519"/>
    </row>
    <row r="46" spans="1:10" x14ac:dyDescent="0.25">
      <c r="A46" s="6"/>
      <c r="B46" s="6"/>
      <c r="C46" s="6"/>
      <c r="D46" s="6"/>
      <c r="E46" s="6"/>
      <c r="F46" s="6"/>
      <c r="G46" s="6"/>
      <c r="H46" s="6"/>
      <c r="I46" s="6"/>
      <c r="J46" s="6"/>
    </row>
    <row r="47" spans="1:10" x14ac:dyDescent="0.25">
      <c r="A47" s="533" t="s">
        <v>2</v>
      </c>
      <c r="B47" s="533"/>
      <c r="C47" s="533"/>
      <c r="D47" s="533"/>
      <c r="E47" s="519"/>
      <c r="F47" s="519"/>
      <c r="G47" s="519"/>
      <c r="H47" s="519"/>
      <c r="I47" s="519"/>
      <c r="J47" s="519"/>
    </row>
    <row r="48" spans="1:10" x14ac:dyDescent="0.25">
      <c r="A48" s="533" t="s">
        <v>6</v>
      </c>
      <c r="B48" s="533"/>
      <c r="C48" s="533"/>
      <c r="D48" s="533"/>
      <c r="E48" s="519"/>
      <c r="F48" s="519"/>
      <c r="G48" s="519"/>
      <c r="H48" s="519"/>
      <c r="I48" s="519"/>
      <c r="J48" s="519"/>
    </row>
    <row r="50" spans="1:10" ht="15.75" x14ac:dyDescent="0.25">
      <c r="A50" s="435" t="s">
        <v>7</v>
      </c>
      <c r="B50" s="435"/>
      <c r="C50" s="435"/>
      <c r="D50" s="435"/>
      <c r="E50" s="435"/>
      <c r="F50" s="435"/>
      <c r="G50" s="435"/>
      <c r="H50" s="435"/>
      <c r="I50" s="435"/>
      <c r="J50" s="435"/>
    </row>
    <row r="52" spans="1:10" x14ac:dyDescent="0.25">
      <c r="A52" s="529" t="s">
        <v>12</v>
      </c>
      <c r="B52" s="529" t="s">
        <v>17</v>
      </c>
      <c r="C52" s="529"/>
      <c r="D52" s="529"/>
      <c r="E52" s="529"/>
      <c r="F52" s="529" t="s">
        <v>8</v>
      </c>
      <c r="G52" s="529"/>
      <c r="H52" s="530" t="s">
        <v>112</v>
      </c>
      <c r="I52" s="529" t="s">
        <v>32</v>
      </c>
      <c r="J52" s="529" t="s">
        <v>9</v>
      </c>
    </row>
    <row r="53" spans="1:10" ht="29.25" customHeight="1" x14ac:dyDescent="0.25">
      <c r="A53" s="529"/>
      <c r="B53" s="529"/>
      <c r="C53" s="529"/>
      <c r="D53" s="529"/>
      <c r="E53" s="529"/>
      <c r="F53" s="141" t="s">
        <v>10</v>
      </c>
      <c r="G53" s="141" t="s">
        <v>11</v>
      </c>
      <c r="H53" s="531"/>
      <c r="I53" s="529"/>
      <c r="J53" s="529"/>
    </row>
    <row r="54" spans="1:10" x14ac:dyDescent="0.25">
      <c r="A54" s="142" t="s">
        <v>13</v>
      </c>
      <c r="B54" s="519"/>
      <c r="C54" s="519"/>
      <c r="D54" s="519"/>
      <c r="E54" s="519"/>
      <c r="F54" s="146"/>
      <c r="G54" s="146"/>
      <c r="H54" s="146"/>
      <c r="I54" s="143"/>
      <c r="J54" s="146"/>
    </row>
    <row r="55" spans="1:10" x14ac:dyDescent="0.25">
      <c r="A55" s="142" t="s">
        <v>14</v>
      </c>
      <c r="B55" s="519"/>
      <c r="C55" s="519"/>
      <c r="D55" s="519"/>
      <c r="E55" s="519"/>
      <c r="F55" s="146"/>
      <c r="G55" s="146"/>
      <c r="H55" s="146"/>
      <c r="I55" s="143"/>
      <c r="J55" s="146"/>
    </row>
    <row r="56" spans="1:10" x14ac:dyDescent="0.25">
      <c r="A56" s="142" t="s">
        <v>15</v>
      </c>
      <c r="B56" s="519"/>
      <c r="C56" s="519"/>
      <c r="D56" s="519"/>
      <c r="E56" s="519"/>
      <c r="F56" s="146"/>
      <c r="G56" s="146"/>
      <c r="H56" s="146"/>
      <c r="I56" s="143"/>
      <c r="J56" s="146"/>
    </row>
    <row r="57" spans="1:10" s="11" customFormat="1" ht="14.25" x14ac:dyDescent="0.2">
      <c r="A57" s="149"/>
    </row>
    <row r="58" spans="1:10" s="11" customFormat="1" ht="14.25" x14ac:dyDescent="0.2"/>
    <row r="59" spans="1:10" ht="15.75" x14ac:dyDescent="0.25">
      <c r="A59" s="435" t="s">
        <v>16</v>
      </c>
      <c r="B59" s="435"/>
      <c r="C59" s="435"/>
      <c r="D59" s="435"/>
      <c r="E59" s="435"/>
      <c r="F59" s="435"/>
      <c r="G59" s="435"/>
      <c r="H59" s="435"/>
      <c r="I59" s="435"/>
      <c r="J59" s="435"/>
    </row>
    <row r="60" spans="1:10" s="6" customFormat="1" x14ac:dyDescent="0.25">
      <c r="A60" s="520" t="s">
        <v>73</v>
      </c>
      <c r="B60" s="520"/>
      <c r="C60" s="521"/>
      <c r="D60" s="521"/>
      <c r="E60" s="521"/>
      <c r="F60" s="147"/>
      <c r="G60" s="147"/>
      <c r="H60" s="147"/>
      <c r="I60" s="147"/>
      <c r="J60" s="148"/>
    </row>
    <row r="61" spans="1:10" s="6" customFormat="1" x14ac:dyDescent="0.25">
      <c r="A61" s="522" t="s">
        <v>74</v>
      </c>
      <c r="B61" s="523"/>
      <c r="C61" s="524"/>
      <c r="D61" s="524"/>
      <c r="E61" s="525"/>
      <c r="F61" s="526" t="s">
        <v>115</v>
      </c>
      <c r="G61" s="527"/>
      <c r="H61" s="527"/>
      <c r="I61" s="527"/>
      <c r="J61" s="528"/>
    </row>
    <row r="62" spans="1:10" s="11" customFormat="1" ht="14.25" x14ac:dyDescent="0.2"/>
    <row r="63" spans="1:10" s="11" customFormat="1" ht="14.25" x14ac:dyDescent="0.2"/>
    <row r="64" spans="1:10" s="11" customFormat="1" ht="14.25" x14ac:dyDescent="0.2"/>
    <row r="65" spans="1:10" s="11" customFormat="1" ht="14.25" x14ac:dyDescent="0.2">
      <c r="F65" s="518"/>
      <c r="G65" s="518"/>
      <c r="H65" s="518"/>
      <c r="I65" s="518"/>
      <c r="J65" s="110"/>
    </row>
    <row r="66" spans="1:10" x14ac:dyDescent="0.25">
      <c r="A66" s="26" t="s">
        <v>42</v>
      </c>
      <c r="B66" s="26"/>
      <c r="C66" s="26"/>
      <c r="D66" s="26"/>
      <c r="E66" s="26"/>
      <c r="F66" s="439" t="s">
        <v>41</v>
      </c>
      <c r="G66" s="439"/>
      <c r="H66" s="439"/>
      <c r="I66" s="439"/>
      <c r="J66" s="439"/>
    </row>
  </sheetData>
  <mergeCells count="56">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 ref="H16:H17"/>
    <mergeCell ref="B18:E18"/>
    <mergeCell ref="B19:E19"/>
    <mergeCell ref="B20:E20"/>
    <mergeCell ref="A24:J24"/>
    <mergeCell ref="A26:E26"/>
    <mergeCell ref="F26:J26"/>
    <mergeCell ref="F31:I31"/>
    <mergeCell ref="A37:J37"/>
    <mergeCell ref="A27:E27"/>
    <mergeCell ref="F27:J27"/>
    <mergeCell ref="H32:J32"/>
    <mergeCell ref="A39:J39"/>
    <mergeCell ref="A40:J40"/>
    <mergeCell ref="A41:J41"/>
    <mergeCell ref="A42:J42"/>
    <mergeCell ref="A44:B44"/>
    <mergeCell ref="C44:J44"/>
    <mergeCell ref="A45:B45"/>
    <mergeCell ref="C45:J45"/>
    <mergeCell ref="A47:D47"/>
    <mergeCell ref="E47:J47"/>
    <mergeCell ref="A48:D48"/>
    <mergeCell ref="E48:J48"/>
    <mergeCell ref="A50:J50"/>
    <mergeCell ref="A52:A53"/>
    <mergeCell ref="B52:E53"/>
    <mergeCell ref="F52:G52"/>
    <mergeCell ref="I52:I53"/>
    <mergeCell ref="J52:J53"/>
    <mergeCell ref="H52:H53"/>
    <mergeCell ref="F65:I65"/>
    <mergeCell ref="F66:J66"/>
    <mergeCell ref="B54:E54"/>
    <mergeCell ref="B55:E55"/>
    <mergeCell ref="B56:E56"/>
    <mergeCell ref="A59:J59"/>
    <mergeCell ref="A60:E60"/>
    <mergeCell ref="A61:E61"/>
    <mergeCell ref="F61:J61"/>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ht="14.45" x14ac:dyDescent="0.3">
      <c r="A1" s="14"/>
      <c r="B1" s="14"/>
      <c r="C1" s="15"/>
      <c r="D1" s="16"/>
      <c r="E1" s="16"/>
      <c r="F1" s="95"/>
      <c r="G1" s="95"/>
      <c r="H1" s="14"/>
      <c r="I1" s="14"/>
    </row>
    <row r="2" spans="1:13" ht="14.45" x14ac:dyDescent="0.3">
      <c r="I2" s="14"/>
    </row>
    <row r="3" spans="1:13" ht="24" customHeight="1" x14ac:dyDescent="0.25">
      <c r="A3" s="479" t="s">
        <v>68</v>
      </c>
      <c r="B3" s="479"/>
      <c r="C3" s="479"/>
      <c r="D3" s="479"/>
      <c r="E3" s="479"/>
      <c r="F3" s="479"/>
      <c r="G3" s="479"/>
      <c r="H3" s="479"/>
      <c r="I3" s="479"/>
    </row>
    <row r="4" spans="1:13" ht="21.6" thickBot="1" x14ac:dyDescent="0.45">
      <c r="A4" s="57"/>
      <c r="B4" s="57"/>
      <c r="C4" s="57"/>
      <c r="D4" s="57"/>
      <c r="E4" s="57"/>
      <c r="F4" s="97"/>
      <c r="G4" s="97"/>
      <c r="H4" s="57"/>
      <c r="I4" s="14"/>
    </row>
    <row r="5" spans="1:13" x14ac:dyDescent="0.25">
      <c r="A5" s="120" t="s">
        <v>0</v>
      </c>
      <c r="B5" s="582" t="str">
        <f>IF(KS!B6="","",KS!B6)</f>
        <v/>
      </c>
      <c r="C5" s="583"/>
      <c r="D5" s="583"/>
      <c r="E5" s="583"/>
      <c r="F5" s="583"/>
      <c r="G5" s="583"/>
      <c r="H5" s="583"/>
      <c r="I5" s="584"/>
    </row>
    <row r="6" spans="1:13" x14ac:dyDescent="0.25">
      <c r="A6" s="121" t="s">
        <v>1</v>
      </c>
      <c r="B6" s="585" t="str">
        <f>IF(KS!B7="","",KS!B7)</f>
        <v/>
      </c>
      <c r="C6" s="586"/>
      <c r="D6" s="586"/>
      <c r="E6" s="586"/>
      <c r="F6" s="586"/>
      <c r="G6" s="586"/>
      <c r="H6" s="586"/>
      <c r="I6" s="587"/>
    </row>
    <row r="7" spans="1:13" ht="15.75" thickBot="1" x14ac:dyDescent="0.3">
      <c r="A7" s="122" t="s">
        <v>62</v>
      </c>
      <c r="B7" s="598" t="str">
        <f>IF(KS!B8="","",KS!B8)</f>
        <v>Schéma štátnej pomoci na ochranu životného prostredia v oblasti znižovania znečisťovania ovzdušia a zlepšenia jeho kvality pre programové obdobie 2014-2020 (notifikovaná schéma štátnej pomoci)</v>
      </c>
      <c r="C7" s="599"/>
      <c r="D7" s="599"/>
      <c r="E7" s="599"/>
      <c r="F7" s="599"/>
      <c r="G7" s="599"/>
      <c r="H7" s="599"/>
      <c r="I7" s="600"/>
    </row>
    <row r="8" spans="1:13" ht="24" customHeight="1" x14ac:dyDescent="0.3">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572" t="s">
        <v>106</v>
      </c>
      <c r="B10" s="573"/>
      <c r="C10" s="573"/>
      <c r="D10" s="573"/>
      <c r="E10" s="573"/>
      <c r="F10" s="573"/>
      <c r="G10" s="574"/>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160</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88" t="s">
        <v>27</v>
      </c>
      <c r="B22" s="589"/>
      <c r="C22" s="589"/>
      <c r="D22" s="589"/>
      <c r="E22" s="590"/>
      <c r="F22" s="136">
        <f>SUM(F12:F21)</f>
        <v>300</v>
      </c>
      <c r="G22" s="136">
        <f>SUM(G12:G21)</f>
        <v>360</v>
      </c>
      <c r="H22" s="50"/>
      <c r="I22" s="51"/>
      <c r="J22" s="24"/>
      <c r="L22" s="6"/>
      <c r="M22" s="6"/>
    </row>
    <row r="23" spans="1:13" s="71" customFormat="1" thickBot="1" x14ac:dyDescent="0.35">
      <c r="A23" s="123"/>
      <c r="B23" s="123"/>
      <c r="C23" s="123"/>
      <c r="D23" s="123"/>
      <c r="E23" s="123"/>
      <c r="F23" s="100"/>
      <c r="G23" s="100"/>
      <c r="H23" s="69"/>
      <c r="I23" s="33"/>
      <c r="J23" s="124"/>
      <c r="L23" s="125"/>
      <c r="M23" s="125"/>
    </row>
    <row r="24" spans="1:13" ht="24" customHeight="1" thickBot="1" x14ac:dyDescent="0.3">
      <c r="A24" s="569" t="s">
        <v>107</v>
      </c>
      <c r="B24" s="570"/>
      <c r="C24" s="570"/>
      <c r="D24" s="570"/>
      <c r="E24" s="570"/>
      <c r="F24" s="570"/>
      <c r="G24" s="571"/>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568" t="s">
        <v>27</v>
      </c>
      <c r="B36" s="568"/>
      <c r="C36" s="568"/>
      <c r="D36" s="568"/>
      <c r="E36" s="568"/>
      <c r="F36" s="81">
        <f>SUM(F26:F35)</f>
        <v>0</v>
      </c>
      <c r="G36" s="81">
        <f>SUM(G26:G35)</f>
        <v>0</v>
      </c>
      <c r="H36" s="50"/>
      <c r="I36" s="51"/>
      <c r="J36" s="24"/>
      <c r="L36" s="6"/>
      <c r="M36" s="6"/>
    </row>
    <row r="37" spans="1:13" ht="16.5" customHeight="1" thickBot="1" x14ac:dyDescent="0.3">
      <c r="A37" s="575" t="s">
        <v>85</v>
      </c>
      <c r="B37" s="576"/>
      <c r="C37" s="576"/>
      <c r="D37" s="576"/>
      <c r="E37" s="577"/>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578" t="s">
        <v>111</v>
      </c>
      <c r="B40" s="578"/>
      <c r="C40" s="578"/>
      <c r="D40" s="578"/>
      <c r="E40" s="578"/>
      <c r="F40" s="578"/>
      <c r="G40" s="578"/>
      <c r="H40" s="578"/>
      <c r="I40" s="578"/>
    </row>
    <row r="41" spans="1:13" ht="16.5" thickBot="1" x14ac:dyDescent="0.3">
      <c r="A41" s="72"/>
      <c r="B41" s="72"/>
      <c r="C41" s="72"/>
      <c r="D41" s="72"/>
      <c r="E41" s="72"/>
      <c r="F41" s="102"/>
      <c r="G41" s="102"/>
      <c r="H41" s="72"/>
      <c r="I41" s="72"/>
    </row>
    <row r="42" spans="1:13" ht="24" customHeight="1" thickBot="1" x14ac:dyDescent="0.3">
      <c r="A42" s="572" t="s">
        <v>106</v>
      </c>
      <c r="B42" s="573"/>
      <c r="C42" s="573"/>
      <c r="D42" s="573"/>
      <c r="E42" s="573"/>
      <c r="F42" s="573"/>
      <c r="G42" s="574"/>
      <c r="H42" s="67"/>
      <c r="I42" s="67"/>
    </row>
    <row r="43" spans="1:13" ht="25.5" x14ac:dyDescent="0.25">
      <c r="A43" s="601" t="s">
        <v>2</v>
      </c>
      <c r="B43" s="602"/>
      <c r="C43" s="601" t="s">
        <v>5</v>
      </c>
      <c r="D43" s="603"/>
      <c r="E43" s="602"/>
      <c r="F43" s="47" t="s">
        <v>25</v>
      </c>
      <c r="G43" s="47" t="s">
        <v>105</v>
      </c>
      <c r="H43" s="73"/>
      <c r="I43" s="73"/>
    </row>
    <row r="44" spans="1:13" ht="15" customHeight="1" x14ac:dyDescent="0.25">
      <c r="A44" s="563" t="str">
        <f t="shared" ref="A44:A53" si="4">A12</f>
        <v>Prípravná a projektová dokumentácia</v>
      </c>
      <c r="B44" s="564"/>
      <c r="C44" s="565" t="str">
        <f t="shared" ref="C44:C53" si="5">B12</f>
        <v>021 Stavby</v>
      </c>
      <c r="D44" s="566"/>
      <c r="E44" s="567"/>
      <c r="F44" s="85">
        <f t="shared" ref="F44:F53" si="6">$F$54*100/$F$22*F12/100</f>
        <v>100</v>
      </c>
      <c r="G44" s="85">
        <f t="shared" ref="G44:G53" si="7">F44*20/100+F44</f>
        <v>120</v>
      </c>
      <c r="H44" s="74"/>
      <c r="I44" s="75"/>
    </row>
    <row r="45" spans="1:13" ht="15" customHeight="1" x14ac:dyDescent="0.25">
      <c r="A45" s="563" t="str">
        <f t="shared" si="4"/>
        <v>Stavebné práce</v>
      </c>
      <c r="B45" s="564"/>
      <c r="C45" s="565" t="str">
        <f t="shared" si="5"/>
        <v>021 Stavby</v>
      </c>
      <c r="D45" s="566"/>
      <c r="E45" s="567"/>
      <c r="F45" s="85">
        <f t="shared" si="6"/>
        <v>100</v>
      </c>
      <c r="G45" s="85">
        <f t="shared" si="7"/>
        <v>120</v>
      </c>
      <c r="H45" s="74"/>
      <c r="I45" s="75"/>
    </row>
    <row r="46" spans="1:13" ht="15" customHeight="1" x14ac:dyDescent="0.25">
      <c r="A46" s="563" t="str">
        <f t="shared" si="4"/>
        <v>Stavebný dozor</v>
      </c>
      <c r="B46" s="564"/>
      <c r="C46" s="565" t="str">
        <f t="shared" si="5"/>
        <v>021 Stavby</v>
      </c>
      <c r="D46" s="566"/>
      <c r="E46" s="567"/>
      <c r="F46" s="85">
        <f t="shared" si="6"/>
        <v>0</v>
      </c>
      <c r="G46" s="85">
        <f t="shared" si="7"/>
        <v>0</v>
      </c>
      <c r="H46" s="74"/>
      <c r="I46" s="75"/>
    </row>
    <row r="47" spans="1:13" ht="30" customHeight="1" x14ac:dyDescent="0.25">
      <c r="A47" s="563" t="str">
        <f t="shared" si="4"/>
        <v>Technológia</v>
      </c>
      <c r="B47" s="564"/>
      <c r="C47" s="565" t="str">
        <f t="shared" si="5"/>
        <v>022 Samostatné hnuteľné veci a súbory hnuteľných vecí</v>
      </c>
      <c r="D47" s="566"/>
      <c r="E47" s="567"/>
      <c r="F47" s="85">
        <f t="shared" si="6"/>
        <v>100</v>
      </c>
      <c r="G47" s="85">
        <f t="shared" si="7"/>
        <v>120</v>
      </c>
      <c r="H47" s="76"/>
      <c r="I47" s="75"/>
    </row>
    <row r="48" spans="1:13" ht="15" customHeight="1" x14ac:dyDescent="0.25">
      <c r="A48" s="563" t="str">
        <f t="shared" si="4"/>
        <v>Nákup pozemkov</v>
      </c>
      <c r="B48" s="564"/>
      <c r="C48" s="565" t="str">
        <f t="shared" si="5"/>
        <v>027 Pozemky</v>
      </c>
      <c r="D48" s="566"/>
      <c r="E48" s="567"/>
      <c r="F48" s="85">
        <f t="shared" si="6"/>
        <v>0</v>
      </c>
      <c r="G48" s="85">
        <f t="shared" si="7"/>
        <v>0</v>
      </c>
      <c r="H48" s="74"/>
      <c r="I48" s="75"/>
    </row>
    <row r="49" spans="1:9" ht="15" customHeight="1" x14ac:dyDescent="0.25">
      <c r="A49" s="561" t="str">
        <f t="shared" si="4"/>
        <v>ďalší výdavok</v>
      </c>
      <c r="B49" s="562"/>
      <c r="C49" s="604">
        <f t="shared" si="5"/>
        <v>0</v>
      </c>
      <c r="D49" s="605"/>
      <c r="E49" s="606"/>
      <c r="F49" s="85">
        <f t="shared" si="6"/>
        <v>0</v>
      </c>
      <c r="G49" s="85">
        <f t="shared" si="7"/>
        <v>0</v>
      </c>
      <c r="H49" s="74"/>
      <c r="I49" s="75"/>
    </row>
    <row r="50" spans="1:9" ht="15" customHeight="1" x14ac:dyDescent="0.25">
      <c r="A50" s="561" t="str">
        <f t="shared" si="4"/>
        <v>ďalší výdavok</v>
      </c>
      <c r="B50" s="562"/>
      <c r="C50" s="604">
        <f t="shared" si="5"/>
        <v>0</v>
      </c>
      <c r="D50" s="605"/>
      <c r="E50" s="606"/>
      <c r="F50" s="85">
        <f t="shared" si="6"/>
        <v>0</v>
      </c>
      <c r="G50" s="85">
        <f t="shared" si="7"/>
        <v>0</v>
      </c>
      <c r="H50" s="74"/>
      <c r="I50" s="75"/>
    </row>
    <row r="51" spans="1:9" ht="15" customHeight="1" x14ac:dyDescent="0.25">
      <c r="A51" s="561" t="str">
        <f t="shared" si="4"/>
        <v>ďalší výdavok</v>
      </c>
      <c r="B51" s="562"/>
      <c r="C51" s="604">
        <f t="shared" si="5"/>
        <v>0</v>
      </c>
      <c r="D51" s="605"/>
      <c r="E51" s="606"/>
      <c r="F51" s="85">
        <f t="shared" si="6"/>
        <v>0</v>
      </c>
      <c r="G51" s="85">
        <f t="shared" si="7"/>
        <v>0</v>
      </c>
      <c r="H51" s="74"/>
      <c r="I51" s="75"/>
    </row>
    <row r="52" spans="1:9" x14ac:dyDescent="0.25">
      <c r="A52" s="561" t="str">
        <f t="shared" si="4"/>
        <v>ďalší výdavok</v>
      </c>
      <c r="B52" s="562"/>
      <c r="C52" s="604">
        <f t="shared" si="5"/>
        <v>0</v>
      </c>
      <c r="D52" s="605"/>
      <c r="E52" s="606"/>
      <c r="F52" s="85">
        <f t="shared" si="6"/>
        <v>0</v>
      </c>
      <c r="G52" s="85">
        <f t="shared" si="7"/>
        <v>0</v>
      </c>
      <c r="H52" s="74"/>
      <c r="I52" s="75"/>
    </row>
    <row r="53" spans="1:9" x14ac:dyDescent="0.25">
      <c r="A53" s="561" t="str">
        <f t="shared" si="4"/>
        <v>ďalší výdavok</v>
      </c>
      <c r="B53" s="562"/>
      <c r="C53" s="604">
        <f t="shared" si="5"/>
        <v>0</v>
      </c>
      <c r="D53" s="605"/>
      <c r="E53" s="606"/>
      <c r="F53" s="85">
        <f t="shared" si="6"/>
        <v>0</v>
      </c>
      <c r="G53" s="85">
        <f t="shared" si="7"/>
        <v>0</v>
      </c>
      <c r="H53" s="74"/>
      <c r="I53" s="75"/>
    </row>
    <row r="54" spans="1:9" ht="15.75" customHeight="1" thickBot="1" x14ac:dyDescent="0.3">
      <c r="A54" s="594" t="s">
        <v>90</v>
      </c>
      <c r="B54" s="594"/>
      <c r="C54" s="594"/>
      <c r="D54" s="594"/>
      <c r="E54" s="594"/>
      <c r="F54" s="80">
        <f>F22-KS!E23</f>
        <v>300</v>
      </c>
      <c r="G54" s="80">
        <f>G22-KS!F23</f>
        <v>360</v>
      </c>
      <c r="H54" s="69"/>
      <c r="I54" s="33"/>
    </row>
    <row r="55" spans="1:9" ht="24" customHeight="1" thickBot="1" x14ac:dyDescent="0.3">
      <c r="A55" s="572" t="s">
        <v>109</v>
      </c>
      <c r="B55" s="573"/>
      <c r="C55" s="573"/>
      <c r="D55" s="573"/>
      <c r="E55" s="573"/>
      <c r="F55" s="573"/>
      <c r="G55" s="574"/>
      <c r="H55" s="69"/>
      <c r="I55" s="33"/>
    </row>
    <row r="56" spans="1:9" ht="25.5" x14ac:dyDescent="0.25">
      <c r="A56" s="620" t="s">
        <v>2</v>
      </c>
      <c r="B56" s="621"/>
      <c r="C56" s="620" t="s">
        <v>5</v>
      </c>
      <c r="D56" s="622"/>
      <c r="E56" s="621"/>
      <c r="F56" s="47" t="s">
        <v>25</v>
      </c>
      <c r="G56" s="47" t="s">
        <v>105</v>
      </c>
      <c r="H56" s="69"/>
      <c r="I56" s="33"/>
    </row>
    <row r="57" spans="1:9" ht="15" customHeight="1" x14ac:dyDescent="0.25">
      <c r="A57" s="563" t="str">
        <f>A26</f>
        <v>Prípravná a projektová dokumentácia</v>
      </c>
      <c r="B57" s="564"/>
      <c r="C57" s="565" t="str">
        <f>B26</f>
        <v>021 Stavby</v>
      </c>
      <c r="D57" s="566"/>
      <c r="E57" s="567"/>
      <c r="F57" s="85" t="e">
        <f>$F$67*100/$F$36*F26/100</f>
        <v>#DIV/0!</v>
      </c>
      <c r="G57" s="85" t="e">
        <f t="shared" ref="G57:G66" si="8">F57*20/100+F57</f>
        <v>#DIV/0!</v>
      </c>
      <c r="H57" s="69"/>
      <c r="I57" s="33"/>
    </row>
    <row r="58" spans="1:9" ht="15" customHeight="1" x14ac:dyDescent="0.25">
      <c r="A58" s="563" t="str">
        <f t="shared" ref="A58:A66" si="9">A27</f>
        <v>Stavebné práce</v>
      </c>
      <c r="B58" s="564"/>
      <c r="C58" s="565" t="str">
        <f t="shared" ref="C58:C66" si="10">B27</f>
        <v>021 Stavby</v>
      </c>
      <c r="D58" s="566"/>
      <c r="E58" s="567"/>
      <c r="F58" s="85" t="e">
        <f t="shared" ref="F58:F66" si="11">$F$67*100/$F$36*F27/100</f>
        <v>#DIV/0!</v>
      </c>
      <c r="G58" s="85" t="e">
        <f t="shared" si="8"/>
        <v>#DIV/0!</v>
      </c>
      <c r="H58" s="69"/>
      <c r="I58" s="33"/>
    </row>
    <row r="59" spans="1:9" ht="15" customHeight="1" x14ac:dyDescent="0.25">
      <c r="A59" s="563" t="str">
        <f t="shared" si="9"/>
        <v>Stavebný dozor</v>
      </c>
      <c r="B59" s="564"/>
      <c r="C59" s="565" t="str">
        <f t="shared" si="10"/>
        <v>021 Stavby</v>
      </c>
      <c r="D59" s="566"/>
      <c r="E59" s="567"/>
      <c r="F59" s="85" t="e">
        <f t="shared" si="11"/>
        <v>#DIV/0!</v>
      </c>
      <c r="G59" s="85" t="e">
        <f t="shared" si="8"/>
        <v>#DIV/0!</v>
      </c>
      <c r="H59" s="69"/>
      <c r="I59" s="33"/>
    </row>
    <row r="60" spans="1:9" ht="28.5" customHeight="1" x14ac:dyDescent="0.25">
      <c r="A60" s="563" t="str">
        <f t="shared" si="9"/>
        <v>Technológia</v>
      </c>
      <c r="B60" s="564"/>
      <c r="C60" s="565" t="str">
        <f t="shared" si="10"/>
        <v>022 Samostatné hnuteľné veci a súbory hnuteľných vecí</v>
      </c>
      <c r="D60" s="566"/>
      <c r="E60" s="567"/>
      <c r="F60" s="85" t="e">
        <f t="shared" si="11"/>
        <v>#DIV/0!</v>
      </c>
      <c r="G60" s="85" t="e">
        <f t="shared" si="8"/>
        <v>#DIV/0!</v>
      </c>
      <c r="H60" s="69"/>
      <c r="I60" s="33"/>
    </row>
    <row r="61" spans="1:9" x14ac:dyDescent="0.25">
      <c r="A61" s="563" t="str">
        <f t="shared" si="9"/>
        <v>Nákup pozemkov</v>
      </c>
      <c r="B61" s="564"/>
      <c r="C61" s="565" t="str">
        <f t="shared" si="10"/>
        <v>027 Pozemky</v>
      </c>
      <c r="D61" s="566"/>
      <c r="E61" s="567"/>
      <c r="F61" s="85" t="e">
        <f t="shared" si="11"/>
        <v>#DIV/0!</v>
      </c>
      <c r="G61" s="85" t="e">
        <f t="shared" si="8"/>
        <v>#DIV/0!</v>
      </c>
      <c r="H61" s="69"/>
      <c r="I61" s="33"/>
    </row>
    <row r="62" spans="1:9" x14ac:dyDescent="0.25">
      <c r="A62" s="561" t="str">
        <f t="shared" si="9"/>
        <v>ďalší výdavok</v>
      </c>
      <c r="B62" s="562"/>
      <c r="C62" s="604">
        <f t="shared" si="10"/>
        <v>0</v>
      </c>
      <c r="D62" s="605"/>
      <c r="E62" s="606"/>
      <c r="F62" s="85" t="e">
        <f t="shared" si="11"/>
        <v>#DIV/0!</v>
      </c>
      <c r="G62" s="85" t="e">
        <f t="shared" si="8"/>
        <v>#DIV/0!</v>
      </c>
      <c r="H62" s="69"/>
      <c r="I62" s="33"/>
    </row>
    <row r="63" spans="1:9" x14ac:dyDescent="0.25">
      <c r="A63" s="561" t="str">
        <f t="shared" si="9"/>
        <v>ďalší výdavok</v>
      </c>
      <c r="B63" s="562"/>
      <c r="C63" s="604">
        <f t="shared" si="10"/>
        <v>0</v>
      </c>
      <c r="D63" s="605"/>
      <c r="E63" s="606"/>
      <c r="F63" s="85" t="e">
        <f t="shared" si="11"/>
        <v>#DIV/0!</v>
      </c>
      <c r="G63" s="85" t="e">
        <f t="shared" si="8"/>
        <v>#DIV/0!</v>
      </c>
      <c r="H63" s="69"/>
      <c r="I63" s="33"/>
    </row>
    <row r="64" spans="1:9" x14ac:dyDescent="0.25">
      <c r="A64" s="561" t="str">
        <f t="shared" si="9"/>
        <v>ďalší výdavok</v>
      </c>
      <c r="B64" s="562"/>
      <c r="C64" s="604">
        <f t="shared" si="10"/>
        <v>0</v>
      </c>
      <c r="D64" s="605"/>
      <c r="E64" s="606"/>
      <c r="F64" s="85" t="e">
        <f t="shared" si="11"/>
        <v>#DIV/0!</v>
      </c>
      <c r="G64" s="85" t="e">
        <f t="shared" si="8"/>
        <v>#DIV/0!</v>
      </c>
      <c r="H64" s="69"/>
      <c r="I64" s="33"/>
    </row>
    <row r="65" spans="1:17" x14ac:dyDescent="0.25">
      <c r="A65" s="561" t="str">
        <f t="shared" si="9"/>
        <v>ďalší výdavok</v>
      </c>
      <c r="B65" s="562"/>
      <c r="C65" s="604">
        <f t="shared" si="10"/>
        <v>0</v>
      </c>
      <c r="D65" s="605"/>
      <c r="E65" s="606"/>
      <c r="F65" s="85" t="e">
        <f t="shared" si="11"/>
        <v>#DIV/0!</v>
      </c>
      <c r="G65" s="85" t="e">
        <f t="shared" si="8"/>
        <v>#DIV/0!</v>
      </c>
      <c r="H65" s="69"/>
      <c r="I65" s="33"/>
    </row>
    <row r="66" spans="1:17" x14ac:dyDescent="0.25">
      <c r="A66" s="561" t="str">
        <f t="shared" si="9"/>
        <v>ďalší výdavok</v>
      </c>
      <c r="B66" s="562"/>
      <c r="C66" s="604">
        <f t="shared" si="10"/>
        <v>0</v>
      </c>
      <c r="D66" s="605"/>
      <c r="E66" s="606"/>
      <c r="F66" s="85" t="e">
        <f t="shared" si="11"/>
        <v>#DIV/0!</v>
      </c>
      <c r="G66" s="85" t="e">
        <f t="shared" si="8"/>
        <v>#DIV/0!</v>
      </c>
      <c r="H66" s="69"/>
      <c r="I66" s="33"/>
    </row>
    <row r="67" spans="1:17" ht="15.75" customHeight="1" thickBot="1" x14ac:dyDescent="0.3">
      <c r="A67" s="594" t="s">
        <v>90</v>
      </c>
      <c r="B67" s="594"/>
      <c r="C67" s="594"/>
      <c r="D67" s="594"/>
      <c r="E67" s="594"/>
      <c r="F67" s="80">
        <f>F36-KS!E37</f>
        <v>0</v>
      </c>
      <c r="G67" s="80">
        <f>G36-KS!F37</f>
        <v>0</v>
      </c>
      <c r="H67" s="69"/>
      <c r="I67" s="33"/>
    </row>
    <row r="68" spans="1:17" ht="15.75" customHeight="1" thickBot="1" x14ac:dyDescent="0.3">
      <c r="A68" s="623" t="s">
        <v>91</v>
      </c>
      <c r="B68" s="624"/>
      <c r="C68" s="624"/>
      <c r="D68" s="624"/>
      <c r="E68" s="625"/>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612" t="s">
        <v>63</v>
      </c>
      <c r="B71" s="613"/>
      <c r="C71" s="613"/>
      <c r="D71" s="613"/>
      <c r="E71" s="613"/>
      <c r="F71" s="610">
        <v>0.9</v>
      </c>
      <c r="G71" s="611"/>
      <c r="H71" s="77"/>
      <c r="I71" s="71"/>
    </row>
    <row r="72" spans="1:17" ht="15" customHeight="1" thickBot="1" x14ac:dyDescent="0.35">
      <c r="A72" s="607" t="s">
        <v>65</v>
      </c>
      <c r="B72" s="608"/>
      <c r="C72" s="608"/>
      <c r="D72" s="608"/>
      <c r="E72" s="609"/>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614" t="s">
        <v>57</v>
      </c>
      <c r="K77" s="615"/>
      <c r="L77" s="615"/>
      <c r="M77" s="615"/>
      <c r="N77" s="615"/>
      <c r="O77" s="615"/>
      <c r="P77" s="615"/>
      <c r="Q77" s="616"/>
    </row>
    <row r="78" spans="1:17" x14ac:dyDescent="0.25">
      <c r="A78" s="11"/>
      <c r="B78" s="11"/>
      <c r="C78" s="12"/>
      <c r="D78" s="13"/>
      <c r="E78" s="13"/>
      <c r="F78" s="105"/>
      <c r="G78" s="105"/>
      <c r="H78" s="11"/>
    </row>
    <row r="79" spans="1:17" ht="16.5" customHeight="1" x14ac:dyDescent="0.25">
      <c r="A79" s="592" t="s">
        <v>40</v>
      </c>
      <c r="B79" s="593"/>
      <c r="C79" s="593"/>
      <c r="D79" s="593"/>
      <c r="E79" s="593"/>
      <c r="F79" s="593"/>
      <c r="G79" s="593"/>
      <c r="H79" s="593"/>
      <c r="I79" s="14"/>
    </row>
    <row r="80" spans="1:17" ht="47.25" customHeight="1" x14ac:dyDescent="0.25">
      <c r="A80" s="591" t="s">
        <v>113</v>
      </c>
      <c r="B80" s="591"/>
      <c r="C80" s="591"/>
      <c r="D80" s="591"/>
      <c r="E80" s="591"/>
      <c r="F80" s="591"/>
      <c r="G80" s="591"/>
      <c r="H80" s="591"/>
      <c r="I80" s="591"/>
      <c r="J80" s="617" t="s">
        <v>113</v>
      </c>
      <c r="K80" s="618"/>
      <c r="L80" s="618"/>
      <c r="M80" s="618"/>
      <c r="N80" s="618"/>
      <c r="O80" s="618"/>
      <c r="P80" s="618"/>
      <c r="Q80" s="619"/>
    </row>
    <row r="81" spans="1:9" ht="32.25" customHeight="1" x14ac:dyDescent="0.25">
      <c r="A81" s="591" t="s">
        <v>51</v>
      </c>
      <c r="B81" s="591"/>
      <c r="C81" s="591"/>
      <c r="D81" s="591"/>
      <c r="E81" s="591"/>
      <c r="F81" s="591"/>
      <c r="G81" s="591"/>
      <c r="H81" s="591"/>
      <c r="I81" s="591"/>
    </row>
    <row r="82" spans="1:9" ht="31.5" customHeight="1" x14ac:dyDescent="0.25">
      <c r="A82" s="595" t="s">
        <v>69</v>
      </c>
      <c r="B82" s="596"/>
      <c r="C82" s="596"/>
      <c r="D82" s="596"/>
      <c r="E82" s="596"/>
      <c r="F82" s="596"/>
      <c r="G82" s="596"/>
      <c r="H82" s="596"/>
      <c r="I82" s="597"/>
    </row>
    <row r="83" spans="1:9" x14ac:dyDescent="0.25">
      <c r="A83" s="579" t="s">
        <v>59</v>
      </c>
      <c r="B83" s="580"/>
      <c r="C83" s="580"/>
      <c r="D83" s="580"/>
      <c r="E83" s="580"/>
      <c r="F83" s="580"/>
      <c r="G83" s="580"/>
      <c r="H83" s="580"/>
      <c r="I83" s="581"/>
    </row>
    <row r="84" spans="1:9" ht="27" customHeight="1" x14ac:dyDescent="0.25">
      <c r="A84" s="21"/>
      <c r="B84" s="21"/>
      <c r="C84" s="22"/>
      <c r="D84" s="23"/>
      <c r="E84" s="23"/>
      <c r="F84" s="106"/>
      <c r="G84" s="106"/>
      <c r="H84" s="21"/>
      <c r="I84" s="14"/>
    </row>
    <row r="85" spans="1:9" ht="14.45" hidden="1" x14ac:dyDescent="0.3">
      <c r="A85" s="14"/>
      <c r="B85" s="14"/>
      <c r="C85" s="15"/>
      <c r="D85" s="16"/>
      <c r="E85" s="16"/>
      <c r="F85" s="95"/>
      <c r="G85" s="95"/>
      <c r="H85" s="14"/>
      <c r="I85" s="14"/>
    </row>
    <row r="86" spans="1:9" ht="31.5" hidden="1" customHeight="1" x14ac:dyDescent="0.3">
      <c r="A86" s="37"/>
      <c r="B86" s="37"/>
      <c r="C86" s="37"/>
      <c r="D86" s="37"/>
      <c r="E86" s="37"/>
      <c r="F86" s="107"/>
      <c r="G86" s="107"/>
      <c r="H86" s="37"/>
      <c r="I86" s="14"/>
    </row>
    <row r="87" spans="1:9" ht="15" hidden="1" customHeight="1" x14ac:dyDescent="0.3">
      <c r="A87" s="43"/>
      <c r="B87" s="43"/>
      <c r="C87" s="38"/>
      <c r="D87" s="39"/>
      <c r="E87" s="14"/>
      <c r="F87" s="108"/>
      <c r="G87" s="108"/>
      <c r="H87" s="43"/>
      <c r="I87" s="14"/>
    </row>
    <row r="88" spans="1:9" ht="16.5" hidden="1" customHeight="1" x14ac:dyDescent="0.3">
      <c r="A88" s="14"/>
      <c r="B88" s="14"/>
      <c r="C88" s="15"/>
      <c r="D88" s="16"/>
      <c r="E88" s="24"/>
      <c r="F88" s="95"/>
      <c r="G88" s="95"/>
      <c r="H88" s="14"/>
      <c r="I88" s="14"/>
    </row>
    <row r="89" spans="1:9" ht="14.45" hidden="1" x14ac:dyDescent="0.3">
      <c r="A89" s="14" t="s">
        <v>18</v>
      </c>
      <c r="B89" s="14"/>
      <c r="C89" s="15"/>
      <c r="D89" s="16"/>
      <c r="E89" s="24"/>
      <c r="F89" s="95"/>
      <c r="G89" s="95"/>
      <c r="H89" s="14"/>
      <c r="I89" s="14"/>
    </row>
    <row r="90" spans="1:9" ht="15" hidden="1" customHeight="1" x14ac:dyDescent="0.3">
      <c r="A90" s="24" t="s">
        <v>43</v>
      </c>
      <c r="B90" s="14"/>
      <c r="C90" s="15"/>
      <c r="D90" s="16"/>
      <c r="E90" s="24"/>
      <c r="F90" s="95"/>
      <c r="G90" s="95"/>
      <c r="H90" s="14"/>
      <c r="I90" s="14"/>
    </row>
    <row r="91" spans="1:9" ht="15" hidden="1" customHeight="1" x14ac:dyDescent="0.3">
      <c r="A91" s="24" t="s">
        <v>76</v>
      </c>
      <c r="B91" s="14"/>
      <c r="C91" s="15"/>
      <c r="D91" s="16"/>
      <c r="E91" s="16"/>
      <c r="F91" s="95"/>
      <c r="G91" s="95"/>
      <c r="H91" s="14"/>
      <c r="I91" s="14"/>
    </row>
    <row r="92" spans="1:9" ht="15" hidden="1" customHeight="1" x14ac:dyDescent="0.3">
      <c r="A92" s="53"/>
      <c r="B92" s="54"/>
      <c r="C92" s="55"/>
      <c r="D92" s="53"/>
      <c r="E92" s="54"/>
      <c r="F92" s="109"/>
      <c r="G92" s="109"/>
      <c r="H92" s="54"/>
      <c r="I92" s="14"/>
    </row>
    <row r="93" spans="1:9" ht="15" hidden="1" customHeight="1" x14ac:dyDescent="0.3">
      <c r="A93" s="54" t="s">
        <v>72</v>
      </c>
      <c r="B93" s="54"/>
      <c r="C93" s="55"/>
      <c r="D93" s="53"/>
      <c r="E93" s="54"/>
      <c r="F93" s="109"/>
      <c r="G93" s="109"/>
      <c r="H93" s="54"/>
      <c r="I93" s="14"/>
    </row>
    <row r="94" spans="1:9" ht="14.45" hidden="1" x14ac:dyDescent="0.3">
      <c r="A94" s="54" t="s">
        <v>70</v>
      </c>
      <c r="B94" s="54"/>
      <c r="C94" s="55"/>
      <c r="D94" s="53"/>
      <c r="E94" s="54"/>
      <c r="F94" s="109"/>
      <c r="G94" s="109"/>
      <c r="H94" s="54"/>
      <c r="I94" s="14"/>
    </row>
    <row r="95" spans="1:9" ht="14.45" hidden="1" x14ac:dyDescent="0.3">
      <c r="A95" s="54" t="s">
        <v>53</v>
      </c>
      <c r="B95" s="54"/>
      <c r="C95" s="55"/>
      <c r="D95" s="53"/>
      <c r="E95" s="54"/>
      <c r="F95" s="109"/>
      <c r="G95" s="109"/>
      <c r="H95" s="54"/>
      <c r="I95" s="14"/>
    </row>
    <row r="96" spans="1:9" ht="14.45" hidden="1" x14ac:dyDescent="0.3">
      <c r="A96" s="54" t="s">
        <v>71</v>
      </c>
      <c r="B96" s="54"/>
      <c r="C96" s="55"/>
      <c r="D96" s="53"/>
      <c r="E96" s="54"/>
      <c r="F96" s="109"/>
      <c r="G96" s="109"/>
      <c r="H96" s="54"/>
      <c r="I96" s="14"/>
    </row>
    <row r="97" spans="1:9" ht="14.45" hidden="1" x14ac:dyDescent="0.3">
      <c r="A97" s="53"/>
      <c r="B97" s="54"/>
      <c r="C97" s="55"/>
      <c r="D97" s="53"/>
      <c r="E97" s="53"/>
      <c r="F97" s="109"/>
      <c r="G97" s="109"/>
      <c r="H97" s="54"/>
      <c r="I97" s="14"/>
    </row>
    <row r="98" spans="1:9" ht="15" hidden="1" customHeight="1" x14ac:dyDescent="0.3">
      <c r="A98" s="53"/>
      <c r="B98" s="54"/>
      <c r="C98" s="55"/>
      <c r="D98" s="53"/>
      <c r="E98" s="53"/>
      <c r="F98" s="109"/>
      <c r="G98" s="109"/>
      <c r="H98" s="54"/>
      <c r="I98" s="14"/>
    </row>
    <row r="99" spans="1:9" ht="14.45" hidden="1" x14ac:dyDescent="0.3">
      <c r="A99" s="54"/>
      <c r="B99" s="54"/>
      <c r="C99" s="55"/>
      <c r="D99" s="53"/>
      <c r="E99" s="53"/>
      <c r="F99" s="109"/>
      <c r="G99" s="109"/>
      <c r="H99" s="54"/>
      <c r="I99" s="14"/>
    </row>
    <row r="100" spans="1:9" ht="14.45" hidden="1" x14ac:dyDescent="0.3">
      <c r="A100" t="s">
        <v>60</v>
      </c>
      <c r="B100" s="54"/>
      <c r="C100" s="55"/>
      <c r="D100" s="53"/>
      <c r="E100" s="53"/>
      <c r="F100" s="109"/>
      <c r="G100" s="109"/>
      <c r="H100" s="54"/>
      <c r="I100" s="14"/>
    </row>
    <row r="101" spans="1:9" ht="14.45" hidden="1" x14ac:dyDescent="0.3">
      <c r="A101" s="60" t="s">
        <v>83</v>
      </c>
      <c r="B101" s="54"/>
      <c r="C101" s="55"/>
      <c r="D101" s="53"/>
      <c r="E101" s="53"/>
      <c r="F101" s="109"/>
      <c r="G101" s="109"/>
      <c r="H101" s="54"/>
      <c r="I101" s="14"/>
    </row>
    <row r="102" spans="1:9" ht="14.45" hidden="1" x14ac:dyDescent="0.3">
      <c r="A102" s="60" t="s">
        <v>84</v>
      </c>
      <c r="B102" s="54"/>
      <c r="C102" s="55"/>
      <c r="D102" s="53"/>
      <c r="E102" s="53"/>
      <c r="F102" s="109"/>
      <c r="G102" s="109"/>
      <c r="H102" s="54"/>
      <c r="I102" s="14"/>
    </row>
    <row r="103" spans="1:9" ht="14.25" hidden="1" customHeight="1" x14ac:dyDescent="0.3">
      <c r="A103" s="14"/>
      <c r="B103" s="14"/>
      <c r="C103" s="15"/>
      <c r="D103" s="16"/>
      <c r="E103" s="16"/>
      <c r="F103" s="95"/>
      <c r="G103" s="95"/>
      <c r="H103" s="14"/>
      <c r="I103" s="14"/>
    </row>
    <row r="104" spans="1:9" ht="15" hidden="1" customHeight="1" x14ac:dyDescent="0.3">
      <c r="A104" s="14" t="s">
        <v>80</v>
      </c>
      <c r="B104" s="14"/>
      <c r="C104" s="15"/>
      <c r="D104" s="16"/>
      <c r="E104" s="16"/>
      <c r="F104" s="95"/>
      <c r="G104" s="95"/>
      <c r="H104" s="14"/>
      <c r="I104" s="14"/>
    </row>
    <row r="105" spans="1:9" ht="15" hidden="1" customHeight="1" x14ac:dyDescent="0.3">
      <c r="A105" s="14" t="s">
        <v>81</v>
      </c>
      <c r="B105" s="14"/>
      <c r="C105" s="15"/>
      <c r="D105" s="16"/>
      <c r="E105" s="16"/>
      <c r="F105" s="95"/>
      <c r="G105" s="95"/>
      <c r="H105" s="14"/>
      <c r="I105" s="14"/>
    </row>
    <row r="106" spans="1:9" ht="15" hidden="1" customHeight="1" x14ac:dyDescent="0.3">
      <c r="A106" s="14" t="s">
        <v>82</v>
      </c>
      <c r="B106" s="14"/>
      <c r="C106" s="15"/>
      <c r="D106" s="16"/>
      <c r="E106" s="16"/>
      <c r="F106" s="95"/>
      <c r="G106" s="95"/>
      <c r="H106" s="14"/>
      <c r="I106" s="14"/>
    </row>
    <row r="107" spans="1:9" ht="15" hidden="1" customHeight="1" x14ac:dyDescent="0.3">
      <c r="A107" s="14"/>
      <c r="B107" s="14"/>
      <c r="C107" s="15"/>
      <c r="D107" s="16"/>
      <c r="E107" s="16"/>
      <c r="F107" s="95"/>
      <c r="G107" s="95"/>
      <c r="H107" s="14"/>
      <c r="I107" s="14"/>
    </row>
    <row r="108" spans="1:9" ht="15" hidden="1" customHeight="1" x14ac:dyDescent="0.3">
      <c r="A108" s="14" t="s">
        <v>64</v>
      </c>
      <c r="B108" s="14"/>
      <c r="C108" s="15"/>
      <c r="D108" s="16"/>
      <c r="E108" s="16"/>
      <c r="F108" s="95"/>
      <c r="G108" s="95"/>
      <c r="H108" s="14"/>
      <c r="I108" s="14"/>
    </row>
    <row r="109" spans="1:9" ht="15" hidden="1" customHeight="1" x14ac:dyDescent="0.3">
      <c r="A109" s="14" t="s">
        <v>79</v>
      </c>
      <c r="B109" s="14"/>
      <c r="C109" s="15"/>
      <c r="D109" s="16"/>
      <c r="E109" s="16"/>
      <c r="F109" s="95"/>
      <c r="G109" s="95"/>
      <c r="H109" s="14"/>
      <c r="I109" s="14"/>
    </row>
    <row r="110" spans="1:9" ht="15" hidden="1" customHeight="1" x14ac:dyDescent="0.3">
      <c r="A110" s="14"/>
      <c r="B110" s="14"/>
      <c r="C110" s="15"/>
      <c r="D110" s="16"/>
      <c r="E110" s="16"/>
      <c r="F110" s="95"/>
      <c r="G110" s="95"/>
      <c r="H110" s="14"/>
      <c r="I110" s="14"/>
    </row>
    <row r="111" spans="1:9" ht="15" hidden="1" customHeight="1" x14ac:dyDescent="0.3">
      <c r="A111" s="14" t="s">
        <v>77</v>
      </c>
      <c r="B111" s="14"/>
      <c r="C111" s="15"/>
      <c r="D111" s="16"/>
      <c r="E111" s="16"/>
      <c r="F111" s="95"/>
      <c r="G111" s="95"/>
      <c r="H111" s="14"/>
      <c r="I111" s="14"/>
    </row>
    <row r="112" spans="1:9" ht="15" hidden="1" customHeight="1" x14ac:dyDescent="0.3">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 ref="A63:B63"/>
    <mergeCell ref="A64:B64"/>
    <mergeCell ref="C62:E62"/>
    <mergeCell ref="C63:E63"/>
    <mergeCell ref="C64:E64"/>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ht="14.45" x14ac:dyDescent="0.3">
      <c r="A2" s="27"/>
      <c r="B2" s="27"/>
      <c r="C2" s="28"/>
      <c r="D2" s="28"/>
      <c r="E2" s="28"/>
      <c r="F2" s="28"/>
      <c r="G2" s="28"/>
      <c r="H2" s="28"/>
      <c r="I2" s="28"/>
      <c r="J2" s="28"/>
    </row>
    <row r="3" spans="1:12" ht="20.25" x14ac:dyDescent="0.3">
      <c r="A3" s="634" t="s">
        <v>36</v>
      </c>
      <c r="B3" s="634"/>
      <c r="C3" s="634"/>
      <c r="D3" s="634"/>
      <c r="E3" s="634"/>
      <c r="F3" s="634"/>
      <c r="G3" s="634"/>
      <c r="H3" s="634"/>
      <c r="I3" s="634"/>
      <c r="J3" s="634"/>
    </row>
    <row r="4" spans="1:12" ht="14.45" x14ac:dyDescent="0.3">
      <c r="A4" s="27"/>
      <c r="B4" s="27"/>
      <c r="C4" s="28"/>
      <c r="D4" s="28"/>
      <c r="E4" s="28"/>
      <c r="F4" s="28"/>
      <c r="G4" s="28"/>
      <c r="H4" s="28"/>
      <c r="I4" s="28"/>
      <c r="J4" s="28"/>
    </row>
    <row r="5" spans="1:12" thickBot="1" x14ac:dyDescent="0.35">
      <c r="A5" s="27"/>
      <c r="B5" s="27"/>
      <c r="C5" s="28"/>
      <c r="D5" s="28"/>
      <c r="E5" s="28"/>
      <c r="F5" s="28"/>
      <c r="G5" s="28"/>
      <c r="H5" s="28"/>
      <c r="I5" s="28"/>
      <c r="J5" s="28"/>
    </row>
    <row r="6" spans="1:12" x14ac:dyDescent="0.25">
      <c r="A6" s="551" t="s">
        <v>0</v>
      </c>
      <c r="B6" s="552"/>
      <c r="C6" s="553" t="str">
        <f>IF(KS!B6="","",KS!B6)</f>
        <v/>
      </c>
      <c r="D6" s="554"/>
      <c r="E6" s="554"/>
      <c r="F6" s="554"/>
      <c r="G6" s="554"/>
      <c r="H6" s="554"/>
      <c r="I6" s="554"/>
      <c r="J6" s="555"/>
    </row>
    <row r="7" spans="1:12" ht="15.75" thickBot="1" x14ac:dyDescent="0.3">
      <c r="A7" s="556" t="s">
        <v>1</v>
      </c>
      <c r="B7" s="557"/>
      <c r="C7" s="558" t="str">
        <f>IF(KS!B7="","",KS!B7)</f>
        <v/>
      </c>
      <c r="D7" s="559"/>
      <c r="E7" s="559"/>
      <c r="F7" s="559"/>
      <c r="G7" s="559"/>
      <c r="H7" s="559"/>
      <c r="I7" s="559"/>
      <c r="J7" s="560"/>
    </row>
    <row r="8" spans="1:12" s="11" customFormat="1" ht="13.9" x14ac:dyDescent="0.25"/>
    <row r="9" spans="1:12" ht="15.75" x14ac:dyDescent="0.25">
      <c r="A9" s="533" t="s">
        <v>2</v>
      </c>
      <c r="B9" s="533"/>
      <c r="C9" s="533"/>
      <c r="D9" s="533"/>
      <c r="E9" s="453"/>
      <c r="F9" s="453"/>
      <c r="G9" s="453"/>
      <c r="H9" s="453"/>
      <c r="I9" s="453"/>
      <c r="J9" s="453"/>
    </row>
    <row r="10" spans="1:12" ht="15.75" x14ac:dyDescent="0.25">
      <c r="A10" s="533" t="s">
        <v>6</v>
      </c>
      <c r="B10" s="533"/>
      <c r="C10" s="533"/>
      <c r="D10" s="533"/>
      <c r="E10" s="453"/>
      <c r="F10" s="453"/>
      <c r="G10" s="453"/>
      <c r="H10" s="453"/>
      <c r="I10" s="453"/>
      <c r="J10" s="453"/>
    </row>
    <row r="11" spans="1:12" s="11" customFormat="1" ht="13.9" x14ac:dyDescent="0.25"/>
    <row r="12" spans="1:12" s="11" customFormat="1" ht="13.9" x14ac:dyDescent="0.25"/>
    <row r="13" spans="1:12" s="11" customFormat="1" ht="13.9" x14ac:dyDescent="0.25"/>
    <row r="14" spans="1:12" ht="15.75" x14ac:dyDescent="0.25">
      <c r="A14" s="435" t="s">
        <v>100</v>
      </c>
      <c r="B14" s="435"/>
      <c r="C14" s="435"/>
      <c r="D14" s="435"/>
      <c r="E14" s="435"/>
      <c r="F14" s="435"/>
      <c r="G14" s="435"/>
      <c r="H14" s="435"/>
      <c r="I14" s="435"/>
      <c r="J14" s="435"/>
    </row>
    <row r="15" spans="1:12" s="11" customFormat="1" ht="13.9" x14ac:dyDescent="0.25">
      <c r="L15" s="11" t="s">
        <v>29</v>
      </c>
    </row>
    <row r="16" spans="1:12" s="11" customFormat="1" ht="15.75" customHeight="1" x14ac:dyDescent="0.2">
      <c r="A16" s="529" t="s">
        <v>49</v>
      </c>
      <c r="B16" s="529" t="s">
        <v>17</v>
      </c>
      <c r="C16" s="529"/>
      <c r="D16" s="529"/>
      <c r="E16" s="529"/>
      <c r="F16" s="529" t="s">
        <v>8</v>
      </c>
      <c r="G16" s="529"/>
      <c r="H16" s="530" t="s">
        <v>101</v>
      </c>
      <c r="I16" s="529" t="s">
        <v>32</v>
      </c>
      <c r="J16" s="529" t="s">
        <v>9</v>
      </c>
      <c r="L16" s="11" t="s">
        <v>30</v>
      </c>
    </row>
    <row r="17" spans="1:13" s="11" customFormat="1" ht="15.75" customHeight="1" x14ac:dyDescent="0.2">
      <c r="A17" s="529"/>
      <c r="B17" s="529"/>
      <c r="C17" s="529"/>
      <c r="D17" s="529"/>
      <c r="E17" s="529"/>
      <c r="F17" s="150" t="s">
        <v>10</v>
      </c>
      <c r="G17" s="150" t="s">
        <v>11</v>
      </c>
      <c r="H17" s="531"/>
      <c r="I17" s="529"/>
      <c r="J17" s="529"/>
      <c r="L17" s="11" t="s">
        <v>31</v>
      </c>
    </row>
    <row r="18" spans="1:13" s="11" customFormat="1" ht="13.9" x14ac:dyDescent="0.25">
      <c r="A18" s="151" t="s">
        <v>13</v>
      </c>
      <c r="B18" s="639"/>
      <c r="C18" s="639"/>
      <c r="D18" s="639"/>
      <c r="E18" s="639"/>
      <c r="F18" s="152"/>
      <c r="G18" s="152"/>
      <c r="H18" s="152"/>
      <c r="I18" s="153"/>
      <c r="J18" s="153"/>
    </row>
    <row r="19" spans="1:13" s="11" customFormat="1" ht="14.25" x14ac:dyDescent="0.2">
      <c r="A19" s="151" t="s">
        <v>14</v>
      </c>
      <c r="B19" s="639"/>
      <c r="C19" s="639"/>
      <c r="D19" s="639"/>
      <c r="E19" s="639"/>
      <c r="F19" s="152"/>
      <c r="G19" s="152"/>
      <c r="H19" s="152"/>
      <c r="I19" s="153"/>
      <c r="J19" s="153"/>
    </row>
    <row r="20" spans="1:13" s="11" customFormat="1" ht="14.25" x14ac:dyDescent="0.2">
      <c r="A20" s="151" t="s">
        <v>15</v>
      </c>
      <c r="B20" s="639"/>
      <c r="C20" s="639"/>
      <c r="D20" s="639"/>
      <c r="E20" s="639"/>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35" t="s">
        <v>16</v>
      </c>
      <c r="B24" s="435"/>
      <c r="C24" s="435"/>
      <c r="D24" s="435"/>
      <c r="E24" s="435"/>
      <c r="F24" s="435"/>
      <c r="G24" s="435"/>
      <c r="H24" s="435"/>
      <c r="I24" s="435"/>
      <c r="J24" s="435"/>
      <c r="K24" s="6"/>
      <c r="M24" s="34"/>
    </row>
    <row r="25" spans="1:13" x14ac:dyDescent="0.25">
      <c r="A25" s="144"/>
      <c r="B25" s="144"/>
      <c r="C25" s="144"/>
      <c r="D25" s="144"/>
      <c r="E25" s="144"/>
      <c r="F25" s="144"/>
      <c r="G25" s="144"/>
      <c r="H25" s="144"/>
      <c r="I25" s="144"/>
      <c r="J25" s="144"/>
      <c r="K25" s="6"/>
      <c r="M25" s="34"/>
    </row>
    <row r="26" spans="1:13" x14ac:dyDescent="0.25">
      <c r="A26" s="537" t="s">
        <v>73</v>
      </c>
      <c r="B26" s="538"/>
      <c r="C26" s="538"/>
      <c r="D26" s="538"/>
      <c r="E26" s="539"/>
      <c r="F26" s="637"/>
      <c r="G26" s="637"/>
      <c r="H26" s="637"/>
      <c r="I26" s="637"/>
      <c r="J26" s="637"/>
      <c r="K26" s="638"/>
    </row>
    <row r="27" spans="1:13" x14ac:dyDescent="0.25">
      <c r="A27" s="543" t="s">
        <v>74</v>
      </c>
      <c r="B27" s="544"/>
      <c r="C27" s="544"/>
      <c r="D27" s="544"/>
      <c r="E27" s="545"/>
      <c r="F27" s="546" t="s">
        <v>115</v>
      </c>
      <c r="G27" s="547"/>
      <c r="H27" s="547"/>
      <c r="I27" s="547"/>
      <c r="J27" s="547"/>
      <c r="K27" s="548"/>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41"/>
      <c r="G31" s="641"/>
      <c r="H31" s="641"/>
      <c r="I31" s="641"/>
      <c r="J31" s="145"/>
      <c r="K31" s="6"/>
    </row>
    <row r="32" spans="1:13" x14ac:dyDescent="0.25">
      <c r="A32" s="26" t="s">
        <v>42</v>
      </c>
      <c r="B32" s="26"/>
      <c r="C32" s="26"/>
      <c r="D32" s="26"/>
      <c r="E32" s="26"/>
      <c r="F32" s="110"/>
      <c r="G32" s="110"/>
      <c r="H32" s="439" t="s">
        <v>41</v>
      </c>
      <c r="I32" s="439"/>
      <c r="J32" s="439"/>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35" t="s">
        <v>46</v>
      </c>
      <c r="B37" s="535"/>
      <c r="C37" s="535"/>
      <c r="D37" s="535"/>
      <c r="E37" s="535"/>
      <c r="F37" s="535"/>
      <c r="G37" s="535"/>
      <c r="H37" s="535"/>
      <c r="I37" s="535"/>
      <c r="J37" s="535"/>
    </row>
    <row r="38" spans="1:10" ht="54" customHeight="1" x14ac:dyDescent="0.25">
      <c r="A38" s="640" t="s">
        <v>119</v>
      </c>
      <c r="B38" s="640"/>
      <c r="C38" s="640"/>
      <c r="D38" s="640"/>
      <c r="E38" s="640"/>
      <c r="F38" s="640"/>
      <c r="G38" s="640"/>
      <c r="H38" s="640"/>
      <c r="I38" s="640"/>
      <c r="J38" s="640"/>
    </row>
    <row r="39" spans="1:10" ht="41.25" customHeight="1" x14ac:dyDescent="0.25">
      <c r="A39" s="633" t="s">
        <v>75</v>
      </c>
      <c r="B39" s="633"/>
      <c r="C39" s="633"/>
      <c r="D39" s="633"/>
      <c r="E39" s="633"/>
      <c r="F39" s="633"/>
      <c r="G39" s="633"/>
      <c r="H39" s="633"/>
      <c r="I39" s="633"/>
      <c r="J39" s="633"/>
    </row>
    <row r="40" spans="1:10" ht="102.75" customHeight="1" x14ac:dyDescent="0.25">
      <c r="A40" s="632" t="s">
        <v>116</v>
      </c>
      <c r="B40" s="632"/>
      <c r="C40" s="632"/>
      <c r="D40" s="632"/>
      <c r="E40" s="632"/>
      <c r="F40" s="632"/>
      <c r="G40" s="632"/>
      <c r="H40" s="632"/>
      <c r="I40" s="632"/>
      <c r="J40" s="632"/>
    </row>
    <row r="41" spans="1:10" ht="52.5" customHeight="1" x14ac:dyDescent="0.25">
      <c r="A41" s="633" t="s">
        <v>47</v>
      </c>
      <c r="B41" s="633"/>
      <c r="C41" s="633"/>
      <c r="D41" s="633"/>
      <c r="E41" s="633"/>
      <c r="F41" s="633"/>
      <c r="G41" s="633"/>
      <c r="H41" s="633"/>
      <c r="I41" s="633"/>
      <c r="J41" s="633"/>
    </row>
    <row r="42" spans="1:10" ht="31.5" customHeight="1" x14ac:dyDescent="0.25">
      <c r="A42" s="633" t="s">
        <v>117</v>
      </c>
      <c r="B42" s="633"/>
      <c r="C42" s="633"/>
      <c r="D42" s="633"/>
      <c r="E42" s="633"/>
      <c r="F42" s="633"/>
      <c r="G42" s="633"/>
      <c r="H42" s="633"/>
      <c r="I42" s="633"/>
      <c r="J42" s="633"/>
    </row>
    <row r="43" spans="1:10" ht="20.25" x14ac:dyDescent="0.3">
      <c r="A43" s="626" t="s">
        <v>37</v>
      </c>
      <c r="B43" s="626"/>
      <c r="C43" s="626"/>
      <c r="D43" s="626"/>
      <c r="E43" s="626"/>
      <c r="F43" s="626"/>
      <c r="G43" s="626"/>
      <c r="H43" s="626"/>
      <c r="I43" s="626"/>
      <c r="J43" s="626"/>
    </row>
    <row r="44" spans="1:10" x14ac:dyDescent="0.25">
      <c r="A44" s="532" t="s">
        <v>0</v>
      </c>
      <c r="B44" s="532"/>
      <c r="C44" s="519"/>
      <c r="D44" s="519"/>
      <c r="E44" s="519"/>
      <c r="F44" s="519"/>
      <c r="G44" s="519"/>
      <c r="H44" s="519"/>
      <c r="I44" s="519"/>
      <c r="J44" s="519"/>
    </row>
    <row r="45" spans="1:10" x14ac:dyDescent="0.25">
      <c r="A45" s="532" t="s">
        <v>1</v>
      </c>
      <c r="B45" s="532"/>
      <c r="C45" s="519"/>
      <c r="D45" s="519"/>
      <c r="E45" s="519"/>
      <c r="F45" s="519"/>
      <c r="G45" s="519"/>
      <c r="H45" s="519"/>
      <c r="I45" s="519"/>
      <c r="J45" s="519"/>
    </row>
    <row r="46" spans="1:10" x14ac:dyDescent="0.25">
      <c r="A46" s="6"/>
      <c r="B46" s="6"/>
      <c r="C46" s="6"/>
      <c r="D46" s="6"/>
      <c r="E46" s="6"/>
      <c r="F46" s="6"/>
      <c r="G46" s="6"/>
      <c r="H46" s="6"/>
      <c r="I46" s="6"/>
      <c r="J46" s="6"/>
    </row>
    <row r="47" spans="1:10" x14ac:dyDescent="0.25">
      <c r="A47" s="627" t="s">
        <v>2</v>
      </c>
      <c r="B47" s="628"/>
      <c r="C47" s="628"/>
      <c r="D47" s="629"/>
      <c r="E47" s="526"/>
      <c r="F47" s="630"/>
      <c r="G47" s="630"/>
      <c r="H47" s="630"/>
      <c r="I47" s="630"/>
      <c r="J47" s="631"/>
    </row>
    <row r="48" spans="1:10" x14ac:dyDescent="0.25">
      <c r="A48" s="533" t="s">
        <v>6</v>
      </c>
      <c r="B48" s="533"/>
      <c r="C48" s="533"/>
      <c r="D48" s="533"/>
      <c r="E48" s="519"/>
      <c r="F48" s="519"/>
      <c r="G48" s="519"/>
      <c r="H48" s="519"/>
      <c r="I48" s="519"/>
      <c r="J48" s="519"/>
    </row>
    <row r="49" spans="1:10" x14ac:dyDescent="0.25">
      <c r="A49" s="6"/>
      <c r="B49" s="6"/>
      <c r="C49" s="6"/>
      <c r="D49" s="6"/>
      <c r="E49" s="6"/>
      <c r="F49" s="6"/>
      <c r="G49" s="6"/>
      <c r="H49" s="6"/>
      <c r="I49" s="6"/>
      <c r="J49" s="6"/>
    </row>
    <row r="50" spans="1:10" s="154" customFormat="1" ht="15.75" x14ac:dyDescent="0.25">
      <c r="A50" s="435" t="s">
        <v>110</v>
      </c>
      <c r="B50" s="435"/>
      <c r="C50" s="435"/>
      <c r="D50" s="435"/>
      <c r="E50" s="435"/>
      <c r="F50" s="435"/>
      <c r="G50" s="435"/>
      <c r="H50" s="435"/>
      <c r="I50" s="435"/>
      <c r="J50" s="435"/>
    </row>
    <row r="51" spans="1:10" s="11" customFormat="1" ht="14.25" x14ac:dyDescent="0.2"/>
    <row r="52" spans="1:10" s="11" customFormat="1" ht="14.25" x14ac:dyDescent="0.2">
      <c r="A52" s="529" t="s">
        <v>12</v>
      </c>
      <c r="B52" s="529" t="s">
        <v>17</v>
      </c>
      <c r="C52" s="529"/>
      <c r="D52" s="529"/>
      <c r="E52" s="529"/>
      <c r="F52" s="529" t="s">
        <v>8</v>
      </c>
      <c r="G52" s="529"/>
      <c r="H52" s="530" t="s">
        <v>112</v>
      </c>
      <c r="I52" s="529" t="s">
        <v>32</v>
      </c>
      <c r="J52" s="529" t="s">
        <v>9</v>
      </c>
    </row>
    <row r="53" spans="1:10" s="11" customFormat="1" ht="14.25" x14ac:dyDescent="0.2">
      <c r="A53" s="529"/>
      <c r="B53" s="529"/>
      <c r="C53" s="529"/>
      <c r="D53" s="529"/>
      <c r="E53" s="529"/>
      <c r="F53" s="150" t="s">
        <v>10</v>
      </c>
      <c r="G53" s="150" t="s">
        <v>11</v>
      </c>
      <c r="H53" s="531"/>
      <c r="I53" s="529"/>
      <c r="J53" s="529"/>
    </row>
    <row r="54" spans="1:10" s="11" customFormat="1" ht="14.25" x14ac:dyDescent="0.2">
      <c r="A54" s="151" t="s">
        <v>13</v>
      </c>
      <c r="B54" s="635"/>
      <c r="C54" s="635"/>
      <c r="D54" s="635"/>
      <c r="E54" s="635"/>
      <c r="F54" s="155"/>
      <c r="G54" s="155"/>
      <c r="H54" s="155"/>
      <c r="I54" s="153"/>
      <c r="J54" s="155"/>
    </row>
    <row r="55" spans="1:10" s="11" customFormat="1" ht="14.25" x14ac:dyDescent="0.2">
      <c r="A55" s="151" t="s">
        <v>14</v>
      </c>
      <c r="B55" s="635"/>
      <c r="C55" s="635"/>
      <c r="D55" s="635"/>
      <c r="E55" s="635"/>
      <c r="F55" s="155"/>
      <c r="G55" s="155"/>
      <c r="H55" s="155"/>
      <c r="I55" s="153"/>
      <c r="J55" s="155"/>
    </row>
    <row r="56" spans="1:10" s="11" customFormat="1" ht="14.25" x14ac:dyDescent="0.2">
      <c r="A56" s="151" t="s">
        <v>15</v>
      </c>
      <c r="B56" s="635"/>
      <c r="C56" s="635"/>
      <c r="D56" s="635"/>
      <c r="E56" s="635"/>
      <c r="F56" s="155"/>
      <c r="G56" s="155"/>
      <c r="H56" s="155"/>
      <c r="I56" s="153"/>
      <c r="J56" s="155"/>
    </row>
    <row r="57" spans="1:10" s="11" customFormat="1" ht="14.25" x14ac:dyDescent="0.2">
      <c r="A57" s="149"/>
    </row>
    <row r="58" spans="1:10" s="11" customFormat="1" ht="14.25" x14ac:dyDescent="0.2"/>
    <row r="59" spans="1:10" ht="15.75" x14ac:dyDescent="0.25">
      <c r="A59" s="435" t="s">
        <v>16</v>
      </c>
      <c r="B59" s="435"/>
      <c r="C59" s="435"/>
      <c r="D59" s="435"/>
      <c r="E59" s="435"/>
      <c r="F59" s="435"/>
      <c r="G59" s="435"/>
      <c r="H59" s="435"/>
      <c r="I59" s="435"/>
      <c r="J59" s="435"/>
    </row>
    <row r="60" spans="1:10" x14ac:dyDescent="0.25">
      <c r="A60" s="520" t="s">
        <v>73</v>
      </c>
      <c r="B60" s="520"/>
      <c r="C60" s="520"/>
      <c r="D60" s="520"/>
      <c r="E60" s="520"/>
      <c r="F60" s="637"/>
      <c r="G60" s="637"/>
      <c r="H60" s="637"/>
      <c r="I60" s="637"/>
      <c r="J60" s="638"/>
    </row>
    <row r="61" spans="1:10" x14ac:dyDescent="0.25">
      <c r="A61" s="522" t="s">
        <v>74</v>
      </c>
      <c r="B61" s="523"/>
      <c r="C61" s="523"/>
      <c r="D61" s="523"/>
      <c r="E61" s="636"/>
      <c r="F61" s="526" t="s">
        <v>115</v>
      </c>
      <c r="G61" s="630"/>
      <c r="H61" s="630"/>
      <c r="I61" s="630"/>
      <c r="J61" s="631"/>
    </row>
    <row r="65" spans="1:10" x14ac:dyDescent="0.25">
      <c r="A65" s="11"/>
      <c r="B65" s="11"/>
      <c r="C65" s="11"/>
      <c r="D65" s="11"/>
      <c r="E65" s="11"/>
      <c r="F65" s="518"/>
      <c r="G65" s="518"/>
      <c r="H65" s="518"/>
      <c r="I65" s="518"/>
      <c r="J65" s="110"/>
    </row>
    <row r="66" spans="1:10" x14ac:dyDescent="0.25">
      <c r="A66" s="26" t="s">
        <v>42</v>
      </c>
      <c r="B66" s="26"/>
      <c r="C66" s="26"/>
      <c r="D66" s="26"/>
      <c r="E66" s="26"/>
      <c r="F66" s="439" t="s">
        <v>41</v>
      </c>
      <c r="G66" s="439"/>
      <c r="H66" s="439"/>
      <c r="I66" s="439"/>
      <c r="J66" s="439"/>
    </row>
  </sheetData>
  <mergeCells count="58">
    <mergeCell ref="F65:I65"/>
    <mergeCell ref="A52:A53"/>
    <mergeCell ref="B52:E53"/>
    <mergeCell ref="F52:G52"/>
    <mergeCell ref="I52:I53"/>
    <mergeCell ref="B18:E18"/>
    <mergeCell ref="B19:E19"/>
    <mergeCell ref="H16:H17"/>
    <mergeCell ref="A38:J38"/>
    <mergeCell ref="A37:J37"/>
    <mergeCell ref="A24:J24"/>
    <mergeCell ref="F31:I31"/>
    <mergeCell ref="A26:E26"/>
    <mergeCell ref="A27:E27"/>
    <mergeCell ref="F26:K26"/>
    <mergeCell ref="F27:K27"/>
    <mergeCell ref="B20:E20"/>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C6:J6"/>
    <mergeCell ref="C7:J7"/>
    <mergeCell ref="A14:J14"/>
    <mergeCell ref="F16:G16"/>
    <mergeCell ref="B16:E17"/>
    <mergeCell ref="A16:A17"/>
    <mergeCell ref="I16:I17"/>
    <mergeCell ref="J16:J17"/>
    <mergeCell ref="A43:J43"/>
    <mergeCell ref="A47:D47"/>
    <mergeCell ref="E47:J47"/>
    <mergeCell ref="H32:J32"/>
    <mergeCell ref="A40:J40"/>
    <mergeCell ref="A41:J41"/>
    <mergeCell ref="A44:B44"/>
    <mergeCell ref="C44:J44"/>
    <mergeCell ref="A39:J39"/>
    <mergeCell ref="A42:J42"/>
    <mergeCell ref="A48:D48"/>
    <mergeCell ref="E48:J48"/>
    <mergeCell ref="H52:H53"/>
    <mergeCell ref="A50:J50"/>
    <mergeCell ref="A45:B45"/>
    <mergeCell ref="C45:J45"/>
    <mergeCell ref="J52:J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zoomScale="50" zoomScaleNormal="100" zoomScaleSheetLayoutView="50" workbookViewId="0">
      <selection activeCell="I3" sqref="I3"/>
    </sheetView>
  </sheetViews>
  <sheetFormatPr defaultColWidth="9.140625" defaultRowHeight="15" x14ac:dyDescent="0.25"/>
  <cols>
    <col min="1" max="1" width="45.42578125" style="231" customWidth="1"/>
    <col min="2" max="2" width="19" style="231" customWidth="1"/>
    <col min="3" max="3" width="20.140625" style="231" customWidth="1"/>
    <col min="4" max="4" width="12.7109375" style="231" customWidth="1"/>
    <col min="5" max="5" width="57.42578125" style="231" customWidth="1"/>
    <col min="6" max="16384" width="9.140625" style="231"/>
  </cols>
  <sheetData>
    <row r="1" spans="1:5" ht="14.45" x14ac:dyDescent="0.3">
      <c r="A1" s="182"/>
      <c r="B1" s="182"/>
      <c r="C1" s="182"/>
      <c r="D1" s="182"/>
      <c r="E1" s="182"/>
    </row>
    <row r="2" spans="1:5" x14ac:dyDescent="0.25">
      <c r="A2" s="696" t="s">
        <v>202</v>
      </c>
      <c r="B2" s="696"/>
      <c r="C2" s="696"/>
      <c r="D2" s="696"/>
      <c r="E2" s="696"/>
    </row>
    <row r="3" spans="1:5" ht="14.45" x14ac:dyDescent="0.3">
      <c r="A3" s="389"/>
      <c r="B3" s="389"/>
      <c r="C3" s="389"/>
      <c r="D3" s="389"/>
      <c r="E3" s="389"/>
    </row>
    <row r="4" spans="1:5" ht="14.45" x14ac:dyDescent="0.3">
      <c r="A4" s="389"/>
      <c r="B4" s="389"/>
      <c r="C4" s="389"/>
      <c r="D4" s="389"/>
      <c r="E4" s="389"/>
    </row>
    <row r="5" spans="1:5" ht="14.45" x14ac:dyDescent="0.3">
      <c r="A5" s="389"/>
      <c r="B5" s="389"/>
      <c r="C5" s="389"/>
      <c r="D5" s="389"/>
      <c r="E5" s="389"/>
    </row>
    <row r="6" spans="1:5" ht="14.45" x14ac:dyDescent="0.3">
      <c r="A6" s="182"/>
      <c r="B6" s="182"/>
      <c r="C6" s="182"/>
      <c r="D6" s="182"/>
      <c r="E6" s="182"/>
    </row>
    <row r="7" spans="1:5" ht="14.45" x14ac:dyDescent="0.3">
      <c r="A7" s="182"/>
      <c r="B7" s="182"/>
      <c r="C7" s="182"/>
      <c r="D7" s="182"/>
      <c r="E7" s="182"/>
    </row>
    <row r="8" spans="1:5" ht="14.45" x14ac:dyDescent="0.3">
      <c r="A8" s="390"/>
      <c r="B8" s="391"/>
      <c r="C8" s="391"/>
      <c r="D8" s="391"/>
      <c r="E8" s="182"/>
    </row>
    <row r="9" spans="1:5" ht="20.25" x14ac:dyDescent="0.25">
      <c r="A9" s="697" t="s">
        <v>190</v>
      </c>
      <c r="B9" s="697"/>
      <c r="C9" s="697"/>
      <c r="D9" s="697"/>
      <c r="E9" s="697"/>
    </row>
    <row r="10" spans="1:5" ht="20.25" x14ac:dyDescent="0.25">
      <c r="A10" s="698" t="s">
        <v>191</v>
      </c>
      <c r="B10" s="698"/>
      <c r="C10" s="698"/>
      <c r="D10" s="698"/>
      <c r="E10" s="698"/>
    </row>
    <row r="11" spans="1:5" ht="21" x14ac:dyDescent="0.3">
      <c r="A11" s="699"/>
      <c r="B11" s="699"/>
      <c r="C11" s="699"/>
      <c r="D11" s="699"/>
      <c r="E11" s="699"/>
    </row>
    <row r="12" spans="1:5" x14ac:dyDescent="0.25">
      <c r="A12" s="280" t="s">
        <v>0</v>
      </c>
      <c r="B12" s="700"/>
      <c r="C12" s="700"/>
      <c r="D12" s="700"/>
      <c r="E12" s="700"/>
    </row>
    <row r="13" spans="1:5" x14ac:dyDescent="0.25">
      <c r="A13" s="279" t="s">
        <v>1</v>
      </c>
      <c r="B13" s="695"/>
      <c r="C13" s="695"/>
      <c r="D13" s="695"/>
      <c r="E13" s="695"/>
    </row>
    <row r="14" spans="1:5" ht="14.45" x14ac:dyDescent="0.3">
      <c r="A14" s="392"/>
      <c r="B14" s="392"/>
      <c r="C14" s="392"/>
      <c r="D14" s="392"/>
      <c r="E14" s="392"/>
    </row>
    <row r="15" spans="1:5" ht="15.75" thickBot="1" x14ac:dyDescent="0.3">
      <c r="A15" s="673" t="s">
        <v>248</v>
      </c>
      <c r="B15" s="673"/>
      <c r="C15" s="673"/>
      <c r="D15" s="673"/>
      <c r="E15" s="673"/>
    </row>
    <row r="16" spans="1:5" x14ac:dyDescent="0.25">
      <c r="A16" s="674" t="s">
        <v>26</v>
      </c>
      <c r="B16" s="676" t="s">
        <v>190</v>
      </c>
      <c r="C16" s="677"/>
      <c r="D16" s="678"/>
      <c r="E16" s="682" t="s">
        <v>173</v>
      </c>
    </row>
    <row r="17" spans="1:5" x14ac:dyDescent="0.25">
      <c r="A17" s="675"/>
      <c r="B17" s="679"/>
      <c r="C17" s="680"/>
      <c r="D17" s="681"/>
      <c r="E17" s="683"/>
    </row>
    <row r="18" spans="1:5" ht="25.5" x14ac:dyDescent="0.25">
      <c r="A18" s="393" t="s">
        <v>189</v>
      </c>
      <c r="B18" s="684" t="s">
        <v>188</v>
      </c>
      <c r="C18" s="685"/>
      <c r="D18" s="686"/>
      <c r="E18" s="394" t="s">
        <v>187</v>
      </c>
    </row>
    <row r="19" spans="1:5" ht="25.5" x14ac:dyDescent="0.25">
      <c r="A19" s="395" t="s">
        <v>186</v>
      </c>
      <c r="B19" s="684" t="s">
        <v>185</v>
      </c>
      <c r="C19" s="685"/>
      <c r="D19" s="686"/>
      <c r="E19" s="394" t="s">
        <v>184</v>
      </c>
    </row>
    <row r="20" spans="1:5" ht="26.25" thickBot="1" x14ac:dyDescent="0.3">
      <c r="A20" s="395" t="s">
        <v>183</v>
      </c>
      <c r="B20" s="684" t="s">
        <v>182</v>
      </c>
      <c r="C20" s="685"/>
      <c r="D20" s="686"/>
      <c r="E20" s="394" t="s">
        <v>181</v>
      </c>
    </row>
    <row r="21" spans="1:5" ht="14.45" x14ac:dyDescent="0.3">
      <c r="A21" s="693"/>
      <c r="B21" s="693"/>
      <c r="C21" s="693"/>
      <c r="D21" s="693"/>
      <c r="E21" s="693"/>
    </row>
    <row r="22" spans="1:5" thickBot="1" x14ac:dyDescent="0.35">
      <c r="A22" s="694"/>
      <c r="B22" s="694"/>
      <c r="C22" s="694"/>
      <c r="D22" s="694"/>
      <c r="E22" s="694"/>
    </row>
    <row r="23" spans="1:5" ht="42.75" customHeight="1" x14ac:dyDescent="0.25">
      <c r="A23" s="663" t="s">
        <v>180</v>
      </c>
      <c r="B23" s="664"/>
      <c r="C23" s="664"/>
      <c r="D23" s="664"/>
      <c r="E23" s="665"/>
    </row>
    <row r="24" spans="1:5" x14ac:dyDescent="0.25">
      <c r="A24" s="396" t="s">
        <v>26</v>
      </c>
      <c r="B24" s="666" t="str">
        <f>A18</f>
        <v>Zníženie energetickej náročnosti stavebných objektov – Zateplenie obvodového plášťa</v>
      </c>
      <c r="C24" s="666"/>
      <c r="D24" s="666"/>
      <c r="E24" s="667"/>
    </row>
    <row r="25" spans="1:5" x14ac:dyDescent="0.25">
      <c r="A25" s="397" t="s">
        <v>173</v>
      </c>
      <c r="B25" s="666" t="str">
        <f>E18</f>
        <v>Zateplenie plochy obvodového plášťa</v>
      </c>
      <c r="C25" s="666"/>
      <c r="D25" s="666"/>
      <c r="E25" s="667"/>
    </row>
    <row r="26" spans="1:5" ht="30.75" x14ac:dyDescent="0.25">
      <c r="A26" s="398" t="s">
        <v>172</v>
      </c>
      <c r="B26" s="668">
        <v>85</v>
      </c>
      <c r="C26" s="668"/>
      <c r="D26" s="668"/>
      <c r="E26" s="669"/>
    </row>
    <row r="27" spans="1:5" ht="28.5" x14ac:dyDescent="0.25">
      <c r="A27" s="399" t="s">
        <v>171</v>
      </c>
      <c r="B27" s="658">
        <v>0</v>
      </c>
      <c r="C27" s="659"/>
      <c r="D27" s="659"/>
      <c r="E27" s="660"/>
    </row>
    <row r="28" spans="1:5" ht="31.5" thickBot="1" x14ac:dyDescent="0.3">
      <c r="A28" s="400" t="s">
        <v>179</v>
      </c>
      <c r="B28" s="643"/>
      <c r="C28" s="643"/>
      <c r="D28" s="643"/>
      <c r="E28" s="644"/>
    </row>
    <row r="29" spans="1:5" ht="51" thickBot="1" x14ac:dyDescent="0.3">
      <c r="A29" s="401" t="s">
        <v>169</v>
      </c>
      <c r="B29" s="645" t="e">
        <f>B27/B28</f>
        <v>#DIV/0!</v>
      </c>
      <c r="C29" s="646"/>
      <c r="D29" s="646"/>
      <c r="E29" s="647"/>
    </row>
    <row r="30" spans="1:5" ht="21" thickBot="1" x14ac:dyDescent="0.35">
      <c r="A30" s="648" t="e">
        <f>IF(B29&gt;B26,"Je potrebné zdôvodniť prekročenie benchmarku !","OK")</f>
        <v>#DIV/0!</v>
      </c>
      <c r="B30" s="649"/>
      <c r="C30" s="649"/>
      <c r="D30" s="649"/>
      <c r="E30" s="650"/>
    </row>
    <row r="31" spans="1:5" ht="15.75" thickBot="1" x14ac:dyDescent="0.3">
      <c r="A31" s="182"/>
      <c r="B31" s="402"/>
      <c r="C31" s="402"/>
      <c r="D31" s="402"/>
      <c r="E31" s="402"/>
    </row>
    <row r="32" spans="1:5" ht="120.75" customHeight="1" x14ac:dyDescent="0.25">
      <c r="A32" s="651" t="s">
        <v>178</v>
      </c>
      <c r="B32" s="652"/>
      <c r="C32" s="652"/>
      <c r="D32" s="652"/>
      <c r="E32" s="653"/>
    </row>
    <row r="33" spans="1:5" ht="20.25" x14ac:dyDescent="0.25">
      <c r="A33" s="670"/>
      <c r="B33" s="671"/>
      <c r="C33" s="671"/>
      <c r="D33" s="671"/>
      <c r="E33" s="672"/>
    </row>
    <row r="34" spans="1:5" ht="15.75" thickBot="1" x14ac:dyDescent="0.3">
      <c r="A34" s="687"/>
      <c r="B34" s="688"/>
      <c r="C34" s="688"/>
      <c r="D34" s="688"/>
      <c r="E34" s="689"/>
    </row>
    <row r="35" spans="1:5" ht="51" customHeight="1" x14ac:dyDescent="0.25">
      <c r="A35" s="663" t="s">
        <v>177</v>
      </c>
      <c r="B35" s="664"/>
      <c r="C35" s="664"/>
      <c r="D35" s="664"/>
      <c r="E35" s="665"/>
    </row>
    <row r="36" spans="1:5" x14ac:dyDescent="0.25">
      <c r="A36" s="396" t="s">
        <v>26</v>
      </c>
      <c r="B36" s="690" t="str">
        <f>A19</f>
        <v xml:space="preserve">Zníženie energetickej náročnosti stavebných objektov – Zateplenie strešného plášťa </v>
      </c>
      <c r="C36" s="691"/>
      <c r="D36" s="691"/>
      <c r="E36" s="692"/>
    </row>
    <row r="37" spans="1:5" x14ac:dyDescent="0.25">
      <c r="A37" s="397" t="s">
        <v>173</v>
      </c>
      <c r="B37" s="690" t="str">
        <f>E19</f>
        <v xml:space="preserve">Zateplenie plochy strešného plášťa </v>
      </c>
      <c r="C37" s="691"/>
      <c r="D37" s="691"/>
      <c r="E37" s="692"/>
    </row>
    <row r="38" spans="1:5" ht="30.75" x14ac:dyDescent="0.25">
      <c r="A38" s="398" t="s">
        <v>172</v>
      </c>
      <c r="B38" s="668">
        <v>70</v>
      </c>
      <c r="C38" s="668"/>
      <c r="D38" s="668"/>
      <c r="E38" s="669"/>
    </row>
    <row r="39" spans="1:5" ht="28.5" x14ac:dyDescent="0.25">
      <c r="A39" s="399" t="s">
        <v>171</v>
      </c>
      <c r="B39" s="658">
        <v>0</v>
      </c>
      <c r="C39" s="659"/>
      <c r="D39" s="659"/>
      <c r="E39" s="660"/>
    </row>
    <row r="40" spans="1:5" ht="31.5" thickBot="1" x14ac:dyDescent="0.3">
      <c r="A40" s="400" t="s">
        <v>176</v>
      </c>
      <c r="B40" s="643"/>
      <c r="C40" s="643"/>
      <c r="D40" s="643"/>
      <c r="E40" s="644"/>
    </row>
    <row r="41" spans="1:5" ht="51" thickBot="1" x14ac:dyDescent="0.3">
      <c r="A41" s="401" t="s">
        <v>169</v>
      </c>
      <c r="B41" s="645" t="e">
        <f>B39/B40</f>
        <v>#DIV/0!</v>
      </c>
      <c r="C41" s="646"/>
      <c r="D41" s="646"/>
      <c r="E41" s="647"/>
    </row>
    <row r="42" spans="1:5" ht="21" thickBot="1" x14ac:dyDescent="0.35">
      <c r="A42" s="648" t="e">
        <f>IF(B41&gt;B38,"Je potrebné zdôvodniť prekročenie benchmarku !","OK")</f>
        <v>#DIV/0!</v>
      </c>
      <c r="B42" s="649"/>
      <c r="C42" s="649"/>
      <c r="D42" s="649"/>
      <c r="E42" s="650"/>
    </row>
    <row r="43" spans="1:5" ht="15.75" thickBot="1" x14ac:dyDescent="0.3">
      <c r="A43" s="402"/>
      <c r="B43" s="402"/>
      <c r="C43" s="402"/>
      <c r="D43" s="402"/>
      <c r="E43" s="402"/>
    </row>
    <row r="44" spans="1:5" ht="111" customHeight="1" x14ac:dyDescent="0.25">
      <c r="A44" s="661" t="s">
        <v>175</v>
      </c>
      <c r="B44" s="652"/>
      <c r="C44" s="652"/>
      <c r="D44" s="652"/>
      <c r="E44" s="653"/>
    </row>
    <row r="45" spans="1:5" ht="15.75" thickBot="1" x14ac:dyDescent="0.3">
      <c r="A45" s="654"/>
      <c r="B45" s="655"/>
      <c r="C45" s="655"/>
      <c r="D45" s="655"/>
      <c r="E45" s="656"/>
    </row>
    <row r="46" spans="1:5" ht="15.75" thickBot="1" x14ac:dyDescent="0.3">
      <c r="A46" s="662"/>
      <c r="B46" s="662"/>
      <c r="C46" s="662"/>
      <c r="D46" s="662"/>
      <c r="E46" s="662"/>
    </row>
    <row r="47" spans="1:5" ht="59.25" customHeight="1" x14ac:dyDescent="0.25">
      <c r="A47" s="663" t="s">
        <v>174</v>
      </c>
      <c r="B47" s="664"/>
      <c r="C47" s="664"/>
      <c r="D47" s="664"/>
      <c r="E47" s="665"/>
    </row>
    <row r="48" spans="1:5" x14ac:dyDescent="0.25">
      <c r="A48" s="396" t="s">
        <v>26</v>
      </c>
      <c r="B48" s="666" t="str">
        <f>A20</f>
        <v>Zníženie energetickej náročnosti stavebných objektov – Výmena otvorových konštrukcií</v>
      </c>
      <c r="C48" s="666"/>
      <c r="D48" s="666"/>
      <c r="E48" s="667"/>
    </row>
    <row r="49" spans="1:5" x14ac:dyDescent="0.25">
      <c r="A49" s="397" t="s">
        <v>173</v>
      </c>
      <c r="B49" s="666" t="str">
        <f>E20</f>
        <v>Výmena vonkajšej otvorovej konštrukcie</v>
      </c>
      <c r="C49" s="666"/>
      <c r="D49" s="666"/>
      <c r="E49" s="667"/>
    </row>
    <row r="50" spans="1:5" ht="30.75" x14ac:dyDescent="0.25">
      <c r="A50" s="398" t="s">
        <v>172</v>
      </c>
      <c r="B50" s="668">
        <v>350</v>
      </c>
      <c r="C50" s="668"/>
      <c r="D50" s="668"/>
      <c r="E50" s="669"/>
    </row>
    <row r="51" spans="1:5" ht="28.5" x14ac:dyDescent="0.25">
      <c r="A51" s="399" t="s">
        <v>171</v>
      </c>
      <c r="B51" s="658">
        <v>0</v>
      </c>
      <c r="C51" s="659"/>
      <c r="D51" s="659"/>
      <c r="E51" s="660"/>
    </row>
    <row r="52" spans="1:5" ht="31.5" thickBot="1" x14ac:dyDescent="0.3">
      <c r="A52" s="400" t="s">
        <v>170</v>
      </c>
      <c r="B52" s="643"/>
      <c r="C52" s="643"/>
      <c r="D52" s="643"/>
      <c r="E52" s="644"/>
    </row>
    <row r="53" spans="1:5" ht="51" thickBot="1" x14ac:dyDescent="0.3">
      <c r="A53" s="401" t="s">
        <v>169</v>
      </c>
      <c r="B53" s="645" t="e">
        <f>B51/B52</f>
        <v>#DIV/0!</v>
      </c>
      <c r="C53" s="646"/>
      <c r="D53" s="646"/>
      <c r="E53" s="647"/>
    </row>
    <row r="54" spans="1:5" ht="21" thickBot="1" x14ac:dyDescent="0.35">
      <c r="A54" s="648" t="e">
        <f>IF(B53&gt;B50,"Je potrebné zdôvodniť prekročenie benchmarku !","OK")</f>
        <v>#DIV/0!</v>
      </c>
      <c r="B54" s="649"/>
      <c r="C54" s="649"/>
      <c r="D54" s="649"/>
      <c r="E54" s="650"/>
    </row>
    <row r="55" spans="1:5" ht="15.75" thickBot="1" x14ac:dyDescent="0.3">
      <c r="A55" s="402"/>
      <c r="B55" s="402"/>
      <c r="C55" s="402"/>
      <c r="D55" s="402"/>
      <c r="E55" s="402"/>
    </row>
    <row r="56" spans="1:5" ht="120.75" customHeight="1" x14ac:dyDescent="0.25">
      <c r="A56" s="651" t="s">
        <v>168</v>
      </c>
      <c r="B56" s="652"/>
      <c r="C56" s="652"/>
      <c r="D56" s="652"/>
      <c r="E56" s="653"/>
    </row>
    <row r="57" spans="1:5" ht="15.75" thickBot="1" x14ac:dyDescent="0.3">
      <c r="A57" s="654"/>
      <c r="B57" s="655"/>
      <c r="C57" s="655"/>
      <c r="D57" s="655"/>
      <c r="E57" s="656"/>
    </row>
    <row r="58" spans="1:5" x14ac:dyDescent="0.25">
      <c r="A58" s="182"/>
      <c r="B58" s="182"/>
      <c r="C58" s="182"/>
      <c r="D58" s="182"/>
      <c r="E58" s="182"/>
    </row>
    <row r="59" spans="1:5" x14ac:dyDescent="0.25">
      <c r="A59" s="183"/>
      <c r="B59" s="183"/>
      <c r="C59" s="183"/>
      <c r="D59" s="183"/>
      <c r="E59" s="183"/>
    </row>
    <row r="60" spans="1:5" x14ac:dyDescent="0.25">
      <c r="A60" s="183"/>
      <c r="B60" s="183"/>
      <c r="C60" s="183"/>
      <c r="D60" s="183"/>
      <c r="E60" s="183"/>
    </row>
    <row r="61" spans="1:5" x14ac:dyDescent="0.25">
      <c r="A61" s="183"/>
      <c r="B61" s="183"/>
      <c r="C61" s="183"/>
      <c r="D61" s="183"/>
      <c r="E61" s="183"/>
    </row>
    <row r="62" spans="1:5" x14ac:dyDescent="0.25">
      <c r="A62" s="183"/>
      <c r="B62" s="183"/>
      <c r="C62" s="292"/>
      <c r="D62" s="657"/>
      <c r="E62" s="657"/>
    </row>
    <row r="63" spans="1:5" x14ac:dyDescent="0.25">
      <c r="A63" s="293" t="s">
        <v>52</v>
      </c>
      <c r="B63" s="293"/>
      <c r="C63" s="293"/>
      <c r="D63" s="642" t="s">
        <v>41</v>
      </c>
      <c r="E63" s="642"/>
    </row>
    <row r="64" spans="1:5" x14ac:dyDescent="0.25">
      <c r="A64" s="183"/>
      <c r="B64" s="183"/>
      <c r="C64" s="183"/>
      <c r="D64" s="183"/>
      <c r="E64" s="183"/>
    </row>
    <row r="65" spans="1:5" x14ac:dyDescent="0.25">
      <c r="A65" s="183"/>
      <c r="B65" s="183"/>
      <c r="C65" s="183"/>
      <c r="D65" s="183"/>
      <c r="E65" s="183"/>
    </row>
    <row r="66" spans="1:5" x14ac:dyDescent="0.25">
      <c r="A66" s="183"/>
      <c r="B66" s="183"/>
      <c r="C66" s="183"/>
      <c r="D66" s="183"/>
      <c r="E66" s="183"/>
    </row>
  </sheetData>
  <sheetProtection password="F851" sheet="1" objects="1" scenarios="1" formatCells="0" formatColumns="0" formatRows="0" insertColumns="0" insertRows="0" insertHyperlinks="0" deleteColumns="0" deleteRows="0" sort="0" autoFilter="0" pivotTables="0"/>
  <protectedRanges>
    <protectedRange sqref="A1:E66" name="Range1"/>
  </protectedRanges>
  <mergeCells count="49">
    <mergeCell ref="B13:E13"/>
    <mergeCell ref="A2:E2"/>
    <mergeCell ref="A9:E9"/>
    <mergeCell ref="A10:E10"/>
    <mergeCell ref="A11:E11"/>
    <mergeCell ref="B12:E12"/>
    <mergeCell ref="B19:D19"/>
    <mergeCell ref="B20:D20"/>
    <mergeCell ref="A21:E21"/>
    <mergeCell ref="A22:E22"/>
    <mergeCell ref="A23:E23"/>
    <mergeCell ref="B24:E24"/>
    <mergeCell ref="A34:E34"/>
    <mergeCell ref="A35:E35"/>
    <mergeCell ref="B36:E36"/>
    <mergeCell ref="B37:E37"/>
    <mergeCell ref="B25:E25"/>
    <mergeCell ref="A15:E15"/>
    <mergeCell ref="A16:A17"/>
    <mergeCell ref="B16:D17"/>
    <mergeCell ref="E16:E17"/>
    <mergeCell ref="B18:D18"/>
    <mergeCell ref="B38:E38"/>
    <mergeCell ref="B26:E26"/>
    <mergeCell ref="B27:E27"/>
    <mergeCell ref="B28:E28"/>
    <mergeCell ref="B29:E29"/>
    <mergeCell ref="A30:E30"/>
    <mergeCell ref="A32:E32"/>
    <mergeCell ref="A33:E33"/>
    <mergeCell ref="B51:E51"/>
    <mergeCell ref="B39:E39"/>
    <mergeCell ref="B40:E40"/>
    <mergeCell ref="B41:E41"/>
    <mergeCell ref="A42:E42"/>
    <mergeCell ref="A44:E44"/>
    <mergeCell ref="A45:E45"/>
    <mergeCell ref="A46:E46"/>
    <mergeCell ref="A47:E47"/>
    <mergeCell ref="B48:E48"/>
    <mergeCell ref="B49:E49"/>
    <mergeCell ref="B50:E50"/>
    <mergeCell ref="D63:E63"/>
    <mergeCell ref="B52:E52"/>
    <mergeCell ref="B53:E53"/>
    <mergeCell ref="A54:E54"/>
    <mergeCell ref="A56:E56"/>
    <mergeCell ref="A57:E57"/>
    <mergeCell ref="D62:E6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2">
    <dataValidation allowBlank="1" showErrorMessage="1" sqref="B40:E40 B28:E28 B52:E52"/>
    <dataValidation type="custom" allowBlank="1" showInputMessage="1" showErrorMessage="1" sqref="B26:E26 B29:E29 A30:E30 B38:E38 B41:E41 A42:E42 B50:E50 B53:E53 A54:E54">
      <formula1>FALSE</formula1>
    </dataValidation>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2020-02-10T12:21:19Z</dcterms:modified>
</cp:coreProperties>
</file>