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0490" windowHeight="7320" tabRatio="832" firstSheet="1" activeTab="10"/>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kontrafaktualny'!$A$1:$J$44</definedName>
    <definedName name="_xlnm.Print_Area" localSheetId="1">'Prieskum trhu - projekt'!$A$1:$J$44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52511"/>
  <fileRecoveryPr autoRecover="0"/>
</workbook>
</file>

<file path=xl/calcChain.xml><?xml version="1.0" encoding="utf-8"?>
<calcChain xmlns="http://schemas.openxmlformats.org/spreadsheetml/2006/main">
  <c r="G64" i="13" l="1"/>
  <c r="G64" i="12" l="1"/>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trike/>
            <sz val="9"/>
            <color indexed="10"/>
            <rFont val="Tahoma"/>
            <family val="2"/>
            <charset val="238"/>
          </rPr>
          <t>Obdobie, počas ktorého bol vykonaný prieskum, t.j. odoslané žiadosti o predloženie cenových ponúk, doručené cenové ponuky, získané cenové ponuky</t>
        </r>
        <r>
          <rPr>
            <sz val="9"/>
            <color indexed="10"/>
            <rFont val="Tahoma"/>
            <family val="2"/>
            <charset val="238"/>
          </rPr>
          <t>. 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I23" authorId="0" shapeId="0">
      <text>
        <r>
          <rPr>
            <sz val="9"/>
            <color indexed="10"/>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trike/>
            <sz val="9"/>
            <color indexed="10"/>
            <rFont val="Tahoma"/>
            <family val="2"/>
            <charset val="238"/>
          </rPr>
          <t>Obdobie, počas ktorého bol vykonaný prieskum, t.j. odoslané žiadosti o predloženie cenových ponúk, doručené cenové ponuky, získané cenové ponuky</t>
        </r>
        <r>
          <rPr>
            <sz val="9"/>
            <color indexed="10"/>
            <rFont val="Tahoma"/>
            <family val="2"/>
            <charset val="238"/>
          </rPr>
          <t>. 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I23" authorId="0" shapeId="0">
      <text>
        <r>
          <rPr>
            <sz val="9"/>
            <color indexed="10"/>
            <rFont val="Tahoma"/>
            <family val="2"/>
            <charset val="238"/>
          </rPr>
          <t>Deň, kedy bola cenová ponuka doručená alebo získaná.</t>
        </r>
        <r>
          <rPr>
            <sz val="9"/>
            <color indexed="81"/>
            <rFont val="Segoe UI"/>
            <family val="2"/>
            <charset val="238"/>
          </rPr>
          <t xml:space="preserve">
</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<sst xmlns="http://schemas.openxmlformats.org/spreadsheetml/2006/main" count="609" uniqueCount="259">
  <si>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</si>
  <si>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</si>
  <si>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</si>
  <si>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</si>
  <si>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</si>
  <si>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</si>
  <si>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</si>
  <si>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</si>
  <si>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</si>
  <si>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</si>
  <si>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</si>
  <si>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</si>
  <si>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</si>
  <si>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</si>
  <si>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</si>
  <si>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</si>
  <si>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</si>
  <si>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</si>
  <si>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</si>
  <si>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</si>
  <si>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</si>
  <si>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</si>
  <si>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</si>
  <si>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</si>
  <si>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</si>
  <si>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</si>
  <si>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</si>
  <si>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</si>
  <si>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</si>
  <si>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</si>
  <si>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</si>
  <si>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</si>
  <si>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</si>
  <si>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</si>
  <si>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</si>
  <si>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</si>
  <si>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</si>
  <si>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</si>
  <si>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</si>
  <si>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</si>
  <si>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</si>
  <si>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</si>
  <si>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</si>
  <si>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</si>
  <si>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</si>
  <si>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</si>
  <si>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</si>
  <si>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</si>
  <si>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</si>
  <si>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</si>
  <si>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</si>
  <si>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</si>
  <si>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</si>
  <si>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</si>
  <si>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</si>
  <si>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</si>
  <si>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</si>
  <si>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</si>
  <si>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</si>
  <si>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</si>
  <si>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</si>
  <si>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</si>
  <si>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</si>
  <si>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</si>
  <si>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</si>
  <si>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</si>
  <si>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</si>
  <si>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</si>
  <si>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</si>
  <si>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</si>
  <si>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</si>
  <si>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</si>
  <si>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</si>
  <si>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</si>
  <si>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</si>
  <si>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</si>
  <si>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</si>
  <si>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</si>
  <si>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</si>
  <si>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</si>
  <si>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</si>
  <si>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</si>
  <si>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</si>
  <si>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</si>
  <si>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</si>
  <si>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</si>
  <si>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</si>
  <si>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</si>
  <si>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</si>
  <si>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</si>
  <si>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</si>
  <si>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</si>
  <si>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</si>
  <si>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</si>
  <si>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</si>
  <si>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</si>
  <si>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</si>
  <si>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</si>
  <si>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</si>
  <si>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</si>
  <si>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</si>
  <si>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</si>
  <si>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</si>
  <si>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</si>
  <si>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</si>
  <si>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</si>
  <si>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</si>
  <si>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</si>
  <si>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</si>
  <si>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</si>
  <si>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</si>
  <si>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</si>
  <si>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</si>
  <si>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</si>
  <si>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</si>
  <si>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</si>
  <si>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</si>
  <si>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</si>
  <si>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</si>
  <si>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</si>
  <si>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</si>
  <si>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</si>
  <si>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</si>
  <si>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</si>
  <si>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</si>
  <si>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</si>
  <si>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</si>
  <si>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</si>
  <si>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</si>
  <si>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</si>
  <si>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</si>
  <si>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</si>
  <si>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</si>
  <si>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</si>
  <si>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</si>
  <si>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</si>
  <si>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</si>
  <si>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</si>
  <si>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</si>
  <si>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</si>
  <si>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</si>
  <si>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</si>
  <si>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</si>
  <si>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</si>
  <si>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</si>
  <si>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</si>
  <si>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</si>
  <si>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</si>
  <si>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</si>
  <si>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</si>
  <si>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</si>
  <si>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</si>
  <si>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</si>
  <si>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</si>
  <si>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</si>
  <si>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</si>
  <si>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</si>
  <si>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</si>
  <si>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</si>
  <si>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</si>
  <si>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</si>
  <si>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</si>
  <si>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</si>
  <si>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</si>
  <si>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</si>
  <si>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</si>
  <si>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</si>
  <si>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</si>
  <si>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</si>
  <si>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</si>
  <si>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</si>
  <si>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</si>
  <si>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</si>
  <si>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</si>
  <si>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</si>
  <si>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</si>
  <si>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</si>
  <si>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</si>
  <si>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</si>
  <si>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</si>
  <si>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</si>
  <si>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</si>
  <si>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</si>
  <si>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</si>
  <si>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</si>
  <si>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(hodnotenie hospodárnosti a efektívnosti výdavkov projektu)</t>
  </si>
  <si>
    <t>V ................................................. dňa ...........................</t>
  </si>
  <si>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</si>
  <si>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</si>
  <si>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</si>
  <si>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</si>
  <si>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</si>
  <si>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</si>
  <si>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</si>
  <si>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</si>
  <si>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</si>
  <si>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</si>
  <si>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</si>
  <si>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</si>
  <si>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</si>
  <si>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</si>
  <si>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</si>
  <si>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</si>
  <si>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</si>
  <si>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</si>
  <si>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</si>
  <si>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</si>
  <si>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</si>
  <si>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</si>
  <si>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</si>
  <si>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</si>
  <si>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</si>
  <si>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</si>
  <si>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</si>
  <si>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</si>
  <si>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</si>
  <si>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</si>
  <si>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</si>
  <si>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</si>
  <si>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</si>
  <si>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</si>
  <si>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</si>
  <si>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</si>
  <si>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</si>
  <si>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</si>
  <si>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</si>
  <si>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</si>
  <si>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</si>
  <si>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</si>
  <si>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</si>
  <si>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</si>
  <si>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t xml:space="preserve">Iný spôsob vykonania prieskumu trhu </t>
  </si>
  <si>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</si>
  <si>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</si>
  <si>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</si>
  <si>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r>
      <t xml:space="preserve">Záznam z vyhodnotenia prieskumu trhu č. 1 - Predmet projektu </t>
    </r>
    <r>
      <rPr>
        <b/>
        <sz val="16"/>
        <color rgb="FFFF0000"/>
        <rFont val="Arial"/>
        <family val="2"/>
        <charset val="238"/>
      </rPr>
      <t>v znení Usmernenia č. 4</t>
    </r>
  </si>
  <si>
    <t>Dátum ponuky</t>
  </si>
  <si>
    <r>
      <rPr>
        <b/>
        <i/>
        <strike/>
        <sz val="12"/>
        <color rgb="FFFF0000"/>
        <rFont val="Arial"/>
        <family val="2"/>
        <charset val="238"/>
      </rPr>
      <t>Dátum</t>
    </r>
    <r>
      <rPr>
        <b/>
        <i/>
        <sz val="12"/>
        <color theme="0"/>
        <rFont val="Arial"/>
        <family val="2"/>
        <charset val="238"/>
      </rPr>
      <t xml:space="preserve"> </t>
    </r>
    <r>
      <rPr>
        <b/>
        <i/>
        <sz val="12"/>
        <color rgb="FFFF0000"/>
        <rFont val="Arial"/>
        <family val="2"/>
        <charset val="238"/>
      </rPr>
      <t>Deň realizácie</t>
    </r>
    <r>
      <rPr>
        <b/>
        <i/>
        <sz val="12"/>
        <color theme="0"/>
        <rFont val="Arial"/>
        <family val="2"/>
        <charset val="238"/>
      </rPr>
      <t xml:space="preserve"> prieskumu:</t>
    </r>
  </si>
  <si>
    <r>
      <rPr>
        <b/>
        <i/>
        <strike/>
        <sz val="12"/>
        <color rgb="FFFF0000"/>
        <rFont val="Arial"/>
        <family val="2"/>
        <charset val="238"/>
      </rPr>
      <t>Dátum</t>
    </r>
    <r>
      <rPr>
        <b/>
        <i/>
        <sz val="12"/>
        <color rgb="FFFF0000"/>
        <rFont val="Arial"/>
        <family val="2"/>
        <charset val="238"/>
      </rPr>
      <t xml:space="preserve"> Deň realizácie </t>
    </r>
    <r>
      <rPr>
        <b/>
        <i/>
        <sz val="12"/>
        <color theme="0"/>
        <rFont val="Arial"/>
        <family val="2"/>
        <charset val="238"/>
      </rPr>
      <t>prieskumu:</t>
    </r>
  </si>
  <si>
    <r>
      <t xml:space="preserve">Záznam z vyhodnotenia prieskumu trhu č. 1 - Kontrafaktuálna investícia </t>
    </r>
    <r>
      <rPr>
        <b/>
        <sz val="16"/>
        <color rgb="FFFF0000"/>
        <rFont val="Arial"/>
        <family val="2"/>
        <charset val="238"/>
      </rPr>
      <t>v znení Usmernenia č. 4</t>
    </r>
  </si>
  <si>
    <r>
      <rPr>
        <b/>
        <i/>
        <strike/>
        <sz val="12"/>
        <color rgb="FFFF0000"/>
        <rFont val="Arial"/>
        <family val="2"/>
        <charset val="238"/>
      </rPr>
      <t>Dátum</t>
    </r>
    <r>
      <rPr>
        <b/>
        <i/>
        <sz val="12"/>
        <color rgb="FFFF0000"/>
        <rFont val="Arial"/>
        <family val="2"/>
        <charset val="238"/>
      </rPr>
      <t xml:space="preserve"> Deň realizácie</t>
    </r>
    <r>
      <rPr>
        <b/>
        <i/>
        <sz val="12"/>
        <color theme="0"/>
        <rFont val="Arial"/>
        <family val="2"/>
        <charset val="238"/>
      </rPr>
      <t xml:space="preserve"> prieskumu:</t>
    </r>
  </si>
  <si>
    <r>
      <t xml:space="preserve"> Kontrafaktuálny scenár </t>
    </r>
    <r>
      <rPr>
        <b/>
        <sz val="16"/>
        <color rgb="FFFF0000"/>
        <rFont val="Arial"/>
        <family val="2"/>
        <charset val="238"/>
      </rPr>
      <t>v znení Usmernenia č. 4</t>
    </r>
  </si>
  <si>
    <r>
      <t xml:space="preserve">Referenčné hodnoty pre vybrané výdavky projektu </t>
    </r>
    <r>
      <rPr>
        <b/>
        <sz val="16"/>
        <color rgb="FFFF0000"/>
        <rFont val="Arial"/>
        <family val="2"/>
        <charset val="238"/>
      </rPr>
      <t>v znení Usmernenia č. 4</t>
    </r>
  </si>
  <si>
    <r>
      <t>Referenčné hodnoty pre vybrané výdavky projektu v rámci výzvy s kódom OPKZP-PO4-SC421-201</t>
    </r>
    <r>
      <rPr>
        <b/>
        <i/>
        <strike/>
        <sz val="12"/>
        <color rgb="FFFF0000"/>
        <rFont val="Arial"/>
        <family val="2"/>
        <charset val="238"/>
      </rPr>
      <t>7</t>
    </r>
    <r>
      <rPr>
        <b/>
        <i/>
        <sz val="12"/>
        <color rgb="FFFF0000"/>
        <rFont val="Arial"/>
        <family val="2"/>
        <charset val="238"/>
      </rPr>
      <t>8</t>
    </r>
    <r>
      <rPr>
        <b/>
        <i/>
        <sz val="12"/>
        <color theme="1"/>
        <rFont val="Arial"/>
        <family val="2"/>
        <charset val="238"/>
      </rPr>
      <t>-</t>
    </r>
    <r>
      <rPr>
        <b/>
        <i/>
        <strike/>
        <sz val="12"/>
        <color rgb="FFFF0000"/>
        <rFont val="Arial"/>
        <family val="2"/>
        <charset val="238"/>
      </rPr>
      <t>XY</t>
    </r>
    <r>
      <rPr>
        <b/>
        <i/>
        <sz val="12"/>
        <color rgb="FFFF0000"/>
        <rFont val="Arial"/>
        <family val="2"/>
        <charset val="238"/>
      </rPr>
      <t>46</t>
    </r>
  </si>
  <si>
    <r>
      <rPr>
        <b/>
        <strike/>
        <sz val="11"/>
        <color rgb="FFFF0000"/>
        <rFont val="Arial"/>
        <family val="2"/>
        <charset val="238"/>
      </rPr>
      <t>85</t>
    </r>
    <r>
      <rPr>
        <b/>
        <sz val="11"/>
        <color rgb="FFFF0000"/>
        <rFont val="Arial"/>
        <family val="2"/>
        <charset val="238"/>
      </rPr>
      <t>100 EUR/m</t>
    </r>
    <r>
      <rPr>
        <b/>
        <vertAlign val="superscript"/>
        <sz val="11"/>
        <color rgb="FFFF0000"/>
        <rFont val="Arial"/>
        <family val="2"/>
        <charset val="238"/>
      </rPr>
      <t>2</t>
    </r>
  </si>
  <si>
    <r>
      <rPr>
        <b/>
        <strike/>
        <sz val="11"/>
        <color rgb="FFFF0000"/>
        <rFont val="Arial"/>
        <family val="2"/>
        <charset val="238"/>
      </rPr>
      <t>70</t>
    </r>
    <r>
      <rPr>
        <b/>
        <sz val="11"/>
        <color rgb="FFFF0000"/>
        <rFont val="Arial"/>
        <family val="2"/>
        <charset val="238"/>
      </rPr>
      <t>80 EUR/m</t>
    </r>
    <r>
      <rPr>
        <b/>
        <vertAlign val="superscript"/>
        <sz val="11"/>
        <color rgb="FFFF0000"/>
        <rFont val="Arial"/>
        <family val="2"/>
        <charset val="238"/>
      </rPr>
      <t>2</t>
    </r>
  </si>
  <si>
    <r>
      <rPr>
        <b/>
        <strike/>
        <sz val="11"/>
        <color rgb="FFFF0000"/>
        <rFont val="Arial"/>
        <family val="2"/>
        <charset val="238"/>
      </rPr>
      <t>350</t>
    </r>
    <r>
      <rPr>
        <b/>
        <sz val="11"/>
        <color rgb="FFFF0000"/>
        <rFont val="Arial"/>
        <family val="2"/>
        <charset val="238"/>
      </rPr>
      <t>400 EUR/m</t>
    </r>
    <r>
      <rPr>
        <b/>
        <vertAlign val="superscript"/>
        <sz val="11"/>
        <color rgb="FFFF0000"/>
        <rFont val="Arial"/>
        <family val="2"/>
        <charset val="238"/>
      </rPr>
      <t>2</t>
    </r>
  </si>
  <si>
    <t>70 80</t>
  </si>
  <si>
    <r>
      <t xml:space="preserve">Rozpočet projektu - OV - NFP v znení </t>
    </r>
    <r>
      <rPr>
        <b/>
        <strike/>
        <sz val="16"/>
        <color rgb="FFFF0000"/>
        <rFont val="Arial"/>
        <family val="2"/>
        <charset val="238"/>
      </rPr>
      <t>u</t>
    </r>
    <r>
      <rPr>
        <b/>
        <sz val="16"/>
        <color rgb="FFFF0000"/>
        <rFont val="Arial"/>
        <family val="2"/>
        <charset val="238"/>
      </rPr>
      <t>U</t>
    </r>
    <r>
      <rPr>
        <b/>
        <sz val="16"/>
        <color theme="0"/>
        <rFont val="Arial"/>
        <family val="2"/>
        <charset val="238"/>
      </rPr>
      <t xml:space="preserve">smernenia č. </t>
    </r>
    <r>
      <rPr>
        <b/>
        <strike/>
        <sz val="16"/>
        <color rgb="FFFF0000"/>
        <rFont val="Arial"/>
        <family val="2"/>
        <charset val="238"/>
      </rPr>
      <t>3</t>
    </r>
    <r>
      <rPr>
        <b/>
        <sz val="16"/>
        <color rgb="FFFF0000"/>
        <rFont val="Arial"/>
        <family val="2"/>
        <charset val="238"/>
      </rPr>
      <t xml:space="preserve"> 4</t>
    </r>
  </si>
  <si>
    <r>
      <t xml:space="preserve">Príspevok projektu k špecifickému cieľu 4.2.1 OP KŽP - princíp Value for Money </t>
    </r>
    <r>
      <rPr>
        <b/>
        <sz val="16"/>
        <color rgb="FFFF0000"/>
        <rFont val="Arial Narrow"/>
        <family val="2"/>
        <charset val="238"/>
      </rPr>
      <t>v znení Usmernenia č. 4</t>
    </r>
  </si>
  <si>
    <r>
      <t>Výška výdavku bola stanovená na základe prieskumu trhu v zmysle predloženého záznamu z vyhodnotenia prieskumu trhu a</t>
    </r>
    <r>
      <rPr>
        <sz val="11"/>
        <rFont val="Calibri"/>
        <family val="2"/>
        <charset val="238"/>
        <scheme val="minor"/>
      </rPr>
      <t xml:space="preserve"> v súlade s podmienkami ustanovenými v Príručke pre žiadateľa pre prílohu č. 10 ŽoNFP </t>
    </r>
    <r>
      <rPr>
        <i/>
        <sz val="11"/>
        <rFont val="Calibri"/>
        <family val="2"/>
        <charset val="238"/>
        <scheme val="minor"/>
      </rPr>
      <t xml:space="preserve">- Dokumentácia k oprávnenosti výdavkov. </t>
    </r>
  </si>
  <si>
    <r>
      <t>Výška výdavku bola stanovená na základe</t>
    </r>
    <r>
      <rPr>
        <sz val="11"/>
        <color rgb="FFFF0000"/>
        <rFont val="Calibri"/>
        <family val="2"/>
        <charset val="238"/>
        <scheme val="minor"/>
      </rPr>
      <t xml:space="preserve"> podrobného</t>
    </r>
    <r>
      <rPr>
        <sz val="11"/>
        <color theme="1"/>
        <rFont val="Calibri"/>
        <family val="2"/>
        <charset val="238"/>
        <scheme val="minor"/>
      </rPr>
      <t xml:space="preserve"> rozpočtu stavby na úrovni výkazu výmer </t>
    </r>
    <r>
      <rPr>
        <strike/>
        <sz val="11"/>
        <color rgb="FFFF0000"/>
        <rFont val="Calibri"/>
        <family val="2"/>
        <charset val="238"/>
        <scheme val="minor"/>
      </rPr>
      <t xml:space="preserve">potvrdeného podpisom a pečiatkou  </t>
    </r>
    <r>
      <rPr>
        <sz val="11"/>
        <color rgb="FFFF0000"/>
        <rFont val="Calibri"/>
        <family val="2"/>
        <charset val="238"/>
        <scheme val="minor"/>
      </rPr>
      <t>vypracovaného a overeného oprávnen</t>
    </r>
    <r>
      <rPr>
        <strike/>
        <sz val="11"/>
        <color rgb="FFFF0000"/>
        <rFont val="Calibri"/>
        <family val="2"/>
        <charset val="238"/>
        <scheme val="minor"/>
      </rPr>
      <t>ej</t>
    </r>
    <r>
      <rPr>
        <sz val="11"/>
        <color rgb="FFFF0000"/>
        <rFont val="Calibri"/>
        <family val="2"/>
        <charset val="238"/>
        <scheme val="minor"/>
      </rPr>
      <t>ou osob</t>
    </r>
    <r>
      <rPr>
        <strike/>
        <sz val="11"/>
        <color rgb="FFFF0000"/>
        <rFont val="Calibri"/>
        <family val="2"/>
        <charset val="238"/>
        <scheme val="minor"/>
      </rPr>
      <t>y</t>
    </r>
    <r>
      <rPr>
        <sz val="11"/>
        <color rgb="FFFF0000"/>
        <rFont val="Calibri"/>
        <family val="2"/>
        <charset val="238"/>
        <scheme val="minor"/>
      </rPr>
      <t>ou</t>
    </r>
    <r>
      <rPr>
        <sz val="11"/>
        <color theme="1"/>
        <rFont val="Calibri"/>
        <family val="2"/>
        <charset val="238"/>
        <scheme val="minor"/>
      </rPr>
      <t xml:space="preserve"> (</t>
    </r>
    <r>
      <rPr>
        <sz val="11"/>
        <color rgb="FFFF0000"/>
        <rFont val="Calibri"/>
        <family val="2"/>
        <charset val="238"/>
        <scheme val="minor"/>
      </rPr>
      <t>projektantom,</t>
    </r>
    <r>
      <rPr>
        <sz val="11"/>
        <color theme="1"/>
        <rFont val="Calibri"/>
        <family val="2"/>
        <charset val="238"/>
        <scheme val="minor"/>
      </rPr>
      <t xml:space="preserve"> stavebný</t>
    </r>
    <r>
      <rPr>
        <sz val="11"/>
        <color rgb="FFFF0000"/>
        <rFont val="Calibri"/>
        <family val="2"/>
        <charset val="238"/>
        <scheme val="minor"/>
      </rPr>
      <t>m</t>
    </r>
    <r>
      <rPr>
        <sz val="11"/>
        <color theme="1"/>
        <rFont val="Calibri"/>
        <family val="2"/>
        <charset val="238"/>
        <scheme val="minor"/>
      </rPr>
      <t xml:space="preserve"> cená</t>
    </r>
    <r>
      <rPr>
        <sz val="11"/>
        <color rgb="FFFF0000"/>
        <rFont val="Calibri"/>
        <family val="2"/>
        <charset val="238"/>
        <scheme val="minor"/>
      </rPr>
      <t>rom</t>
    </r>
    <r>
      <rPr>
        <sz val="11"/>
        <color theme="1"/>
        <rFont val="Calibri"/>
        <family val="2"/>
        <charset val="238"/>
        <scheme val="minor"/>
      </rPr>
      <t>/rozpočtár</t>
    </r>
    <r>
      <rPr>
        <sz val="11"/>
        <color rgb="FFFF0000"/>
        <rFont val="Calibri"/>
        <family val="2"/>
        <charset val="238"/>
        <scheme val="minor"/>
      </rPr>
      <t>om</t>
    </r>
    <r>
      <rPr>
        <sz val="11"/>
        <color theme="1"/>
        <rFont val="Calibri"/>
        <family val="2"/>
        <charset val="238"/>
        <scheme val="minor"/>
      </rPr>
      <t>)</t>
    </r>
    <r>
      <rPr>
        <sz val="11"/>
        <color rgb="FFFF0000"/>
        <rFont val="Calibri"/>
        <family val="2"/>
        <charset val="238"/>
        <scheme val="minor"/>
      </rPr>
      <t xml:space="preserve"> s využitím stavebných cenníkov</t>
    </r>
    <r>
      <rPr>
        <sz val="11"/>
        <color theme="1"/>
        <rFont val="Calibri"/>
        <family val="2"/>
        <charset val="238"/>
        <scheme val="minor"/>
      </rPr>
      <t xml:space="preserve"> </t>
    </r>
    <r>
      <rPr>
        <i/>
        <sz val="11"/>
        <rFont val="Calibri"/>
        <family val="2"/>
        <charset val="238"/>
        <scheme val="minor"/>
      </rPr>
      <t>v súlade s podmienkami ustanovenými v Príručke pre žiadateľa pre prílohu č. 10 ŽoNFP - Dokumentácia k oprávnenosti výdavkov</t>
    </r>
    <r>
      <rPr>
        <i/>
        <sz val="11"/>
        <color rgb="FFFF0000"/>
        <rFont val="Calibri"/>
        <family val="2"/>
        <charset val="238"/>
        <scheme val="minor"/>
      </rPr>
      <t xml:space="preserve">. </t>
    </r>
  </si>
  <si>
    <r>
      <t xml:space="preserve">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</si>
  <si>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</si>
  <si>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r>
      <t xml:space="preserve">Záznam z vyhodnotenia prieskumu trhu č. n </t>
    </r>
    <r>
      <rPr>
        <b/>
        <sz val="16"/>
        <color rgb="FFFF0000"/>
        <rFont val="Arial"/>
        <family val="2"/>
        <charset val="238"/>
      </rPr>
      <t>v znení Usmernenia č. 4</t>
    </r>
  </si>
  <si>
    <r>
      <rPr>
        <b/>
        <i/>
        <strike/>
        <sz val="12"/>
        <color rgb="FFFF0000"/>
        <rFont val="Arial"/>
        <family val="2"/>
        <charset val="238"/>
      </rPr>
      <t xml:space="preserve">Dátum </t>
    </r>
    <r>
      <rPr>
        <b/>
        <i/>
        <sz val="12"/>
        <color rgb="FFFF0000"/>
        <rFont val="Arial"/>
        <family val="2"/>
        <charset val="238"/>
      </rPr>
      <t xml:space="preserve">Deň realizácie </t>
    </r>
    <r>
      <rPr>
        <b/>
        <i/>
        <sz val="12"/>
        <color theme="0"/>
        <rFont val="Arial"/>
        <family val="2"/>
        <charset val="238"/>
      </rPr>
      <t>prieskumu:</t>
    </r>
  </si>
  <si>
    <r>
      <t xml:space="preserve">Výpočet hodnoty Value for Money 
</t>
    </r>
    <r>
      <rPr>
        <i/>
        <sz val="12"/>
        <rFont val="Arial Narrow"/>
        <family val="2"/>
        <charset val="238"/>
      </rPr>
      <t xml:space="preserve">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r>
      <rPr>
        <i/>
        <sz val="12"/>
        <color rgb="FFFF0000"/>
        <rFont val="Arial Narrow"/>
        <family val="2"/>
        <charset val="238"/>
      </rPr>
      <t>ako aj upravená hodnota MU</t>
    </r>
    <r>
      <rPr>
        <i/>
        <sz val="12"/>
        <rFont val="Arial Narrow"/>
        <family val="2"/>
        <charset val="238"/>
      </rPr>
      <t>.</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</si>
  <si>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zmluvy / návrhu zmluy</t>
    </r>
    <r>
      <rPr>
        <b/>
        <sz val="11"/>
        <color rgb="FFFF0000"/>
        <rFont val="Arial"/>
        <family val="2"/>
        <charset val="238"/>
      </rPr>
      <t xml:space="preserve"> s úspešným uchádzačom </t>
    </r>
    <r>
      <rPr>
        <b/>
        <sz val="11"/>
        <rFont val="Arial"/>
        <family val="2"/>
        <charset val="238"/>
      </rPr>
      <t>/ víťaznej cenovej ponuky</t>
    </r>
    <r>
      <rPr>
        <b/>
        <strike/>
        <sz val="11"/>
        <color rgb="FFFF0000"/>
        <rFont val="Arial"/>
        <family val="2"/>
        <charset val="238"/>
      </rPr>
      <t xml:space="preserve"> s </t>
    </r>
    <r>
      <rPr>
        <b/>
        <sz val="11"/>
        <rFont val="Arial"/>
        <family val="2"/>
        <charset val="238"/>
      </rPr>
      <t>úspešn</t>
    </r>
    <r>
      <rPr>
        <b/>
        <strike/>
        <sz val="11"/>
        <color rgb="FFFF0000"/>
        <rFont val="Arial"/>
        <family val="2"/>
        <charset val="238"/>
      </rPr>
      <t>ým</t>
    </r>
    <r>
      <rPr>
        <b/>
        <sz val="11"/>
        <color rgb="FFFF0000"/>
        <rFont val="Arial"/>
        <family val="2"/>
        <charset val="238"/>
      </rPr>
      <t>ého</t>
    </r>
    <r>
      <rPr>
        <b/>
        <sz val="11"/>
        <rFont val="Arial"/>
        <family val="2"/>
        <charset val="238"/>
      </rPr>
      <t xml:space="preserve"> uchádzač</t>
    </r>
    <r>
      <rPr>
        <b/>
        <strike/>
        <sz val="11"/>
        <color rgb="FFFF0000"/>
        <rFont val="Arial"/>
        <family val="2"/>
        <charset val="238"/>
      </rPr>
      <t>om</t>
    </r>
    <r>
      <rPr>
        <b/>
        <sz val="11"/>
        <color rgb="FFFF0000"/>
        <rFont val="Arial"/>
        <family val="2"/>
        <charset val="238"/>
      </rPr>
      <t>a</t>
    </r>
    <r>
      <rPr>
        <sz val="11"/>
        <rFont val="Arial"/>
        <family val="2"/>
        <charset val="238"/>
      </rPr>
      <t xml:space="preserve"> ako výsledok vykonaného verejného obstarávania</t>
    </r>
    <r>
      <rPr>
        <sz val="11"/>
        <color rgb="FFFF0000"/>
        <rFont val="Arial"/>
        <family val="2"/>
        <charset val="238"/>
      </rPr>
      <t>/obstarávania</t>
    </r>
    <r>
      <rPr>
        <sz val="11"/>
        <rFont val="Arial"/>
        <family val="2"/>
        <charset val="238"/>
      </rPr>
      <t xml:space="preserve">, žiadateľ predkladá ako súčasť ŽoNFP </t>
    </r>
    <r>
      <rPr>
        <sz val="11"/>
        <color rgb="FFFF0000"/>
        <rFont val="Arial"/>
        <family val="2"/>
        <charset val="238"/>
      </rPr>
      <t>sken originálu alebo úradne osvedčenej kópie: zmluv</t>
    </r>
    <r>
      <rPr>
        <strike/>
        <sz val="11"/>
        <color rgb="FFFF0000"/>
        <rFont val="Arial"/>
        <family val="2"/>
        <charset val="238"/>
      </rPr>
      <t>u</t>
    </r>
    <r>
      <rPr>
        <sz val="11"/>
        <color rgb="FFFF0000"/>
        <rFont val="Arial"/>
        <family val="2"/>
        <charset val="238"/>
      </rPr>
      <t xml:space="preserve">y </t>
    </r>
    <r>
      <rPr>
        <sz val="11"/>
        <rFont val="Arial"/>
        <family val="2"/>
        <charset val="238"/>
      </rPr>
      <t>/ návrh</t>
    </r>
    <r>
      <rPr>
        <sz val="11"/>
        <color rgb="FFFF0000"/>
        <rFont val="Arial"/>
        <family val="2"/>
        <charset val="238"/>
      </rPr>
      <t>u</t>
    </r>
    <r>
      <rPr>
        <sz val="11"/>
        <rFont val="Arial"/>
        <family val="2"/>
        <charset val="238"/>
      </rPr>
      <t xml:space="preserve"> zmluvy </t>
    </r>
    <r>
      <rPr>
        <sz val="11"/>
        <color rgb="FFFF0000"/>
        <rFont val="Arial"/>
        <family val="2"/>
        <charset val="238"/>
      </rPr>
      <t xml:space="preserve">s úspešným uchádzačom </t>
    </r>
    <r>
      <rPr>
        <sz val="11"/>
        <rFont val="Arial"/>
        <family val="2"/>
        <charset val="238"/>
      </rPr>
      <t>/ víťaznú cenovú ponuku s úspešn</t>
    </r>
    <r>
      <rPr>
        <strike/>
        <sz val="11"/>
        <color rgb="FFFF0000"/>
        <rFont val="Arial"/>
        <family val="2"/>
        <charset val="238"/>
      </rPr>
      <t>ým</t>
    </r>
    <r>
      <rPr>
        <sz val="11"/>
        <color rgb="FFFF0000"/>
        <rFont val="Arial"/>
        <family val="2"/>
        <charset val="238"/>
      </rPr>
      <t>ého</t>
    </r>
    <r>
      <rPr>
        <sz val="11"/>
        <rFont val="Arial"/>
        <family val="2"/>
        <charset val="238"/>
      </rPr>
      <t xml:space="preserve"> uchádzač</t>
    </r>
    <r>
      <rPr>
        <strike/>
        <sz val="11"/>
        <color rgb="FFFF0000"/>
        <rFont val="Arial"/>
        <family val="2"/>
        <charset val="238"/>
      </rPr>
      <t>om</t>
    </r>
    <r>
      <rPr>
        <sz val="11"/>
        <color rgb="FFFF0000"/>
        <rFont val="Arial"/>
        <family val="2"/>
        <charset val="238"/>
      </rPr>
      <t>a</t>
    </r>
    <r>
      <rPr>
        <sz val="11"/>
        <rFont val="Arial"/>
        <family val="2"/>
        <charset val="238"/>
      </rPr>
      <t xml:space="preserve">. </t>
    </r>
    <r>
      <rPr>
        <sz val="11"/>
        <color rgb="FFFF0000"/>
        <rFont val="Arial"/>
        <family val="2"/>
        <charset val="238"/>
      </rPr>
      <t>Ak zo zmluvy / návrhu zmluvy / víťaznej cenovej ponuky nie je možné určiť špecifikáciu predmetu zmluvy/zákazky, je potrebné predložiť aj cenové ponuky spolu so špecifikáciou predmetu zákazky úspešného uchádzača. Žiadateľ je povinný uchovávať kompletnú dokumentáciu k verejnému obstarávaniu/obstarávaniu, vrátane zmluvy / návrhu zmluvy s úspešným uchádzačom / víťaznej cenovej ponuky úspešného uchádzača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t>
    </r>
    <r>
      <rPr>
        <sz val="11"/>
        <rFont val="Arial"/>
        <family val="2"/>
        <charset val="238"/>
      </rPr>
      <t xml:space="preserve"> Uvedené rovnako platí aj v prípade, ak bola výška výdavku stanovená na základe </t>
    </r>
    <r>
      <rPr>
        <b/>
        <sz val="11"/>
        <rFont val="Arial"/>
        <family val="2"/>
        <charset val="238"/>
      </rPr>
      <t>prieskumu trhu</t>
    </r>
    <r>
      <rPr>
        <sz val="11"/>
        <color rgb="FFFF0000"/>
        <rFont val="Arial"/>
        <family val="2"/>
        <charset val="238"/>
      </rPr>
      <t xml:space="preserve"> (bližšie popísané v rámci upozornenia v hárku "Prieskum trhu")</t>
    </r>
    <r>
      <rPr>
        <b/>
        <sz val="11"/>
        <rFont val="Arial"/>
        <family val="2"/>
        <charset val="238"/>
      </rPr>
      <t>.</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t>
    </r>
    <r>
      <rPr>
        <sz val="11"/>
        <color rgb="FFFF0000"/>
        <rFont val="Arial"/>
        <family val="2"/>
        <charset val="238"/>
      </rPr>
      <t>/obstarávaní</t>
    </r>
    <r>
      <rPr>
        <sz val="11"/>
        <rFont val="Arial"/>
        <family val="2"/>
        <charset val="238"/>
      </rPr>
      <t>, ktorého výsledkom bola zmluva</t>
    </r>
    <r>
      <rPr>
        <sz val="11"/>
        <color rgb="FFFF0000"/>
        <rFont val="Arial"/>
        <family val="2"/>
        <charset val="238"/>
      </rPr>
      <t xml:space="preserve"> / návrh zmluvy</t>
    </r>
    <r>
      <rPr>
        <sz val="11"/>
        <rFont val="Arial"/>
        <family val="2"/>
        <charset val="238"/>
      </rPr>
      <t xml:space="preserve"> s úspešným uchádzačom</t>
    </r>
    <r>
      <rPr>
        <sz val="11"/>
        <color rgb="FFFF0000"/>
        <rFont val="Arial"/>
        <family val="2"/>
        <charset val="238"/>
      </rPr>
      <t xml:space="preserve"> / víťazná cenová ponuka</t>
    </r>
    <r>
      <rPr>
        <sz val="11"/>
        <rFont val="Arial"/>
        <family val="2"/>
        <charset val="238"/>
      </rPr>
      <t xml:space="preserve"> a na základe ktorej bola stanovená výška príslušného výdavku v rozpočte. </t>
    </r>
  </si>
  <si>
    <r>
      <t>VO bolo ukončené. Výška výdavku bola stanovená na základe zmluvy</t>
    </r>
    <r>
      <rPr>
        <sz val="11"/>
        <rFont val="Calibri"/>
        <family val="2"/>
        <charset val="238"/>
        <scheme val="minor"/>
      </rPr>
      <t xml:space="preserve">/návrhu zmluvy </t>
    </r>
    <r>
      <rPr>
        <sz val="11"/>
        <color rgb="FFFF0000"/>
        <rFont val="Calibri"/>
        <family val="2"/>
        <charset val="238"/>
        <scheme val="minor"/>
      </rPr>
      <t>s úspešným uchádzačom</t>
    </r>
    <r>
      <rPr>
        <sz val="11"/>
        <rFont val="Calibri"/>
        <family val="2"/>
        <charset val="238"/>
        <scheme val="minor"/>
      </rPr>
      <t>/víťaznej cenovej ponuky</t>
    </r>
    <r>
      <rPr>
        <sz val="11"/>
        <color theme="1"/>
        <rFont val="Calibri"/>
        <family val="2"/>
        <charset val="238"/>
        <scheme val="minor"/>
      </rPr>
      <t xml:space="preserve"> s úspešn</t>
    </r>
    <r>
      <rPr>
        <strike/>
        <sz val="11"/>
        <color rgb="FFFF0000"/>
        <rFont val="Calibri"/>
        <family val="2"/>
        <charset val="238"/>
        <scheme val="minor"/>
      </rPr>
      <t>ým</t>
    </r>
    <r>
      <rPr>
        <sz val="11"/>
        <color rgb="FFFF0000"/>
        <rFont val="Calibri"/>
        <family val="2"/>
        <charset val="238"/>
        <scheme val="minor"/>
      </rPr>
      <t>ého</t>
    </r>
    <r>
      <rPr>
        <sz val="11"/>
        <color theme="1"/>
        <rFont val="Calibri"/>
        <family val="2"/>
        <charset val="238"/>
        <scheme val="minor"/>
      </rPr>
      <t xml:space="preserve"> uchádzač</t>
    </r>
    <r>
      <rPr>
        <strike/>
        <sz val="11"/>
        <color rgb="FFFF0000"/>
        <rFont val="Calibri"/>
        <family val="2"/>
        <charset val="238"/>
        <scheme val="minor"/>
      </rPr>
      <t>om</t>
    </r>
    <r>
      <rPr>
        <sz val="11"/>
        <color rgb="FFFF0000"/>
        <rFont val="Calibri"/>
        <family val="2"/>
        <charset val="238"/>
        <scheme val="minor"/>
      </rPr>
      <t>a</t>
    </r>
    <r>
      <rPr>
        <sz val="11"/>
        <rFont val="Calibri"/>
        <family val="2"/>
        <charset val="238"/>
        <scheme val="minor"/>
      </rPr>
      <t xml:space="preserve">, </t>
    </r>
    <r>
      <rPr>
        <sz val="11"/>
        <color theme="1"/>
        <rFont val="Calibri"/>
        <family val="2"/>
        <charset val="238"/>
        <scheme val="minor"/>
      </rPr>
      <t xml:space="preserve">v súlade s údajmi, ktoré sú uvedené v tabuľke č. 12 formulára ŽoNFP - </t>
    </r>
    <r>
      <rPr>
        <i/>
        <sz val="11"/>
        <color theme="1"/>
        <rFont val="Calibri"/>
        <family val="2"/>
        <charset val="238"/>
        <scheme val="minor"/>
      </rPr>
      <t xml:space="preserve">Verejné obstarávanie </t>
    </r>
    <r>
      <rPr>
        <sz val="11"/>
        <color theme="1"/>
        <rFont val="Calibri"/>
        <family val="2"/>
        <charset val="238"/>
        <scheme val="minor"/>
      </rPr>
      <t xml:space="preserve">a v súlade s podmienkami ustanovenými v Príručke pre žiadateľa pre prílohu č. 10 </t>
    </r>
    <r>
      <rPr>
        <i/>
        <sz val="11"/>
        <color theme="1"/>
        <rFont val="Calibri"/>
        <family val="2"/>
        <charset val="238"/>
        <scheme val="minor"/>
      </rPr>
      <t xml:space="preserve">ŽoNFP - Dokumentácia k oprávnenosti výdavkov.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</si>
</sst>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97"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i/>
      <sz val="11"/>
      <color rgb="FFFF0000"/>
      <name val="Calibri"/>
      <family val="2"/>
      <charset val="238"/>
      <scheme val="minor"/>
    </font>
    <font>
      <i/>
      <sz val="11"/>
      <name val="Calibri"/>
      <family val="2"/>
      <charset val="238"/>
      <scheme val="minor"/>
    </font>
    <font>
      <sz val="11"/>
      <color rgb="FFFF0000"/>
      <name val="Calibri"/>
      <family val="2"/>
      <charset val="238"/>
      <scheme val="minor"/>
    </font>
    <font>
      <b/>
      <sz val="16"/>
      <color rgb="FFFF0000"/>
      <name val="Arial"/>
      <family val="2"/>
      <charset val="238"/>
    </font>
    <font>
      <sz val="12"/>
      <color rgb="FFFF0000"/>
      <name val="Arial"/>
      <family val="2"/>
      <charset val="238"/>
    </font>
    <font>
      <sz val="9"/>
      <color indexed="81"/>
      <name val="Segoe UI"/>
      <family val="2"/>
      <charset val="238"/>
    </font>
    <font>
      <b/>
      <i/>
      <strike/>
      <sz val="12"/>
      <color rgb="FFFF0000"/>
      <name val="Arial"/>
      <family val="2"/>
      <charset val="238"/>
    </font>
    <font>
      <b/>
      <i/>
      <sz val="12"/>
      <color rgb="FFFF0000"/>
      <name val="Arial"/>
      <family val="2"/>
      <charset val="238"/>
    </font>
    <font>
      <sz val="9"/>
      <color indexed="10"/>
      <name val="Tahoma"/>
      <family val="2"/>
      <charset val="238"/>
    </font>
    <font>
      <strike/>
      <sz val="9"/>
      <color indexed="10"/>
      <name val="Tahoma"/>
      <family val="2"/>
      <charset val="238"/>
    </font>
    <font>
      <b/>
      <strike/>
      <sz val="16"/>
      <color rgb="FFFF0000"/>
      <name val="Arial"/>
      <family val="2"/>
      <charset val="238"/>
    </font>
    <font>
      <sz val="11"/>
      <color rgb="FFFF0000"/>
      <name val="Arial"/>
      <family val="2"/>
      <charset val="238"/>
    </font>
    <font>
      <strike/>
      <sz val="11"/>
      <color rgb="FFFF0000"/>
      <name val="Arial"/>
      <family val="2"/>
      <charset val="238"/>
    </font>
    <font>
      <b/>
      <strike/>
      <sz val="11"/>
      <color rgb="FFFF0000"/>
      <name val="Arial"/>
      <family val="2"/>
      <charset val="238"/>
    </font>
    <font>
      <strike/>
      <sz val="11"/>
      <color rgb="FFFF0000"/>
      <name val="Calibri"/>
      <family val="2"/>
      <charset val="238"/>
      <scheme val="minor"/>
    </font>
    <font>
      <b/>
      <sz val="16"/>
      <color rgb="FFFF0000"/>
      <name val="Arial Narrow"/>
      <family val="2"/>
      <charset val="238"/>
    </font>
    <font>
      <i/>
      <sz val="12"/>
      <color rgb="FFFF0000"/>
      <name val="Arial Narrow"/>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3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6" fillId="5" borderId="15" xfId="0" applyFont="1" applyFill="1" applyBorder="1" applyAlignment="1">
      <alignment horizontal="center" vertical="center" wrapText="1"/>
    </xf>
    <xf numFmtId="0" fontId="68" fillId="4" borderId="14" xfId="0" applyFont="1" applyFill="1" applyBorder="1" applyAlignment="1">
      <alignment horizontal="left" vertical="center" wrapText="1"/>
    </xf>
    <xf numFmtId="0" fontId="65"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0" fillId="0" borderId="0" xfId="0"/>
    <xf numFmtId="0" fontId="45" fillId="0" borderId="65" xfId="0" applyFont="1" applyFill="1" applyBorder="1" applyAlignment="1">
      <alignment wrapText="1"/>
    </xf>
    <xf numFmtId="0" fontId="45" fillId="0" borderId="75" xfId="0" applyFont="1" applyFill="1" applyBorder="1" applyAlignment="1">
      <alignment wrapText="1"/>
    </xf>
    <xf numFmtId="0" fontId="45" fillId="0" borderId="63" xfId="0" applyFont="1" applyFill="1" applyBorder="1" applyAlignment="1">
      <alignment wrapText="1"/>
    </xf>
    <xf numFmtId="0" fontId="45" fillId="0" borderId="76" xfId="0" applyFont="1" applyFill="1" applyBorder="1" applyAlignment="1">
      <alignment wrapText="1"/>
    </xf>
    <xf numFmtId="0" fontId="17" fillId="0" borderId="0" xfId="0" applyFont="1" applyAlignment="1" applyProtection="1">
      <alignment horizontal="left"/>
      <protection locked="0"/>
    </xf>
    <xf numFmtId="0" fontId="17" fillId="2" borderId="0" xfId="0" applyFont="1" applyFill="1" applyAlignment="1" applyProtection="1">
      <alignment horizontal="left"/>
      <protection locked="0"/>
    </xf>
    <xf numFmtId="0" fontId="3" fillId="0" borderId="0" xfId="0" applyFont="1" applyBorder="1" applyAlignment="1" applyProtection="1">
      <alignment horizontal="center"/>
      <protection locked="0"/>
    </xf>
    <xf numFmtId="0" fontId="0" fillId="0" borderId="0" xfId="0" applyBorder="1" applyAlignment="1" applyProtection="1">
      <alignment horizontal="center"/>
      <protection locked="0"/>
    </xf>
    <xf numFmtId="4" fontId="82" fillId="0" borderId="1" xfId="0" applyNumberFormat="1" applyFont="1" applyBorder="1" applyProtection="1">
      <protection locked="0"/>
    </xf>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33" xfId="0" applyBorder="1"/>
    <xf numFmtId="0" fontId="0" fillId="0" borderId="10" xfId="0" applyBorder="1"/>
    <xf numFmtId="0" fontId="50" fillId="8" borderId="14" xfId="0" applyFont="1" applyFill="1" applyBorder="1" applyAlignment="1" applyProtection="1">
      <alignment horizontal="left"/>
      <protection locked="0"/>
    </xf>
    <xf numFmtId="0" fontId="50" fillId="8" borderId="1" xfId="0" applyFont="1" applyFill="1" applyBorder="1" applyAlignment="1" applyProtection="1">
      <alignment horizontal="left"/>
      <protection locked="0"/>
    </xf>
    <xf numFmtId="0" fontId="0" fillId="0" borderId="1" xfId="0" applyBorder="1"/>
    <xf numFmtId="0" fontId="0" fillId="0" borderId="2" xfId="0" applyBorder="1"/>
    <xf numFmtId="0" fontId="0" fillId="0" borderId="15" xfId="0" applyBorder="1"/>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46" xfId="0" applyBorder="1"/>
    <xf numFmtId="0" fontId="0" fillId="0" borderId="13" xfId="0" applyBorder="1"/>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17" fillId="2" borderId="0" xfId="0" applyFont="1" applyFill="1" applyAlignment="1" applyProtection="1">
      <alignment horizontal="left"/>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84" fillId="6" borderId="20" xfId="0" applyFont="1" applyFill="1" applyBorder="1" applyAlignment="1" applyProtection="1">
      <alignment horizontal="center" vertical="center" wrapText="1"/>
      <protection locked="0"/>
    </xf>
    <xf numFmtId="0" fontId="84" fillId="6" borderId="21" xfId="0" applyFont="1" applyFill="1" applyBorder="1" applyAlignment="1" applyProtection="1">
      <alignment horizontal="center" vertical="center" wrapText="1"/>
      <protection locked="0"/>
    </xf>
    <xf numFmtId="0" fontId="52" fillId="2" borderId="0" xfId="0" applyFont="1" applyFill="1" applyAlignment="1" applyProtection="1">
      <alignment horizontal="left" vertical="center" wrapText="1"/>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58" xfId="0" applyBorder="1"/>
    <xf numFmtId="0" fontId="0" fillId="0" borderId="0" xfId="0" applyBorder="1"/>
    <xf numFmtId="0" fontId="0" fillId="0" borderId="0" xfId="0"/>
    <xf numFmtId="0" fontId="17" fillId="0" borderId="0" xfId="0" applyFont="1" applyAlignment="1" applyProtection="1">
      <alignment horizontal="left"/>
      <protection locked="0"/>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1" fillId="2" borderId="0" xfId="0" applyFont="1" applyFill="1" applyBorder="1" applyAlignment="1" applyProtection="1">
      <alignment horizontal="left" wrapText="1"/>
    </xf>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54" fillId="16" borderId="1" xfId="0" applyFont="1" applyFill="1" applyBorder="1" applyAlignment="1">
      <alignment horizontal="left"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0" fillId="2" borderId="19" xfId="0" applyFill="1" applyBorder="1" applyAlignment="1">
      <alignment horizontal="center"/>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1" xfId="0" applyNumberFormat="1"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3" fillId="5" borderId="1" xfId="0" applyFont="1" applyFill="1" applyBorder="1" applyAlignment="1" applyProtection="1">
      <alignment horizontal="left"/>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 fillId="0" borderId="1" xfId="0" applyFont="1" applyBorder="1" applyAlignment="1" applyProtection="1">
      <alignment horizontal="justify" vertical="top" wrapText="1"/>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0" borderId="1" xfId="0" applyFont="1" applyFill="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13" fillId="8" borderId="1" xfId="0" applyFont="1" applyFill="1" applyBorder="1" applyAlignment="1" applyProtection="1">
      <alignment horizontal="left"/>
      <protection locked="0"/>
    </xf>
    <xf numFmtId="0" fontId="0" fillId="0" borderId="1" xfId="0" applyFont="1" applyBorder="1" applyAlignment="1" applyProtection="1">
      <alignment horizontal="center"/>
      <protection locked="0"/>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3" fillId="0" borderId="0"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11" borderId="20" xfId="0" applyFont="1" applyFill="1" applyBorder="1" applyAlignment="1" applyProtection="1">
      <alignment horizontal="left" wrapText="1"/>
      <protection locked="0"/>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64" fillId="5" borderId="2" xfId="0" applyFont="1" applyFill="1" applyBorder="1" applyAlignment="1">
      <alignment horizontal="center" vertical="center"/>
    </xf>
    <xf numFmtId="0" fontId="64" fillId="5" borderId="5" xfId="0" applyFont="1" applyFill="1" applyBorder="1" applyAlignment="1">
      <alignment horizontal="center" vertical="center"/>
    </xf>
    <xf numFmtId="0" fontId="64" fillId="5" borderId="6" xfId="0" applyFont="1" applyFill="1" applyBorder="1" applyAlignment="1">
      <alignment horizontal="center" vertical="center"/>
    </xf>
    <xf numFmtId="0" fontId="65"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72" fillId="2" borderId="0" xfId="0" applyFont="1" applyFill="1" applyAlignment="1">
      <alignment horizontal="left" vertical="center" wrapText="1"/>
    </xf>
    <xf numFmtId="0" fontId="71" fillId="6" borderId="69" xfId="0" applyFont="1" applyFill="1" applyBorder="1" applyAlignment="1">
      <alignment horizontal="left" vertical="center" wrapText="1"/>
    </xf>
    <xf numFmtId="0" fontId="71" fillId="6" borderId="23" xfId="0" applyFont="1" applyFill="1" applyBorder="1" applyAlignment="1">
      <alignment horizontal="left" vertical="center" wrapText="1"/>
    </xf>
    <xf numFmtId="0" fontId="71" fillId="6" borderId="68" xfId="0" applyFont="1" applyFill="1" applyBorder="1" applyAlignment="1">
      <alignment horizontal="center" vertical="center" wrapText="1"/>
    </xf>
    <xf numFmtId="0" fontId="71" fillId="6" borderId="53" xfId="0" applyFont="1" applyFill="1" applyBorder="1" applyAlignment="1">
      <alignment horizontal="center" vertical="center" wrapText="1"/>
    </xf>
    <xf numFmtId="0" fontId="71" fillId="6" borderId="67" xfId="0" applyFont="1" applyFill="1" applyBorder="1" applyAlignment="1">
      <alignment horizontal="center" vertical="center" wrapText="1"/>
    </xf>
    <xf numFmtId="0" fontId="71" fillId="6" borderId="24"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26" xfId="0" applyFont="1" applyFill="1" applyBorder="1" applyAlignment="1">
      <alignment horizontal="center" vertical="center" wrapText="1"/>
    </xf>
    <xf numFmtId="0" fontId="71" fillId="6" borderId="36" xfId="0" applyFont="1" applyFill="1" applyBorder="1" applyAlignment="1">
      <alignment horizontal="center" vertical="center" wrapText="1"/>
    </xf>
    <xf numFmtId="0" fontId="71" fillId="6" borderId="22" xfId="0" applyFont="1" applyFill="1" applyBorder="1" applyAlignment="1">
      <alignment horizontal="center" vertical="center" wrapText="1"/>
    </xf>
    <xf numFmtId="0" fontId="60" fillId="9" borderId="1" xfId="0" applyFont="1" applyFill="1" applyBorder="1" applyAlignment="1">
      <alignment horizontal="center" vertical="center" wrapText="1"/>
    </xf>
    <xf numFmtId="0" fontId="60" fillId="9" borderId="15" xfId="0" applyFont="1" applyFill="1" applyBorder="1" applyAlignment="1">
      <alignment horizontal="center" vertical="center" wrapText="1"/>
    </xf>
    <xf numFmtId="3" fontId="60" fillId="9" borderId="1" xfId="0" applyNumberFormat="1"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3" fillId="2" borderId="19" xfId="0" applyFont="1" applyFill="1" applyBorder="1" applyAlignment="1">
      <alignment horizontal="center"/>
    </xf>
    <xf numFmtId="0" fontId="0" fillId="2" borderId="0" xfId="0" applyFill="1" applyBorder="1" applyAlignment="1">
      <alignment horizontal="center"/>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cellXfs>
  <cellStyles count="4">
    <cellStyle name="čiarky 2" xfId="3"/>
    <cellStyle name="Normálne"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xmlns="" id="{00000000-0008-0000-1000-000002000000}"/>
            </a:ext>
          </a:extLst>
        </xdr:cNvPr>
        <xdr:cNvGrpSpPr>
          <a:grpSpLocks/>
        </xdr:cNvGrpSpPr>
      </xdr:nvGrpSpPr>
      <xdr:grpSpPr bwMode="auto">
        <a:xfrm>
          <a:off x="323850" y="609600"/>
          <a:ext cx="10785662" cy="561975"/>
          <a:chOff x="0" y="0"/>
          <a:chExt cx="5834418" cy="388962"/>
        </a:xfrm>
      </xdr:grpSpPr>
      <xdr:pic>
        <xdr:nvPicPr>
          <xdr:cNvPr id="3" name="Obrázok 1" descr="logoOPKZPppt.jpg">
            <a:extLst>
              <a:ext uri="{FF2B5EF4-FFF2-40B4-BE49-F238E27FC236}">
                <a16:creationId xmlns:a16="http://schemas.microsoft.com/office/drawing/2014/main" xmlns=""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xmlns="" id="{00000000-0008-0000-1100-000002000000}"/>
            </a:ext>
          </a:extLst>
        </xdr:cNvPr>
        <xdr:cNvGrpSpPr>
          <a:grpSpLocks/>
        </xdr:cNvGrpSpPr>
      </xdr:nvGrpSpPr>
      <xdr:grpSpPr bwMode="auto">
        <a:xfrm>
          <a:off x="323850" y="609600"/>
          <a:ext cx="10791825" cy="561975"/>
          <a:chOff x="0" y="0"/>
          <a:chExt cx="5834418" cy="388962"/>
        </a:xfrm>
      </xdr:grpSpPr>
      <xdr:pic>
        <xdr:nvPicPr>
          <xdr:cNvPr id="3" name="Obrázok 1" descr="logoOPKZPppt.jpg">
            <a:extLst>
              <a:ext uri="{FF2B5EF4-FFF2-40B4-BE49-F238E27FC236}">
                <a16:creationId xmlns:a16="http://schemas.microsoft.com/office/drawing/2014/main" xmlns=""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a16="http://schemas.microsoft.com/office/drawing/2014/main" xmlns="" id="{00000000-0008-0000-0F00-000002000000}"/>
            </a:ext>
          </a:extLst>
        </xdr:cNvPr>
        <xdr:cNvGrpSpPr>
          <a:grpSpLocks/>
        </xdr:cNvGrpSpPr>
      </xdr:nvGrpSpPr>
      <xdr:grpSpPr bwMode="auto">
        <a:xfrm>
          <a:off x="5888182" y="536864"/>
          <a:ext cx="2953616" cy="0"/>
          <a:chOff x="0" y="0"/>
          <a:chExt cx="5643349" cy="375313"/>
        </a:xfrm>
      </xdr:grpSpPr>
      <xdr:pic>
        <xdr:nvPicPr>
          <xdr:cNvPr id="3" name="Obrázok 3" descr="logoOPKZPppt.jpg">
            <a:extLst>
              <a:ext uri="{FF2B5EF4-FFF2-40B4-BE49-F238E27FC236}">
                <a16:creationId xmlns:a16="http://schemas.microsoft.com/office/drawing/2014/main" xmlns=""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xmlns=""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xmlns=""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xmlns=""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a16="http://schemas.microsoft.com/office/drawing/2014/main" xmlns="" id="{00000000-0008-0000-0F00-000007000000}"/>
            </a:ext>
          </a:extLst>
        </xdr:cNvPr>
        <xdr:cNvGrpSpPr>
          <a:grpSpLocks/>
        </xdr:cNvGrpSpPr>
      </xdr:nvGrpSpPr>
      <xdr:grpSpPr bwMode="auto">
        <a:xfrm>
          <a:off x="6612083" y="285749"/>
          <a:ext cx="8717107" cy="460664"/>
          <a:chOff x="0" y="0"/>
          <a:chExt cx="5834418" cy="388962"/>
        </a:xfrm>
      </xdr:grpSpPr>
      <xdr:pic>
        <xdr:nvPicPr>
          <xdr:cNvPr id="8" name="Obrázok 1" descr="logoOPKZPppt.jpg">
            <a:extLst>
              <a:ext uri="{FF2B5EF4-FFF2-40B4-BE49-F238E27FC236}">
                <a16:creationId xmlns:a16="http://schemas.microsoft.com/office/drawing/2014/main" xmlns=""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xmlns=""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xmlns=""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xmlns=""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71500"/>
          <a:ext cx="10317815" cy="582706"/>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893844"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x14ac:dyDescent="0.25">
      <c r="A1" s="17"/>
      <c r="B1" s="17"/>
      <c r="C1" s="17"/>
      <c r="D1" s="17"/>
      <c r="E1" s="17"/>
      <c r="F1" s="17"/>
      <c r="G1" s="17"/>
      <c r="H1" s="14"/>
      <c r="J1" s="14"/>
    </row>
    <row r="2" spans="1:12" x14ac:dyDescent="0.25">
      <c r="A2" s="17"/>
      <c r="B2" s="17"/>
      <c r="C2" s="17"/>
      <c r="D2" s="17"/>
      <c r="E2" s="17"/>
      <c r="F2" s="17"/>
      <c r="G2" s="17"/>
      <c r="H2" s="14"/>
      <c r="J2" s="14"/>
    </row>
    <row r="3" spans="1:12" ht="24" customHeight="1" thickBot="1" x14ac:dyDescent="0.3">
      <c r="A3" s="407" t="s">
        <v>86</v>
      </c>
      <c r="B3" s="408"/>
      <c r="C3" s="408"/>
      <c r="D3" s="408"/>
      <c r="E3" s="408"/>
      <c r="F3" s="408"/>
      <c r="G3" s="408"/>
      <c r="H3" s="409"/>
    </row>
    <row r="4" spans="1:12" ht="35.25" customHeight="1" x14ac:dyDescent="0.25">
      <c r="A4" s="406" t="s">
        <v>108</v>
      </c>
      <c r="B4" s="406"/>
      <c r="C4" s="406"/>
      <c r="D4" s="406"/>
      <c r="E4" s="406"/>
      <c r="F4" s="406"/>
      <c r="G4" s="406"/>
      <c r="H4" s="406"/>
    </row>
    <row r="5" spans="1:12" ht="21" thickBot="1" x14ac:dyDescent="0.35">
      <c r="A5" s="45"/>
      <c r="B5" s="42"/>
      <c r="C5" s="42"/>
      <c r="D5" s="42"/>
      <c r="E5" s="42"/>
      <c r="F5" s="42"/>
      <c r="G5" s="42"/>
      <c r="H5" s="14"/>
    </row>
    <row r="6" spans="1:12" x14ac:dyDescent="0.25">
      <c r="A6" s="116" t="s">
        <v>0</v>
      </c>
      <c r="B6" s="427"/>
      <c r="C6" s="427"/>
      <c r="D6" s="427"/>
      <c r="E6" s="427"/>
      <c r="F6" s="427"/>
      <c r="G6" s="427"/>
      <c r="H6" s="428"/>
    </row>
    <row r="7" spans="1:12" x14ac:dyDescent="0.25">
      <c r="A7" s="117" t="s">
        <v>1</v>
      </c>
      <c r="B7" s="429"/>
      <c r="C7" s="429"/>
      <c r="D7" s="429"/>
      <c r="E7" s="429"/>
      <c r="F7" s="429"/>
      <c r="G7" s="429"/>
      <c r="H7" s="430"/>
    </row>
    <row r="8" spans="1:12" ht="15.75" thickBot="1" x14ac:dyDescent="0.3">
      <c r="A8" s="118" t="s">
        <v>89</v>
      </c>
      <c r="B8" s="419" t="s">
        <v>114</v>
      </c>
      <c r="C8" s="420"/>
      <c r="D8" s="420"/>
      <c r="E8" s="420"/>
      <c r="F8" s="420"/>
      <c r="G8" s="420"/>
      <c r="H8" s="421"/>
    </row>
    <row r="9" spans="1:12" x14ac:dyDescent="0.25">
      <c r="B9" s="19"/>
      <c r="C9" s="20"/>
      <c r="D9" s="20"/>
      <c r="E9" s="20"/>
      <c r="F9" s="20"/>
      <c r="G9" s="18"/>
      <c r="H9" s="14"/>
    </row>
    <row r="10" spans="1:12" ht="15.75" x14ac:dyDescent="0.25">
      <c r="A10" s="63" t="s">
        <v>87</v>
      </c>
      <c r="B10" s="1"/>
      <c r="C10" s="1"/>
      <c r="D10" s="1"/>
      <c r="E10" s="1"/>
      <c r="F10" s="1"/>
    </row>
    <row r="11" spans="1:12" ht="24" customHeight="1" x14ac:dyDescent="0.25">
      <c r="A11" s="422" t="s">
        <v>103</v>
      </c>
      <c r="B11" s="423"/>
      <c r="C11" s="423"/>
      <c r="D11" s="423"/>
      <c r="E11" s="423"/>
      <c r="F11" s="423"/>
      <c r="G11" s="424"/>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158</v>
      </c>
      <c r="H13" s="52"/>
      <c r="I13" s="24"/>
      <c r="K13" s="6"/>
      <c r="L13" s="6"/>
    </row>
    <row r="14" spans="1:12" x14ac:dyDescent="0.25">
      <c r="A14" s="7"/>
      <c r="B14" s="40"/>
      <c r="C14" s="4"/>
      <c r="D14" s="83"/>
      <c r="E14" s="85">
        <f t="shared" ref="E14:E22" si="0">C14*D14</f>
        <v>0</v>
      </c>
      <c r="F14" s="85">
        <f t="shared" ref="F14:F22" si="1">E14*20/100+E14</f>
        <v>0</v>
      </c>
      <c r="G14" s="5"/>
      <c r="H14" s="52"/>
      <c r="I14" s="24"/>
      <c r="K14" s="6"/>
      <c r="L14" s="6"/>
    </row>
    <row r="15" spans="1:12" x14ac:dyDescent="0.25">
      <c r="A15" s="7"/>
      <c r="B15" s="40"/>
      <c r="C15" s="4"/>
      <c r="D15" s="83"/>
      <c r="E15" s="85">
        <f t="shared" si="0"/>
        <v>0</v>
      </c>
      <c r="F15" s="85">
        <f t="shared" si="1"/>
        <v>0</v>
      </c>
      <c r="G15" s="5"/>
      <c r="H15" s="52"/>
      <c r="I15" s="24"/>
      <c r="K15" s="6"/>
      <c r="L15" s="6"/>
    </row>
    <row r="16" spans="1:12" x14ac:dyDescent="0.25">
      <c r="A16" s="7"/>
      <c r="B16" s="40"/>
      <c r="C16" s="4"/>
      <c r="D16" s="83"/>
      <c r="E16" s="85">
        <f t="shared" si="0"/>
        <v>0</v>
      </c>
      <c r="F16" s="85">
        <f t="shared" si="1"/>
        <v>0</v>
      </c>
      <c r="G16" s="5"/>
      <c r="H16" s="52"/>
      <c r="I16" s="24"/>
      <c r="K16" s="6"/>
      <c r="L16" s="6"/>
    </row>
    <row r="17" spans="1:12" x14ac:dyDescent="0.25">
      <c r="A17" s="7"/>
      <c r="B17" s="40"/>
      <c r="C17" s="4"/>
      <c r="D17" s="83"/>
      <c r="E17" s="85">
        <f t="shared" si="0"/>
        <v>0</v>
      </c>
      <c r="F17" s="85">
        <f t="shared" si="1"/>
        <v>0</v>
      </c>
      <c r="G17" s="5"/>
      <c r="H17" s="52"/>
      <c r="I17" s="24"/>
      <c r="K17" s="6"/>
      <c r="L17" s="6"/>
    </row>
    <row r="18" spans="1:12" x14ac:dyDescent="0.25">
      <c r="A18" s="7"/>
      <c r="B18" s="40"/>
      <c r="C18" s="4"/>
      <c r="D18" s="83"/>
      <c r="E18" s="85">
        <f t="shared" si="0"/>
        <v>0</v>
      </c>
      <c r="F18" s="85">
        <f t="shared" si="1"/>
        <v>0</v>
      </c>
      <c r="G18" s="5"/>
      <c r="H18" s="52"/>
      <c r="I18" s="24"/>
      <c r="K18" s="6"/>
      <c r="L18" s="6"/>
    </row>
    <row r="19" spans="1:12" x14ac:dyDescent="0.25">
      <c r="A19" s="7"/>
      <c r="B19" s="40"/>
      <c r="C19" s="4"/>
      <c r="D19" s="83"/>
      <c r="E19" s="85">
        <f t="shared" si="0"/>
        <v>0</v>
      </c>
      <c r="F19" s="85">
        <f t="shared" si="1"/>
        <v>0</v>
      </c>
      <c r="G19" s="5"/>
      <c r="H19" s="52"/>
      <c r="I19" s="24"/>
      <c r="K19" s="6"/>
      <c r="L19" s="6"/>
    </row>
    <row r="20" spans="1:12" x14ac:dyDescent="0.25">
      <c r="A20" s="7"/>
      <c r="B20" s="41"/>
      <c r="C20" s="4"/>
      <c r="D20" s="83"/>
      <c r="E20" s="85">
        <f t="shared" si="0"/>
        <v>0</v>
      </c>
      <c r="F20" s="85">
        <f t="shared" si="1"/>
        <v>0</v>
      </c>
      <c r="G20" s="5"/>
      <c r="H20" s="52"/>
      <c r="I20" s="24"/>
      <c r="K20" s="6"/>
      <c r="L20" s="6"/>
    </row>
    <row r="21" spans="1:12" x14ac:dyDescent="0.25">
      <c r="A21" s="7"/>
      <c r="B21" s="9"/>
      <c r="C21" s="4"/>
      <c r="D21" s="83"/>
      <c r="E21" s="85">
        <f t="shared" si="0"/>
        <v>0</v>
      </c>
      <c r="F21" s="85">
        <f t="shared" si="1"/>
        <v>0</v>
      </c>
      <c r="G21" s="5"/>
      <c r="H21" s="52"/>
      <c r="I21" s="24"/>
      <c r="K21" s="6"/>
      <c r="L21" s="6"/>
    </row>
    <row r="22" spans="1:12" ht="15.75" thickBot="1" x14ac:dyDescent="0.3">
      <c r="A22" s="133"/>
      <c r="B22" s="138"/>
      <c r="C22" s="62"/>
      <c r="D22" s="84"/>
      <c r="E22" s="135">
        <f t="shared" si="0"/>
        <v>0</v>
      </c>
      <c r="F22" s="135">
        <f t="shared" si="1"/>
        <v>0</v>
      </c>
      <c r="G22" s="5"/>
      <c r="H22" s="52"/>
      <c r="I22" s="24"/>
      <c r="K22" s="6"/>
      <c r="L22" s="6"/>
    </row>
    <row r="23" spans="1:12" ht="15.75" thickBot="1" x14ac:dyDescent="0.3">
      <c r="A23" s="410" t="s">
        <v>27</v>
      </c>
      <c r="B23" s="411"/>
      <c r="C23" s="411"/>
      <c r="D23" s="411"/>
      <c r="E23" s="139">
        <f>SUM(E13:E22)</f>
        <v>0</v>
      </c>
      <c r="F23" s="140">
        <f>SUM(F13:F22)</f>
        <v>0</v>
      </c>
      <c r="G23" s="50"/>
      <c r="H23" s="51"/>
      <c r="I23" s="24"/>
      <c r="K23" s="6"/>
      <c r="L23" s="6"/>
    </row>
    <row r="24" spans="1:12" x14ac:dyDescent="0.25">
      <c r="A24" s="68"/>
      <c r="B24" s="68"/>
      <c r="C24" s="68"/>
      <c r="D24" s="68"/>
      <c r="E24" s="100"/>
      <c r="F24" s="100"/>
      <c r="G24" s="69"/>
      <c r="H24" s="33"/>
      <c r="I24" s="24"/>
      <c r="K24" s="6"/>
      <c r="L24" s="6"/>
    </row>
    <row r="25" spans="1:12" ht="24" customHeight="1" x14ac:dyDescent="0.25">
      <c r="A25" s="425" t="s">
        <v>104</v>
      </c>
      <c r="B25" s="426"/>
      <c r="C25" s="426"/>
      <c r="D25" s="426"/>
      <c r="E25" s="426"/>
      <c r="F25" s="426"/>
      <c r="G25" s="426"/>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x14ac:dyDescent="0.25">
      <c r="A27" s="7"/>
      <c r="B27" s="40"/>
      <c r="C27" s="4"/>
      <c r="D27" s="83"/>
      <c r="E27" s="85">
        <f t="shared" ref="E27:E36" si="2">C27*D27</f>
        <v>0</v>
      </c>
      <c r="F27" s="85">
        <f t="shared" ref="F27:F36" si="3">E27*20/100+E27</f>
        <v>0</v>
      </c>
      <c r="G27" s="5"/>
      <c r="H27" s="52"/>
      <c r="I27" s="24"/>
      <c r="K27" s="6"/>
      <c r="L27" s="6"/>
    </row>
    <row r="28" spans="1:12" x14ac:dyDescent="0.25">
      <c r="A28" s="7"/>
      <c r="B28" s="40"/>
      <c r="C28" s="4"/>
      <c r="D28" s="83"/>
      <c r="E28" s="85">
        <f t="shared" si="2"/>
        <v>0</v>
      </c>
      <c r="F28" s="85">
        <f t="shared" si="3"/>
        <v>0</v>
      </c>
      <c r="G28" s="5"/>
      <c r="H28" s="52"/>
      <c r="I28" s="24"/>
      <c r="K28" s="6"/>
      <c r="L28" s="6"/>
    </row>
    <row r="29" spans="1:12" x14ac:dyDescent="0.25">
      <c r="A29" s="7"/>
      <c r="B29" s="40"/>
      <c r="C29" s="4"/>
      <c r="D29" s="83"/>
      <c r="E29" s="85">
        <f t="shared" si="2"/>
        <v>0</v>
      </c>
      <c r="F29" s="85">
        <f t="shared" si="3"/>
        <v>0</v>
      </c>
      <c r="G29" s="5"/>
      <c r="H29" s="52"/>
      <c r="I29" s="24"/>
      <c r="K29" s="6"/>
      <c r="L29" s="6"/>
    </row>
    <row r="30" spans="1:12" x14ac:dyDescent="0.25">
      <c r="A30" s="7"/>
      <c r="B30" s="40"/>
      <c r="C30" s="4"/>
      <c r="D30" s="83"/>
      <c r="E30" s="85">
        <f t="shared" si="2"/>
        <v>0</v>
      </c>
      <c r="F30" s="85">
        <f t="shared" si="3"/>
        <v>0</v>
      </c>
      <c r="G30" s="5"/>
      <c r="H30" s="52"/>
      <c r="I30" s="24"/>
      <c r="K30" s="6"/>
      <c r="L30" s="6"/>
    </row>
    <row r="31" spans="1:12" x14ac:dyDescent="0.25">
      <c r="A31" s="7"/>
      <c r="B31" s="40"/>
      <c r="C31" s="4"/>
      <c r="D31" s="83"/>
      <c r="E31" s="85">
        <f t="shared" si="2"/>
        <v>0</v>
      </c>
      <c r="F31" s="85">
        <f t="shared" si="3"/>
        <v>0</v>
      </c>
      <c r="G31" s="5"/>
      <c r="H31" s="52"/>
      <c r="I31" s="24"/>
      <c r="K31" s="6"/>
      <c r="L31" s="6"/>
    </row>
    <row r="32" spans="1:12" x14ac:dyDescent="0.25">
      <c r="A32" s="7"/>
      <c r="B32" s="40"/>
      <c r="C32" s="4"/>
      <c r="D32" s="83"/>
      <c r="E32" s="85">
        <f t="shared" si="2"/>
        <v>0</v>
      </c>
      <c r="F32" s="85">
        <f t="shared" si="3"/>
        <v>0</v>
      </c>
      <c r="G32" s="5"/>
      <c r="H32" s="52"/>
      <c r="I32" s="24"/>
      <c r="K32" s="6"/>
      <c r="L32" s="6"/>
    </row>
    <row r="33" spans="1:12" x14ac:dyDescent="0.25">
      <c r="A33" s="7"/>
      <c r="B33" s="40"/>
      <c r="C33" s="4"/>
      <c r="D33" s="83"/>
      <c r="E33" s="85">
        <f t="shared" si="2"/>
        <v>0</v>
      </c>
      <c r="F33" s="85">
        <f t="shared" si="3"/>
        <v>0</v>
      </c>
      <c r="G33" s="5"/>
      <c r="H33" s="52"/>
      <c r="I33" s="24"/>
      <c r="K33" s="6"/>
      <c r="L33" s="6"/>
    </row>
    <row r="34" spans="1:12" x14ac:dyDescent="0.25">
      <c r="A34" s="7"/>
      <c r="B34" s="41"/>
      <c r="C34" s="4"/>
      <c r="D34" s="83"/>
      <c r="E34" s="85">
        <f t="shared" si="2"/>
        <v>0</v>
      </c>
      <c r="F34" s="85">
        <f t="shared" si="3"/>
        <v>0</v>
      </c>
      <c r="G34" s="5"/>
      <c r="H34" s="52"/>
      <c r="I34" s="24"/>
      <c r="K34" s="6"/>
      <c r="L34" s="6"/>
    </row>
    <row r="35" spans="1:12" x14ac:dyDescent="0.25">
      <c r="A35" s="7"/>
      <c r="B35" s="9"/>
      <c r="C35" s="4"/>
      <c r="D35" s="83"/>
      <c r="E35" s="85">
        <f t="shared" si="2"/>
        <v>0</v>
      </c>
      <c r="F35" s="85">
        <f t="shared" si="3"/>
        <v>0</v>
      </c>
      <c r="G35" s="5"/>
      <c r="H35" s="52"/>
      <c r="I35" s="24"/>
      <c r="K35" s="6"/>
      <c r="L35" s="6"/>
    </row>
    <row r="36" spans="1:12" ht="15.75" thickBot="1" x14ac:dyDescent="0.3">
      <c r="A36" s="133"/>
      <c r="B36" s="138"/>
      <c r="C36" s="62"/>
      <c r="D36" s="84"/>
      <c r="E36" s="135">
        <f t="shared" si="2"/>
        <v>0</v>
      </c>
      <c r="F36" s="135">
        <f t="shared" si="3"/>
        <v>0</v>
      </c>
      <c r="G36" s="5"/>
      <c r="H36" s="52"/>
      <c r="I36" s="24"/>
      <c r="K36" s="6"/>
      <c r="L36" s="6"/>
    </row>
    <row r="37" spans="1:12" ht="15.75" thickBot="1" x14ac:dyDescent="0.3">
      <c r="A37" s="410" t="s">
        <v>27</v>
      </c>
      <c r="B37" s="411"/>
      <c r="C37" s="411"/>
      <c r="D37" s="411"/>
      <c r="E37" s="139">
        <f>SUM(E27:E36)</f>
        <v>0</v>
      </c>
      <c r="F37" s="140">
        <f>SUM(F27:F36)</f>
        <v>0</v>
      </c>
      <c r="G37" s="69"/>
      <c r="H37" s="33"/>
      <c r="I37" s="24"/>
      <c r="K37" s="6"/>
      <c r="L37" s="6"/>
    </row>
    <row r="38" spans="1:12" ht="16.5" customHeight="1" thickBot="1" x14ac:dyDescent="0.3">
      <c r="A38" s="415" t="s">
        <v>85</v>
      </c>
      <c r="B38" s="416"/>
      <c r="C38" s="416"/>
      <c r="D38" s="417"/>
      <c r="E38" s="82">
        <f>E23+E37</f>
        <v>0</v>
      </c>
      <c r="F38" s="82">
        <f>F23+F37</f>
        <v>0</v>
      </c>
      <c r="G38" s="86"/>
      <c r="H38" s="33"/>
      <c r="I38" s="24"/>
      <c r="K38" s="6"/>
      <c r="L38" s="6"/>
    </row>
    <row r="39" spans="1:12" x14ac:dyDescent="0.25">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x14ac:dyDescent="0.25">
      <c r="A42" s="11"/>
      <c r="B42" s="12"/>
      <c r="C42" s="13"/>
      <c r="D42" s="13"/>
      <c r="E42" s="13"/>
      <c r="F42" s="13"/>
      <c r="G42" s="11"/>
    </row>
    <row r="43" spans="1:12" x14ac:dyDescent="0.25">
      <c r="A43" s="418" t="s">
        <v>40</v>
      </c>
      <c r="B43" s="418"/>
      <c r="C43" s="418"/>
      <c r="D43" s="418"/>
      <c r="E43" s="418"/>
      <c r="F43" s="418"/>
      <c r="G43" s="418"/>
      <c r="H43" s="89"/>
    </row>
    <row r="44" spans="1:12" ht="16.5" x14ac:dyDescent="0.3">
      <c r="A44" s="414" t="s">
        <v>120</v>
      </c>
      <c r="B44" s="414"/>
      <c r="C44" s="414"/>
      <c r="D44" s="414"/>
      <c r="E44" s="414"/>
      <c r="F44" s="414"/>
      <c r="G44" s="414"/>
      <c r="H44" s="414"/>
    </row>
    <row r="45" spans="1:12" ht="46.5" customHeight="1" x14ac:dyDescent="0.3">
      <c r="A45" s="413" t="s">
        <v>121</v>
      </c>
      <c r="B45" s="413"/>
      <c r="C45" s="413"/>
      <c r="D45" s="413"/>
      <c r="E45" s="413"/>
      <c r="F45" s="413"/>
      <c r="G45" s="413"/>
      <c r="H45" s="413"/>
    </row>
    <row r="46" spans="1:12" ht="33" customHeight="1" x14ac:dyDescent="0.3">
      <c r="A46" s="413" t="s">
        <v>122</v>
      </c>
      <c r="B46" s="413"/>
      <c r="C46" s="413"/>
      <c r="D46" s="413"/>
      <c r="E46" s="413"/>
      <c r="F46" s="413"/>
      <c r="G46" s="413"/>
      <c r="H46" s="413"/>
    </row>
    <row r="47" spans="1:12" x14ac:dyDescent="0.25">
      <c r="A47" s="412"/>
      <c r="B47" s="412"/>
      <c r="C47" s="412"/>
      <c r="D47" s="412"/>
      <c r="E47" s="412"/>
      <c r="F47" s="412"/>
      <c r="G47" s="412"/>
      <c r="H47" s="412"/>
    </row>
    <row r="48" spans="1:12" x14ac:dyDescent="0.25">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topLeftCell="A16" zoomScale="80" zoomScaleNormal="100" zoomScaleSheetLayoutView="80" workbookViewId="0">
      <selection activeCell="K25" sqref="K25"/>
    </sheetView>
  </sheetViews>
  <sheetFormatPr defaultColWidth="9.140625" defaultRowHeight="15" x14ac:dyDescent="0.25"/>
  <cols>
    <col min="1" max="1" width="39.42578125" style="287" customWidth="1"/>
    <col min="2" max="2" width="21.5703125" style="287" customWidth="1"/>
    <col min="3" max="3" width="20.42578125" style="287" customWidth="1"/>
    <col min="4" max="4" width="21.28515625" style="287" customWidth="1"/>
    <col min="5" max="5" width="45.85546875" style="287" customWidth="1"/>
    <col min="6" max="16384" width="9.140625" style="287"/>
  </cols>
  <sheetData>
    <row r="1" spans="1:5" x14ac:dyDescent="0.25">
      <c r="A1" s="180"/>
      <c r="B1" s="180"/>
      <c r="C1" s="180"/>
      <c r="D1" s="180"/>
      <c r="E1" s="180"/>
    </row>
    <row r="2" spans="1:5" x14ac:dyDescent="0.25">
      <c r="A2" s="730" t="s">
        <v>194</v>
      </c>
      <c r="B2" s="730"/>
      <c r="C2" s="730"/>
      <c r="D2" s="730"/>
      <c r="E2" s="730"/>
    </row>
    <row r="3" spans="1:5" x14ac:dyDescent="0.25">
      <c r="A3" s="180"/>
      <c r="B3" s="180"/>
      <c r="C3" s="180"/>
      <c r="D3" s="180"/>
      <c r="E3" s="180"/>
    </row>
    <row r="4" spans="1:5" x14ac:dyDescent="0.25">
      <c r="A4" s="180"/>
      <c r="B4" s="180"/>
      <c r="C4" s="180"/>
      <c r="D4" s="180"/>
      <c r="E4" s="180"/>
    </row>
    <row r="5" spans="1:5" x14ac:dyDescent="0.25">
      <c r="A5" s="180"/>
      <c r="B5" s="180"/>
      <c r="C5" s="180"/>
      <c r="D5" s="180"/>
      <c r="E5" s="180"/>
    </row>
    <row r="6" spans="1:5" x14ac:dyDescent="0.25">
      <c r="A6" s="180"/>
      <c r="B6" s="180"/>
      <c r="C6" s="180"/>
      <c r="D6" s="180"/>
      <c r="E6" s="180"/>
    </row>
    <row r="7" spans="1:5" x14ac:dyDescent="0.25">
      <c r="A7" s="180"/>
      <c r="B7" s="180"/>
      <c r="C7" s="180"/>
      <c r="D7" s="180"/>
      <c r="E7" s="180"/>
    </row>
    <row r="8" spans="1:5" x14ac:dyDescent="0.25">
      <c r="A8" s="180"/>
      <c r="B8" s="180"/>
      <c r="C8" s="180"/>
      <c r="D8" s="180"/>
      <c r="E8" s="180"/>
    </row>
    <row r="9" spans="1:5" x14ac:dyDescent="0.25">
      <c r="A9" s="180"/>
      <c r="B9" s="180"/>
      <c r="C9" s="180"/>
      <c r="D9" s="180"/>
      <c r="E9" s="180"/>
    </row>
    <row r="10" spans="1:5" x14ac:dyDescent="0.25">
      <c r="A10" s="180"/>
      <c r="B10" s="180"/>
      <c r="C10" s="180"/>
      <c r="D10" s="180"/>
      <c r="E10" s="180"/>
    </row>
    <row r="11" spans="1:5" ht="23.25" customHeight="1" x14ac:dyDescent="0.25">
      <c r="A11" s="731" t="s">
        <v>249</v>
      </c>
      <c r="B11" s="731"/>
      <c r="C11" s="731"/>
      <c r="D11" s="731"/>
      <c r="E11" s="731"/>
    </row>
    <row r="12" spans="1:5" ht="15" customHeight="1" x14ac:dyDescent="0.3">
      <c r="A12" s="304"/>
      <c r="B12" s="304"/>
      <c r="C12" s="304"/>
      <c r="D12" s="304"/>
      <c r="E12" s="304"/>
    </row>
    <row r="13" spans="1:5" ht="15" customHeight="1" x14ac:dyDescent="0.3">
      <c r="A13" s="304"/>
      <c r="B13" s="304"/>
      <c r="C13" s="304"/>
      <c r="D13" s="304"/>
      <c r="E13" s="304"/>
    </row>
    <row r="14" spans="1:5" ht="16.5" x14ac:dyDescent="0.25">
      <c r="A14" s="295" t="s">
        <v>0</v>
      </c>
      <c r="B14" s="732"/>
      <c r="C14" s="732"/>
      <c r="D14" s="732"/>
      <c r="E14" s="732"/>
    </row>
    <row r="15" spans="1:5" ht="16.5" x14ac:dyDescent="0.25">
      <c r="A15" s="295" t="s">
        <v>1</v>
      </c>
      <c r="B15" s="733"/>
      <c r="C15" s="733"/>
      <c r="D15" s="733"/>
      <c r="E15" s="733"/>
    </row>
    <row r="16" spans="1:5" ht="15" customHeight="1" x14ac:dyDescent="0.3">
      <c r="A16" s="307"/>
      <c r="B16" s="307"/>
      <c r="C16" s="307"/>
      <c r="D16" s="307"/>
      <c r="E16" s="307"/>
    </row>
    <row r="17" spans="1:5" ht="63" customHeight="1" x14ac:dyDescent="0.25">
      <c r="A17" s="734" t="s">
        <v>193</v>
      </c>
      <c r="B17" s="734"/>
      <c r="C17" s="734"/>
      <c r="D17" s="734"/>
      <c r="E17" s="734"/>
    </row>
    <row r="18" spans="1:5" ht="16.5" thickBot="1" x14ac:dyDescent="0.3">
      <c r="A18" s="305"/>
      <c r="B18" s="306"/>
      <c r="C18" s="306"/>
      <c r="D18" s="306"/>
      <c r="E18" s="306"/>
    </row>
    <row r="19" spans="1:5" ht="65.25" customHeight="1" thickBot="1" x14ac:dyDescent="0.3">
      <c r="A19" s="294" t="s">
        <v>26</v>
      </c>
      <c r="B19" s="293" t="s">
        <v>192</v>
      </c>
      <c r="C19" s="293" t="s">
        <v>191</v>
      </c>
      <c r="D19" s="293" t="s">
        <v>22</v>
      </c>
      <c r="E19" s="292" t="s">
        <v>23</v>
      </c>
    </row>
    <row r="20" spans="1:5" ht="22.5" customHeight="1" x14ac:dyDescent="0.25">
      <c r="A20" s="711" t="s">
        <v>205</v>
      </c>
      <c r="B20" s="289" t="s">
        <v>19</v>
      </c>
      <c r="C20" s="289" t="s">
        <v>190</v>
      </c>
      <c r="D20" s="291">
        <v>5</v>
      </c>
      <c r="E20" s="714" t="s">
        <v>189</v>
      </c>
    </row>
    <row r="21" spans="1:5" ht="22.5" customHeight="1" x14ac:dyDescent="0.25">
      <c r="A21" s="712"/>
      <c r="B21" s="289" t="s">
        <v>20</v>
      </c>
      <c r="C21" s="289" t="s">
        <v>188</v>
      </c>
      <c r="D21" s="290">
        <v>10</v>
      </c>
      <c r="E21" s="715"/>
    </row>
    <row r="22" spans="1:5" ht="22.5" customHeight="1" thickBot="1" x14ac:dyDescent="0.3">
      <c r="A22" s="713"/>
      <c r="B22" s="289" t="s">
        <v>21</v>
      </c>
      <c r="C22" s="289" t="s">
        <v>187</v>
      </c>
      <c r="D22" s="288">
        <v>15</v>
      </c>
      <c r="E22" s="716"/>
    </row>
    <row r="23" spans="1:5" ht="16.5" x14ac:dyDescent="0.3">
      <c r="A23" s="307"/>
      <c r="B23" s="308"/>
      <c r="C23" s="308"/>
      <c r="D23" s="308"/>
      <c r="E23" s="308"/>
    </row>
    <row r="24" spans="1:5" ht="13.5" customHeight="1" x14ac:dyDescent="0.3">
      <c r="A24" s="307"/>
      <c r="B24" s="308"/>
      <c r="C24" s="308"/>
      <c r="D24" s="308"/>
      <c r="E24" s="308"/>
    </row>
    <row r="25" spans="1:5" ht="120.75" customHeight="1" x14ac:dyDescent="0.25">
      <c r="A25" s="717" t="s">
        <v>256</v>
      </c>
      <c r="B25" s="718"/>
      <c r="C25" s="718"/>
      <c r="D25" s="718"/>
      <c r="E25" s="718"/>
    </row>
    <row r="26" spans="1:5" ht="12" customHeight="1" x14ac:dyDescent="0.25">
      <c r="A26" s="309"/>
      <c r="B26" s="309"/>
      <c r="C26" s="309"/>
      <c r="D26" s="309"/>
      <c r="E26" s="309"/>
    </row>
    <row r="27" spans="1:5" ht="14.25" customHeight="1" thickBot="1" x14ac:dyDescent="0.35">
      <c r="A27" s="307"/>
      <c r="B27" s="307"/>
      <c r="C27" s="307"/>
      <c r="D27" s="307"/>
      <c r="E27" s="307"/>
    </row>
    <row r="28" spans="1:5" ht="38.1" customHeight="1" thickBot="1" x14ac:dyDescent="0.3">
      <c r="A28" s="703" t="s">
        <v>206</v>
      </c>
      <c r="B28" s="704"/>
      <c r="C28" s="704"/>
      <c r="D28" s="704"/>
      <c r="E28" s="705"/>
    </row>
    <row r="29" spans="1:5" ht="33.950000000000003" customHeight="1" x14ac:dyDescent="0.25">
      <c r="A29" s="706" t="s">
        <v>39</v>
      </c>
      <c r="B29" s="707"/>
      <c r="C29" s="708">
        <f>'Rozpočet projektu'!H45</f>
        <v>0</v>
      </c>
      <c r="D29" s="709"/>
      <c r="E29" s="710"/>
    </row>
    <row r="30" spans="1:5" ht="33.950000000000003" customHeight="1" x14ac:dyDescent="0.25">
      <c r="A30" s="720" t="s">
        <v>210</v>
      </c>
      <c r="B30" s="721"/>
      <c r="C30" s="722"/>
      <c r="D30" s="723"/>
      <c r="E30" s="724"/>
    </row>
    <row r="31" spans="1:5" ht="33.950000000000003" customHeight="1" thickBot="1" x14ac:dyDescent="0.3">
      <c r="A31" s="725" t="s">
        <v>24</v>
      </c>
      <c r="B31" s="726"/>
      <c r="C31" s="727" t="e">
        <f>C29/C30</f>
        <v>#DIV/0!</v>
      </c>
      <c r="D31" s="728"/>
      <c r="E31" s="729"/>
    </row>
    <row r="32" spans="1:5" ht="16.5" x14ac:dyDescent="0.3">
      <c r="A32" s="307"/>
      <c r="B32" s="307"/>
      <c r="C32" s="307"/>
      <c r="D32" s="307"/>
      <c r="E32" s="307"/>
    </row>
    <row r="33" spans="1:5" ht="16.5" x14ac:dyDescent="0.3">
      <c r="A33" s="307"/>
      <c r="B33" s="307"/>
      <c r="C33" s="307"/>
      <c r="D33" s="307"/>
      <c r="E33" s="307"/>
    </row>
    <row r="34" spans="1:5" ht="16.5" x14ac:dyDescent="0.3">
      <c r="A34" s="307"/>
      <c r="B34" s="307"/>
      <c r="C34" s="307"/>
      <c r="D34" s="307"/>
      <c r="E34" s="307"/>
    </row>
    <row r="35" spans="1:5" ht="16.5" x14ac:dyDescent="0.3">
      <c r="A35" s="310"/>
      <c r="B35" s="310"/>
      <c r="C35" s="310"/>
      <c r="D35" s="310"/>
      <c r="E35" s="310"/>
    </row>
    <row r="36" spans="1:5" ht="16.5" x14ac:dyDescent="0.3">
      <c r="A36" s="311" t="s">
        <v>186</v>
      </c>
      <c r="B36" s="312"/>
      <c r="C36" s="312"/>
      <c r="D36" s="719" t="s">
        <v>41</v>
      </c>
      <c r="E36" s="719"/>
    </row>
    <row r="37" spans="1:5" ht="16.5" x14ac:dyDescent="0.3">
      <c r="A37" s="311"/>
      <c r="B37" s="312"/>
      <c r="C37" s="312"/>
      <c r="D37" s="702"/>
      <c r="E37" s="702"/>
    </row>
    <row r="38" spans="1:5" x14ac:dyDescent="0.25">
      <c r="A38" s="1"/>
      <c r="B38" s="1"/>
      <c r="C38" s="1"/>
      <c r="D38" s="1"/>
      <c r="E38" s="1"/>
    </row>
    <row r="39" spans="1:5" x14ac:dyDescent="0.25">
      <c r="A39" s="1"/>
      <c r="B39" s="1"/>
      <c r="C39" s="1"/>
      <c r="D39" s="1"/>
      <c r="E39" s="1"/>
    </row>
  </sheetData>
  <mergeCells count="17">
    <mergeCell ref="A2:E2"/>
    <mergeCell ref="A11:E11"/>
    <mergeCell ref="B14:E14"/>
    <mergeCell ref="B15:E15"/>
    <mergeCell ref="A17:E17"/>
    <mergeCell ref="D37:E37"/>
    <mergeCell ref="A28:E28"/>
    <mergeCell ref="A29:B29"/>
    <mergeCell ref="C29:E29"/>
    <mergeCell ref="A20:A22"/>
    <mergeCell ref="E20:E22"/>
    <mergeCell ref="A25:E25"/>
    <mergeCell ref="D36:E36"/>
    <mergeCell ref="A30:B30"/>
    <mergeCell ref="C30:E30"/>
    <mergeCell ref="A31:B31"/>
    <mergeCell ref="C31:E31"/>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tabSelected="1" zoomScale="90" zoomScaleNormal="90" workbookViewId="0">
      <selection activeCell="B3" sqref="B3"/>
    </sheetView>
  </sheetViews>
  <sheetFormatPr defaultRowHeight="15" x14ac:dyDescent="0.25"/>
  <cols>
    <col min="1" max="1" width="4" style="213" customWidth="1"/>
    <col min="2" max="2" width="141.7109375" customWidth="1"/>
  </cols>
  <sheetData>
    <row r="1" spans="2:2" ht="15.75" thickBot="1" x14ac:dyDescent="0.3"/>
    <row r="2" spans="2:2" x14ac:dyDescent="0.25">
      <c r="B2" s="241" t="s">
        <v>33</v>
      </c>
    </row>
    <row r="3" spans="2:2" s="229" customFormat="1" ht="45" x14ac:dyDescent="0.25">
      <c r="B3" s="236" t="s">
        <v>258</v>
      </c>
    </row>
    <row r="4" spans="2:2" s="229" customFormat="1" ht="30" x14ac:dyDescent="0.25">
      <c r="B4" s="237" t="s">
        <v>250</v>
      </c>
    </row>
    <row r="5" spans="2:2" s="229" customFormat="1" ht="45" x14ac:dyDescent="0.25">
      <c r="B5" s="237" t="s">
        <v>251</v>
      </c>
    </row>
    <row r="6" spans="2:2" s="229" customFormat="1" ht="30" x14ac:dyDescent="0.25">
      <c r="B6" s="385" t="s">
        <v>252</v>
      </c>
    </row>
    <row r="7" spans="2:2" s="229" customFormat="1" ht="30.75" thickBot="1" x14ac:dyDescent="0.3">
      <c r="B7" s="242" t="s">
        <v>253</v>
      </c>
    </row>
    <row r="8" spans="2:2" s="229" customFormat="1" x14ac:dyDescent="0.25">
      <c r="B8" s="230"/>
    </row>
    <row r="9" spans="2:2" s="229" customFormat="1" ht="15.75" thickBot="1" x14ac:dyDescent="0.3"/>
    <row r="10" spans="2:2" s="229" customFormat="1" x14ac:dyDescent="0.25">
      <c r="B10" s="235" t="s">
        <v>123</v>
      </c>
    </row>
    <row r="11" spans="2:2" s="229" customFormat="1" x14ac:dyDescent="0.25">
      <c r="B11" s="237" t="s">
        <v>198</v>
      </c>
    </row>
    <row r="12" spans="2:2" s="229" customFormat="1" x14ac:dyDescent="0.25">
      <c r="B12" s="237" t="s">
        <v>199</v>
      </c>
    </row>
    <row r="13" spans="2:2" s="229" customFormat="1" x14ac:dyDescent="0.25">
      <c r="B13" s="238" t="s">
        <v>200</v>
      </c>
    </row>
    <row r="14" spans="2:2" s="229" customFormat="1" ht="30" x14ac:dyDescent="0.25">
      <c r="B14" s="239" t="s">
        <v>201</v>
      </c>
    </row>
    <row r="15" spans="2:2" s="229" customFormat="1" x14ac:dyDescent="0.25">
      <c r="B15" s="239" t="s">
        <v>202</v>
      </c>
    </row>
    <row r="16" spans="2:2" s="229" customFormat="1" ht="30" x14ac:dyDescent="0.25">
      <c r="B16" s="239" t="s">
        <v>203</v>
      </c>
    </row>
    <row r="17" spans="2:2" s="229" customFormat="1" ht="15.75" thickBot="1" x14ac:dyDescent="0.3">
      <c r="B17" s="240" t="s">
        <v>204</v>
      </c>
    </row>
    <row r="18" spans="2:2" s="229" customFormat="1" x14ac:dyDescent="0.25">
      <c r="B18" s="231"/>
    </row>
    <row r="19" spans="2:2" ht="15.75" thickBot="1" x14ac:dyDescent="0.3"/>
    <row r="20" spans="2:2" x14ac:dyDescent="0.25">
      <c r="B20" s="241" t="s">
        <v>161</v>
      </c>
    </row>
    <row r="21" spans="2:2" x14ac:dyDescent="0.25">
      <c r="B21" s="239" t="s">
        <v>159</v>
      </c>
    </row>
    <row r="22" spans="2:2" ht="15.75" thickBot="1" x14ac:dyDescent="0.3">
      <c r="B22" s="240" t="s">
        <v>160</v>
      </c>
    </row>
    <row r="24" spans="2:2" ht="15.75" thickBot="1" x14ac:dyDescent="0.3"/>
    <row r="25" spans="2:2" x14ac:dyDescent="0.25">
      <c r="B25" s="241" t="s">
        <v>211</v>
      </c>
    </row>
    <row r="26" spans="2:2" x14ac:dyDescent="0.25">
      <c r="B26" s="386" t="s">
        <v>140</v>
      </c>
    </row>
    <row r="27" spans="2:2" x14ac:dyDescent="0.25">
      <c r="B27" s="386" t="s">
        <v>141</v>
      </c>
    </row>
    <row r="28" spans="2:2" ht="15.75" thickBot="1" x14ac:dyDescent="0.3">
      <c r="B28" s="387" t="s">
        <v>216</v>
      </c>
    </row>
    <row r="29" spans="2:2" ht="15.75" thickBot="1" x14ac:dyDescent="0.3"/>
    <row r="30" spans="2:2" ht="15.75" thickBot="1" x14ac:dyDescent="0.3">
      <c r="B30" s="235" t="s">
        <v>215</v>
      </c>
    </row>
    <row r="31" spans="2:2" x14ac:dyDescent="0.25">
      <c r="B31" s="397" t="s">
        <v>232</v>
      </c>
    </row>
    <row r="32" spans="2:2" s="384" customFormat="1" x14ac:dyDescent="0.25">
      <c r="B32" s="398" t="s">
        <v>233</v>
      </c>
    </row>
    <row r="33" spans="2:2" s="396" customFormat="1" x14ac:dyDescent="0.25">
      <c r="B33" s="399" t="s">
        <v>234</v>
      </c>
    </row>
    <row r="34" spans="2:2" ht="15.75" thickBot="1" x14ac:dyDescent="0.3">
      <c r="B34" s="400" t="s">
        <v>231</v>
      </c>
    </row>
    <row r="35" spans="2:2" ht="15.75" thickBot="1" x14ac:dyDescent="0.3"/>
    <row r="36" spans="2:2" x14ac:dyDescent="0.25">
      <c r="B36" s="241" t="s">
        <v>218</v>
      </c>
    </row>
    <row r="37" spans="2:2" x14ac:dyDescent="0.25">
      <c r="B37" s="386" t="s">
        <v>219</v>
      </c>
    </row>
    <row r="38" spans="2:2" x14ac:dyDescent="0.25">
      <c r="B38" s="386" t="s">
        <v>220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0"/>
  <sheetViews>
    <sheetView showGridLines="0" view="pageBreakPreview" zoomScale="85" zoomScaleNormal="100" zoomScaleSheetLayoutView="85" workbookViewId="0">
      <selection activeCell="G25" sqref="G25"/>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1" spans="1:10" x14ac:dyDescent="0.25">
      <c r="A1" s="183"/>
      <c r="B1" s="183"/>
      <c r="C1" s="183"/>
      <c r="D1" s="183"/>
      <c r="E1" s="183"/>
      <c r="F1" s="183"/>
      <c r="G1" s="183"/>
      <c r="H1" s="183"/>
      <c r="I1" s="183"/>
      <c r="J1" s="183"/>
    </row>
    <row r="2" spans="1:10" x14ac:dyDescent="0.25">
      <c r="A2" s="431" t="s">
        <v>194</v>
      </c>
      <c r="B2" s="431"/>
      <c r="C2" s="431"/>
      <c r="D2" s="431"/>
      <c r="E2" s="431"/>
      <c r="F2" s="431"/>
      <c r="G2" s="431"/>
      <c r="H2" s="431"/>
      <c r="I2" s="431"/>
      <c r="J2" s="431"/>
    </row>
    <row r="3" spans="1:10" x14ac:dyDescent="0.25">
      <c r="A3" s="216"/>
      <c r="B3" s="216"/>
      <c r="C3" s="216"/>
      <c r="D3" s="216"/>
      <c r="E3" s="216"/>
      <c r="F3" s="216"/>
      <c r="G3" s="216"/>
      <c r="H3" s="216"/>
      <c r="I3" s="216"/>
      <c r="J3" s="216"/>
    </row>
    <row r="4" spans="1:10" x14ac:dyDescent="0.25">
      <c r="A4" s="216"/>
      <c r="B4" s="216"/>
      <c r="C4" s="216"/>
      <c r="D4" s="216"/>
      <c r="E4" s="216"/>
      <c r="F4" s="216"/>
      <c r="G4" s="216"/>
      <c r="H4" s="216"/>
      <c r="I4" s="216"/>
      <c r="J4" s="216"/>
    </row>
    <row r="5" spans="1:10" x14ac:dyDescent="0.25">
      <c r="A5" s="183"/>
      <c r="B5" s="183"/>
      <c r="C5" s="183"/>
      <c r="D5" s="183"/>
      <c r="E5" s="183"/>
      <c r="F5" s="183"/>
      <c r="G5" s="183"/>
      <c r="H5" s="183"/>
      <c r="I5" s="183"/>
      <c r="J5" s="183"/>
    </row>
    <row r="6" spans="1:10" x14ac:dyDescent="0.25">
      <c r="A6" s="183"/>
      <c r="B6" s="183"/>
      <c r="C6" s="183"/>
      <c r="D6" s="183"/>
      <c r="E6" s="183"/>
      <c r="F6" s="183"/>
      <c r="G6" s="183"/>
      <c r="H6" s="183"/>
      <c r="I6" s="183"/>
      <c r="J6" s="183"/>
    </row>
    <row r="7" spans="1:10" x14ac:dyDescent="0.25">
      <c r="A7" s="183"/>
      <c r="B7" s="183"/>
      <c r="C7" s="183"/>
      <c r="D7" s="183"/>
      <c r="E7" s="183"/>
      <c r="F7" s="183"/>
      <c r="G7" s="183"/>
      <c r="H7" s="183"/>
      <c r="I7" s="183"/>
      <c r="J7" s="183"/>
    </row>
    <row r="8" spans="1:10" x14ac:dyDescent="0.25">
      <c r="A8" s="183"/>
      <c r="B8" s="183"/>
      <c r="C8" s="183"/>
      <c r="D8" s="183"/>
      <c r="E8" s="183"/>
      <c r="F8" s="183"/>
      <c r="G8" s="183"/>
      <c r="H8" s="183"/>
      <c r="I8" s="183"/>
      <c r="J8" s="183"/>
    </row>
    <row r="9" spans="1:10" x14ac:dyDescent="0.25">
      <c r="A9" s="217"/>
      <c r="B9" s="217"/>
      <c r="C9" s="218"/>
      <c r="D9" s="218"/>
      <c r="E9" s="218"/>
      <c r="F9" s="218"/>
      <c r="G9" s="218"/>
      <c r="H9" s="218"/>
      <c r="I9" s="218"/>
      <c r="J9" s="218"/>
    </row>
    <row r="10" spans="1:10" x14ac:dyDescent="0.25">
      <c r="A10" s="217"/>
      <c r="B10" s="217"/>
      <c r="C10" s="218"/>
      <c r="D10" s="218"/>
      <c r="E10" s="218"/>
      <c r="F10" s="218"/>
      <c r="G10" s="218"/>
      <c r="H10" s="218"/>
      <c r="I10" s="218"/>
      <c r="J10" s="218"/>
    </row>
    <row r="11" spans="1:10" ht="20.25" x14ac:dyDescent="0.3">
      <c r="A11" s="432" t="s">
        <v>235</v>
      </c>
      <c r="B11" s="432"/>
      <c r="C11" s="432"/>
      <c r="D11" s="432"/>
      <c r="E11" s="432"/>
      <c r="F11" s="432"/>
      <c r="G11" s="432"/>
      <c r="H11" s="432"/>
      <c r="I11" s="432"/>
      <c r="J11" s="432"/>
    </row>
    <row r="12" spans="1:10" x14ac:dyDescent="0.25">
      <c r="A12" s="217"/>
      <c r="B12" s="217"/>
      <c r="C12" s="218"/>
      <c r="D12" s="218"/>
      <c r="E12" s="218"/>
      <c r="F12" s="218"/>
      <c r="G12" s="218"/>
      <c r="H12" s="218"/>
      <c r="I12" s="218"/>
      <c r="J12" s="218"/>
    </row>
    <row r="13" spans="1:10" ht="15.75" thickBot="1" x14ac:dyDescent="0.3">
      <c r="A13" s="217"/>
      <c r="B13" s="217"/>
      <c r="C13" s="218"/>
      <c r="D13" s="218"/>
      <c r="E13" s="218"/>
      <c r="F13" s="218"/>
      <c r="G13" s="218"/>
      <c r="H13" s="218"/>
      <c r="I13" s="218"/>
      <c r="J13" s="218"/>
    </row>
    <row r="14" spans="1:10" ht="18" customHeight="1" x14ac:dyDescent="0.25">
      <c r="A14" s="433" t="s">
        <v>0</v>
      </c>
      <c r="B14" s="434"/>
      <c r="C14" s="435"/>
      <c r="D14" s="435"/>
      <c r="E14" s="435"/>
      <c r="F14" s="435"/>
      <c r="G14" s="435"/>
      <c r="H14" s="435"/>
      <c r="I14" s="436"/>
      <c r="J14" s="437"/>
    </row>
    <row r="15" spans="1:10" ht="18" customHeight="1" x14ac:dyDescent="0.25">
      <c r="A15" s="438" t="s">
        <v>1</v>
      </c>
      <c r="B15" s="439"/>
      <c r="C15" s="440"/>
      <c r="D15" s="440"/>
      <c r="E15" s="440"/>
      <c r="F15" s="440"/>
      <c r="G15" s="440"/>
      <c r="H15" s="440"/>
      <c r="I15" s="441"/>
      <c r="J15" s="442"/>
    </row>
    <row r="16" spans="1:10" ht="18" customHeight="1" thickBot="1" x14ac:dyDescent="0.3">
      <c r="A16" s="443" t="s">
        <v>255</v>
      </c>
      <c r="B16" s="444"/>
      <c r="C16" s="445"/>
      <c r="D16" s="445"/>
      <c r="E16" s="445"/>
      <c r="F16" s="445"/>
      <c r="G16" s="445"/>
      <c r="H16" s="445"/>
      <c r="I16" s="446"/>
      <c r="J16" s="447"/>
    </row>
    <row r="17" spans="1:13" ht="18" customHeight="1" x14ac:dyDescent="0.25">
      <c r="A17" s="183"/>
      <c r="B17" s="183"/>
      <c r="C17" s="183"/>
      <c r="D17" s="183"/>
      <c r="E17" s="183"/>
      <c r="F17" s="183"/>
      <c r="G17" s="183"/>
      <c r="H17" s="183"/>
      <c r="I17" s="183"/>
      <c r="J17" s="183"/>
    </row>
    <row r="18" spans="1:13" ht="18" customHeight="1" x14ac:dyDescent="0.25">
      <c r="A18" s="448" t="s">
        <v>2</v>
      </c>
      <c r="B18" s="448"/>
      <c r="C18" s="448"/>
      <c r="D18" s="448"/>
      <c r="E18" s="449"/>
      <c r="F18" s="449"/>
      <c r="G18" s="449"/>
      <c r="H18" s="449"/>
      <c r="I18" s="449"/>
      <c r="J18" s="449"/>
    </row>
    <row r="19" spans="1:13" ht="18" customHeight="1" x14ac:dyDescent="0.25">
      <c r="A19" s="448" t="s">
        <v>144</v>
      </c>
      <c r="B19" s="448"/>
      <c r="C19" s="448"/>
      <c r="D19" s="448"/>
      <c r="E19" s="449"/>
      <c r="F19" s="449"/>
      <c r="G19" s="449"/>
      <c r="H19" s="449"/>
      <c r="I19" s="449"/>
      <c r="J19" s="449"/>
    </row>
    <row r="20" spans="1:13" x14ac:dyDescent="0.25">
      <c r="A20" s="183"/>
      <c r="B20" s="183"/>
      <c r="C20" s="183"/>
      <c r="D20" s="183"/>
      <c r="E20" s="183"/>
      <c r="F20" s="183"/>
      <c r="G20" s="183"/>
      <c r="H20" s="183"/>
      <c r="I20" s="183"/>
      <c r="J20" s="183"/>
    </row>
    <row r="21" spans="1:13" ht="15.75" x14ac:dyDescent="0.25">
      <c r="A21" s="450" t="s">
        <v>100</v>
      </c>
      <c r="B21" s="450"/>
      <c r="C21" s="450"/>
      <c r="D21" s="450"/>
      <c r="E21" s="450"/>
      <c r="F21" s="450"/>
      <c r="G21" s="450"/>
      <c r="H21" s="450"/>
      <c r="I21" s="450"/>
      <c r="J21" s="450"/>
    </row>
    <row r="22" spans="1:13" x14ac:dyDescent="0.25">
      <c r="A22" s="183"/>
      <c r="B22" s="183"/>
      <c r="C22" s="183"/>
      <c r="D22" s="183"/>
      <c r="E22" s="183"/>
      <c r="F22" s="183"/>
      <c r="G22" s="183"/>
      <c r="H22" s="183"/>
      <c r="I22" s="183"/>
      <c r="J22" s="183"/>
    </row>
    <row r="23" spans="1:13" ht="15" customHeight="1" x14ac:dyDescent="0.25">
      <c r="A23" s="451" t="s">
        <v>145</v>
      </c>
      <c r="B23" s="451" t="s">
        <v>146</v>
      </c>
      <c r="C23" s="451"/>
      <c r="D23" s="451"/>
      <c r="E23" s="451"/>
      <c r="F23" s="452" t="s">
        <v>147</v>
      </c>
      <c r="G23" s="452" t="s">
        <v>156</v>
      </c>
      <c r="H23" s="451" t="s">
        <v>32</v>
      </c>
      <c r="I23" s="454" t="s">
        <v>236</v>
      </c>
      <c r="J23" s="451" t="s">
        <v>148</v>
      </c>
    </row>
    <row r="24" spans="1:13" ht="15.75" customHeight="1" x14ac:dyDescent="0.25">
      <c r="A24" s="451"/>
      <c r="B24" s="451"/>
      <c r="C24" s="451"/>
      <c r="D24" s="451"/>
      <c r="E24" s="451"/>
      <c r="F24" s="453"/>
      <c r="G24" s="453"/>
      <c r="H24" s="451"/>
      <c r="I24" s="455"/>
      <c r="J24" s="451"/>
    </row>
    <row r="25" spans="1:13" ht="23.25" customHeight="1" x14ac:dyDescent="0.25">
      <c r="A25" s="30" t="s">
        <v>13</v>
      </c>
      <c r="B25" s="457"/>
      <c r="C25" s="457"/>
      <c r="D25" s="457"/>
      <c r="E25" s="457"/>
      <c r="F25" s="31"/>
      <c r="G25" s="388">
        <f>ROUND(F25*20/100+F25,2)</f>
        <v>0</v>
      </c>
      <c r="H25" s="32"/>
      <c r="I25" s="32"/>
      <c r="J25" s="32"/>
    </row>
    <row r="26" spans="1:13" ht="23.25" customHeight="1" x14ac:dyDescent="0.25">
      <c r="A26" s="30" t="s">
        <v>14</v>
      </c>
      <c r="B26" s="457"/>
      <c r="C26" s="457"/>
      <c r="D26" s="457"/>
      <c r="E26" s="457"/>
      <c r="F26" s="31"/>
      <c r="G26" s="388">
        <f t="shared" ref="G26:G27" si="0">ROUND(F26*20/100+F26,2)</f>
        <v>0</v>
      </c>
      <c r="H26" s="32"/>
      <c r="I26" s="32"/>
      <c r="J26" s="32"/>
    </row>
    <row r="27" spans="1:13" ht="23.25" customHeight="1" x14ac:dyDescent="0.25">
      <c r="A27" s="30" t="s">
        <v>15</v>
      </c>
      <c r="B27" s="457"/>
      <c r="C27" s="457"/>
      <c r="D27" s="457"/>
      <c r="E27" s="457"/>
      <c r="F27" s="31"/>
      <c r="G27" s="388">
        <f t="shared" si="0"/>
        <v>0</v>
      </c>
      <c r="H27" s="32"/>
      <c r="I27" s="32"/>
      <c r="J27" s="32"/>
    </row>
    <row r="28" spans="1:13" ht="23.25" customHeight="1" x14ac:dyDescent="0.25">
      <c r="A28" s="458" t="s">
        <v>149</v>
      </c>
      <c r="B28" s="459"/>
      <c r="C28" s="459"/>
      <c r="D28" s="459"/>
      <c r="E28" s="460"/>
      <c r="F28" s="204">
        <f>ROUND((F25+F26+F27)/3,2)</f>
        <v>0</v>
      </c>
      <c r="G28" s="211">
        <f>ROUND((G25+G26+G27)/3,2)</f>
        <v>0</v>
      </c>
      <c r="H28" s="178"/>
      <c r="I28" s="404"/>
      <c r="J28" s="10"/>
    </row>
    <row r="29" spans="1:13" x14ac:dyDescent="0.25">
      <c r="A29" s="51"/>
      <c r="B29" s="183"/>
      <c r="C29" s="183"/>
      <c r="D29" s="183"/>
      <c r="E29" s="183"/>
      <c r="F29" s="183"/>
      <c r="G29" s="183"/>
      <c r="H29" s="183"/>
      <c r="I29" s="183"/>
      <c r="J29" s="183"/>
    </row>
    <row r="30" spans="1:13" ht="21.75" customHeight="1" x14ac:dyDescent="0.25">
      <c r="A30" s="458" t="s">
        <v>9</v>
      </c>
      <c r="B30" s="459"/>
      <c r="C30" s="461"/>
      <c r="D30" s="461"/>
      <c r="E30" s="461"/>
      <c r="F30" s="461"/>
      <c r="G30" s="461"/>
      <c r="H30" s="461"/>
      <c r="I30" s="461"/>
      <c r="J30" s="461"/>
    </row>
    <row r="31" spans="1:13" ht="21.75" customHeight="1" x14ac:dyDescent="0.25">
      <c r="A31" s="219"/>
      <c r="B31" s="219"/>
      <c r="C31" s="218"/>
      <c r="D31" s="218"/>
      <c r="E31" s="218"/>
      <c r="F31" s="218"/>
      <c r="G31" s="218"/>
      <c r="H31" s="218"/>
      <c r="I31" s="218"/>
      <c r="J31" s="218"/>
    </row>
    <row r="32" spans="1:13" ht="15.75" x14ac:dyDescent="0.25">
      <c r="A32" s="450" t="s">
        <v>16</v>
      </c>
      <c r="B32" s="450"/>
      <c r="C32" s="450"/>
      <c r="D32" s="450"/>
      <c r="E32" s="450"/>
      <c r="F32" s="450"/>
      <c r="G32" s="450"/>
      <c r="H32" s="450"/>
      <c r="I32" s="450"/>
      <c r="J32" s="450"/>
      <c r="M32" s="34"/>
    </row>
    <row r="33" spans="1:13" ht="15.75" x14ac:dyDescent="0.25">
      <c r="A33" s="220"/>
      <c r="B33" s="220"/>
      <c r="C33" s="220"/>
      <c r="D33" s="220"/>
      <c r="E33" s="220"/>
      <c r="F33" s="220"/>
      <c r="G33" s="220"/>
      <c r="H33" s="220"/>
      <c r="I33" s="402"/>
      <c r="J33" s="220"/>
      <c r="M33" s="34"/>
    </row>
    <row r="34" spans="1:13" ht="49.5" customHeight="1" x14ac:dyDescent="0.25">
      <c r="A34" s="462" t="s">
        <v>150</v>
      </c>
      <c r="B34" s="463"/>
      <c r="C34" s="464">
        <f>F28</f>
        <v>0</v>
      </c>
      <c r="D34" s="464"/>
      <c r="E34" s="464"/>
      <c r="F34" s="464"/>
      <c r="G34" s="464"/>
      <c r="H34" s="464"/>
      <c r="I34" s="464"/>
      <c r="J34" s="464"/>
      <c r="K34" s="207"/>
    </row>
    <row r="35" spans="1:13" ht="29.25" customHeight="1" x14ac:dyDescent="0.25">
      <c r="A35" s="183"/>
      <c r="B35" s="183"/>
      <c r="C35" s="183"/>
      <c r="D35" s="183"/>
      <c r="E35" s="183"/>
      <c r="F35" s="183"/>
      <c r="G35" s="183"/>
      <c r="H35" s="183"/>
      <c r="I35" s="183"/>
      <c r="J35" s="183"/>
    </row>
    <row r="36" spans="1:13" ht="29.25" customHeight="1" x14ac:dyDescent="0.25">
      <c r="A36" s="183"/>
      <c r="B36" s="183"/>
      <c r="C36" s="183"/>
      <c r="D36" s="183"/>
      <c r="E36" s="183"/>
      <c r="F36" s="183"/>
      <c r="G36" s="183"/>
      <c r="H36" s="183"/>
      <c r="I36" s="183"/>
      <c r="J36" s="183"/>
    </row>
    <row r="37" spans="1:13" ht="29.25" customHeight="1" x14ac:dyDescent="0.25">
      <c r="A37" s="183"/>
      <c r="B37" s="183"/>
      <c r="C37" s="183"/>
      <c r="D37" s="183"/>
      <c r="E37" s="183"/>
      <c r="F37" s="221"/>
      <c r="G37" s="221"/>
      <c r="H37" s="222"/>
      <c r="I37" s="222"/>
      <c r="J37" s="222"/>
    </row>
    <row r="38" spans="1:13" x14ac:dyDescent="0.25">
      <c r="A38" s="191" t="s">
        <v>151</v>
      </c>
      <c r="B38" s="191"/>
      <c r="C38" s="191"/>
      <c r="D38" s="191"/>
      <c r="E38" s="191"/>
      <c r="F38" s="183"/>
      <c r="G38" s="183"/>
      <c r="H38" s="465" t="s">
        <v>41</v>
      </c>
      <c r="I38" s="465"/>
      <c r="J38" s="465"/>
    </row>
    <row r="39" spans="1:13" x14ac:dyDescent="0.25">
      <c r="A39" s="191"/>
      <c r="B39" s="191"/>
      <c r="C39" s="191"/>
      <c r="D39" s="191"/>
      <c r="E39" s="191"/>
      <c r="F39" s="183"/>
      <c r="G39" s="183"/>
      <c r="H39" s="223"/>
      <c r="I39" s="223"/>
      <c r="J39" s="223"/>
    </row>
    <row r="40" spans="1:13" x14ac:dyDescent="0.25">
      <c r="A40" s="466" t="s">
        <v>40</v>
      </c>
      <c r="B40" s="466"/>
      <c r="C40" s="191"/>
      <c r="D40" s="191"/>
      <c r="E40" s="191"/>
      <c r="F40" s="183"/>
      <c r="G40" s="183"/>
      <c r="H40" s="223"/>
      <c r="I40" s="223"/>
      <c r="J40" s="223"/>
    </row>
    <row r="41" spans="1:13" ht="143.25" customHeight="1" x14ac:dyDescent="0.25">
      <c r="A41" s="456" t="s">
        <v>152</v>
      </c>
      <c r="B41" s="456"/>
      <c r="C41" s="456"/>
      <c r="D41" s="456"/>
      <c r="E41" s="456"/>
      <c r="F41" s="456"/>
      <c r="G41" s="456"/>
      <c r="H41" s="456"/>
      <c r="I41" s="456"/>
      <c r="J41" s="456"/>
    </row>
    <row r="42" spans="1:13" ht="81.75" customHeight="1" x14ac:dyDescent="0.25">
      <c r="A42" s="456" t="s">
        <v>153</v>
      </c>
      <c r="B42" s="467"/>
      <c r="C42" s="467"/>
      <c r="D42" s="467"/>
      <c r="E42" s="467"/>
      <c r="F42" s="467"/>
      <c r="G42" s="467"/>
      <c r="H42" s="467"/>
      <c r="I42" s="467"/>
      <c r="J42" s="467"/>
    </row>
    <row r="43" spans="1:13" x14ac:dyDescent="0.25">
      <c r="A43" s="224"/>
      <c r="B43" s="224"/>
      <c r="C43" s="191"/>
      <c r="D43" s="191"/>
      <c r="E43" s="191"/>
      <c r="F43" s="183"/>
      <c r="G43" s="183"/>
      <c r="H43" s="223"/>
      <c r="I43" s="223"/>
      <c r="J43" s="223"/>
    </row>
    <row r="44" spans="1:13" x14ac:dyDescent="0.25">
      <c r="A44" s="225"/>
      <c r="B44" s="225"/>
      <c r="C44" s="225"/>
      <c r="D44" s="225"/>
      <c r="E44" s="225"/>
      <c r="F44" s="225"/>
      <c r="G44" s="225"/>
      <c r="H44" s="225"/>
      <c r="I44" s="225"/>
      <c r="J44" s="225"/>
    </row>
    <row r="45" spans="1:13" x14ac:dyDescent="0.25">
      <c r="A45" s="64"/>
      <c r="B45" s="64"/>
      <c r="C45" s="64"/>
      <c r="D45" s="64"/>
      <c r="E45" s="64"/>
      <c r="F45" s="64"/>
      <c r="G45" s="64"/>
      <c r="H45" s="64"/>
      <c r="I45" s="64"/>
      <c r="J45" s="64"/>
    </row>
    <row r="46" spans="1:13" x14ac:dyDescent="0.25">
      <c r="A46" s="27"/>
      <c r="B46" s="27"/>
      <c r="C46" s="28"/>
      <c r="D46" s="28"/>
      <c r="E46" s="28"/>
      <c r="F46" s="28"/>
      <c r="G46" s="28"/>
      <c r="H46" s="28"/>
      <c r="I46" s="28"/>
      <c r="J46" s="28"/>
    </row>
    <row r="47" spans="1:13" ht="20.25" x14ac:dyDescent="0.3">
      <c r="A47" s="468" t="s">
        <v>254</v>
      </c>
      <c r="B47" s="468"/>
      <c r="C47" s="468"/>
      <c r="D47" s="468"/>
      <c r="E47" s="468"/>
      <c r="F47" s="468"/>
      <c r="G47" s="468"/>
      <c r="H47" s="468"/>
      <c r="I47" s="468"/>
      <c r="J47" s="468"/>
    </row>
    <row r="48" spans="1:13" x14ac:dyDescent="0.25">
      <c r="A48" s="27"/>
      <c r="B48" s="27"/>
      <c r="C48" s="28"/>
      <c r="D48" s="28"/>
      <c r="E48" s="28"/>
      <c r="F48" s="28"/>
      <c r="G48" s="28"/>
      <c r="H48" s="28"/>
      <c r="I48" s="28"/>
      <c r="J48" s="28"/>
    </row>
    <row r="49" spans="1:10" x14ac:dyDescent="0.25">
      <c r="A49" s="27"/>
      <c r="B49" s="27"/>
      <c r="C49" s="28"/>
      <c r="D49" s="28"/>
      <c r="E49" s="28"/>
      <c r="F49" s="28"/>
      <c r="G49" s="28"/>
      <c r="H49" s="28"/>
      <c r="I49" s="28"/>
      <c r="J49" s="28"/>
    </row>
    <row r="50" spans="1:10" ht="15.75" x14ac:dyDescent="0.25">
      <c r="A50" s="439" t="s">
        <v>0</v>
      </c>
      <c r="B50" s="439"/>
      <c r="C50" s="469"/>
      <c r="D50" s="470"/>
      <c r="E50" s="470"/>
      <c r="F50" s="470"/>
      <c r="G50" s="470"/>
      <c r="H50" s="470"/>
      <c r="I50" s="470"/>
      <c r="J50" s="470"/>
    </row>
    <row r="51" spans="1:10" ht="15.75" x14ac:dyDescent="0.25">
      <c r="A51" s="439" t="s">
        <v>1</v>
      </c>
      <c r="B51" s="439"/>
      <c r="C51" s="469"/>
      <c r="D51" s="471"/>
      <c r="E51" s="471"/>
      <c r="F51" s="471"/>
      <c r="G51" s="471"/>
      <c r="H51" s="471"/>
      <c r="I51" s="471"/>
      <c r="J51" s="471"/>
    </row>
    <row r="52" spans="1:10" ht="15.75" x14ac:dyDescent="0.25">
      <c r="A52" s="439" t="s">
        <v>237</v>
      </c>
      <c r="B52" s="439"/>
      <c r="C52" s="469"/>
      <c r="D52" s="471"/>
      <c r="E52" s="471"/>
      <c r="F52" s="471"/>
      <c r="G52" s="471"/>
      <c r="H52" s="471"/>
      <c r="I52" s="471"/>
      <c r="J52" s="471"/>
    </row>
    <row r="54" spans="1:10" ht="15.75" x14ac:dyDescent="0.25">
      <c r="A54" s="448" t="s">
        <v>2</v>
      </c>
      <c r="B54" s="448"/>
      <c r="C54" s="448"/>
      <c r="D54" s="448"/>
      <c r="E54" s="449"/>
      <c r="F54" s="449"/>
      <c r="G54" s="449"/>
      <c r="H54" s="449"/>
      <c r="I54" s="449"/>
      <c r="J54" s="449"/>
    </row>
    <row r="55" spans="1:10" ht="15.75" x14ac:dyDescent="0.25">
      <c r="A55" s="448" t="s">
        <v>144</v>
      </c>
      <c r="B55" s="448"/>
      <c r="C55" s="448"/>
      <c r="D55" s="448"/>
      <c r="E55" s="449"/>
      <c r="F55" s="449"/>
      <c r="G55" s="449"/>
      <c r="H55" s="449"/>
      <c r="I55" s="449"/>
      <c r="J55" s="449"/>
    </row>
    <row r="57" spans="1:10" ht="15.75" x14ac:dyDescent="0.25">
      <c r="A57" s="472" t="s">
        <v>100</v>
      </c>
      <c r="B57" s="472"/>
      <c r="C57" s="472"/>
      <c r="D57" s="472"/>
      <c r="E57" s="472"/>
      <c r="F57" s="472"/>
      <c r="G57" s="472"/>
      <c r="H57" s="472"/>
      <c r="I57" s="472"/>
      <c r="J57" s="472"/>
    </row>
    <row r="59" spans="1:10" x14ac:dyDescent="0.25">
      <c r="A59" s="451" t="s">
        <v>145</v>
      </c>
      <c r="B59" s="451" t="s">
        <v>146</v>
      </c>
      <c r="C59" s="451"/>
      <c r="D59" s="451"/>
      <c r="E59" s="451"/>
      <c r="F59" s="452" t="s">
        <v>154</v>
      </c>
      <c r="G59" s="454" t="s">
        <v>156</v>
      </c>
      <c r="H59" s="451" t="s">
        <v>32</v>
      </c>
      <c r="I59" s="454" t="s">
        <v>236</v>
      </c>
      <c r="J59" s="451" t="s">
        <v>148</v>
      </c>
    </row>
    <row r="60" spans="1:10" ht="15.75" customHeight="1" x14ac:dyDescent="0.25">
      <c r="A60" s="451"/>
      <c r="B60" s="451"/>
      <c r="C60" s="451"/>
      <c r="D60" s="451"/>
      <c r="E60" s="451"/>
      <c r="F60" s="453"/>
      <c r="G60" s="453"/>
      <c r="H60" s="451"/>
      <c r="I60" s="455"/>
      <c r="J60" s="451"/>
    </row>
    <row r="61" spans="1:10" ht="15.75" x14ac:dyDescent="0.25">
      <c r="A61" s="30" t="s">
        <v>13</v>
      </c>
      <c r="B61" s="457"/>
      <c r="C61" s="457"/>
      <c r="D61" s="457"/>
      <c r="E61" s="457"/>
      <c r="F61" s="31"/>
      <c r="G61" s="31"/>
      <c r="H61" s="32"/>
      <c r="I61" s="32"/>
      <c r="J61" s="32"/>
    </row>
    <row r="62" spans="1:10" ht="15.75" x14ac:dyDescent="0.25">
      <c r="A62" s="30" t="s">
        <v>14</v>
      </c>
      <c r="B62" s="457"/>
      <c r="C62" s="457"/>
      <c r="D62" s="457"/>
      <c r="E62" s="457"/>
      <c r="F62" s="31"/>
      <c r="G62" s="31"/>
      <c r="H62" s="32"/>
      <c r="I62" s="32"/>
      <c r="J62" s="32"/>
    </row>
    <row r="63" spans="1:10" ht="15.75" x14ac:dyDescent="0.25">
      <c r="A63" s="30" t="s">
        <v>15</v>
      </c>
      <c r="B63" s="457"/>
      <c r="C63" s="457"/>
      <c r="D63" s="457"/>
      <c r="E63" s="457"/>
      <c r="F63" s="31"/>
      <c r="G63" s="31"/>
      <c r="H63" s="32"/>
      <c r="I63" s="32"/>
      <c r="J63" s="32"/>
    </row>
    <row r="64" spans="1:10" x14ac:dyDescent="0.25">
      <c r="A64" s="458" t="s">
        <v>149</v>
      </c>
      <c r="B64" s="459"/>
      <c r="C64" s="459"/>
      <c r="D64" s="459"/>
      <c r="E64" s="460"/>
      <c r="F64" s="204">
        <f>SUM(F61:F63)/3</f>
        <v>0</v>
      </c>
      <c r="G64" s="405">
        <f>SUM(G61:G63)/3</f>
        <v>0</v>
      </c>
      <c r="H64" s="178"/>
      <c r="I64" s="404"/>
      <c r="J64" s="10"/>
    </row>
    <row r="65" spans="1:10" x14ac:dyDescent="0.25">
      <c r="A65" s="33"/>
    </row>
    <row r="66" spans="1:10" x14ac:dyDescent="0.25">
      <c r="A66" s="458" t="s">
        <v>9</v>
      </c>
      <c r="B66" s="459"/>
      <c r="C66" s="461"/>
      <c r="D66" s="461"/>
      <c r="E66" s="461"/>
      <c r="F66" s="461"/>
      <c r="G66" s="461"/>
      <c r="H66" s="461"/>
      <c r="I66" s="461"/>
      <c r="J66" s="461"/>
    </row>
    <row r="67" spans="1:10" x14ac:dyDescent="0.25">
      <c r="A67" s="206"/>
      <c r="B67" s="206"/>
      <c r="C67" s="178"/>
      <c r="D67" s="178"/>
      <c r="E67" s="178"/>
      <c r="F67" s="178"/>
      <c r="G67" s="178"/>
      <c r="H67" s="178"/>
      <c r="I67" s="404"/>
      <c r="J67" s="178"/>
    </row>
    <row r="68" spans="1:10" ht="15.75" x14ac:dyDescent="0.25">
      <c r="A68" s="472" t="s">
        <v>16</v>
      </c>
      <c r="B68" s="472"/>
      <c r="C68" s="472"/>
      <c r="D68" s="472"/>
      <c r="E68" s="472"/>
      <c r="F68" s="472"/>
      <c r="G68" s="472"/>
      <c r="H68" s="472"/>
      <c r="I68" s="472"/>
      <c r="J68" s="472"/>
    </row>
    <row r="69" spans="1:10" ht="15.75" x14ac:dyDescent="0.25">
      <c r="A69" s="177"/>
      <c r="B69" s="177"/>
      <c r="C69" s="177"/>
      <c r="D69" s="177"/>
      <c r="E69" s="177"/>
      <c r="F69" s="177"/>
      <c r="G69" s="177"/>
      <c r="H69" s="177"/>
      <c r="I69" s="401"/>
      <c r="J69" s="177"/>
    </row>
    <row r="70" spans="1:10" ht="49.5" customHeight="1" x14ac:dyDescent="0.25">
      <c r="A70" s="462" t="s">
        <v>150</v>
      </c>
      <c r="B70" s="463"/>
      <c r="C70" s="464">
        <f>F64</f>
        <v>0</v>
      </c>
      <c r="D70" s="464"/>
      <c r="E70" s="464"/>
      <c r="F70" s="464"/>
      <c r="G70" s="464"/>
      <c r="H70" s="464"/>
      <c r="I70" s="464"/>
      <c r="J70" s="464"/>
    </row>
    <row r="73" spans="1:10" x14ac:dyDescent="0.25">
      <c r="F73" s="25"/>
      <c r="G73" s="25"/>
      <c r="H73" s="208"/>
      <c r="I73" s="208"/>
      <c r="J73" s="208"/>
    </row>
    <row r="74" spans="1:10" x14ac:dyDescent="0.25">
      <c r="A74" s="26" t="s">
        <v>151</v>
      </c>
      <c r="B74" s="26"/>
      <c r="C74" s="26"/>
      <c r="D74" s="26"/>
      <c r="E74" s="26"/>
      <c r="H74" s="475" t="s">
        <v>41</v>
      </c>
      <c r="I74" s="475"/>
      <c r="J74" s="475"/>
    </row>
    <row r="75" spans="1:10" x14ac:dyDescent="0.25">
      <c r="A75" s="35"/>
      <c r="B75" s="35"/>
      <c r="C75" s="35"/>
      <c r="D75" s="35"/>
      <c r="E75" s="35"/>
      <c r="F75" s="35"/>
      <c r="G75" s="35"/>
      <c r="H75" s="35"/>
      <c r="I75" s="35"/>
      <c r="J75" s="35"/>
    </row>
    <row r="77" spans="1:10" x14ac:dyDescent="0.25">
      <c r="A77" s="476" t="s">
        <v>40</v>
      </c>
      <c r="B77" s="476"/>
      <c r="C77" s="26"/>
      <c r="D77" s="26"/>
      <c r="E77" s="26"/>
      <c r="H77" s="176"/>
      <c r="I77" s="403"/>
      <c r="J77" s="176"/>
    </row>
    <row r="78" spans="1:10" ht="143.25" customHeight="1" x14ac:dyDescent="0.25">
      <c r="A78" s="473" t="s">
        <v>155</v>
      </c>
      <c r="B78" s="473"/>
      <c r="C78" s="473"/>
      <c r="D78" s="473"/>
      <c r="E78" s="473"/>
      <c r="F78" s="473"/>
      <c r="G78" s="473"/>
      <c r="H78" s="473"/>
      <c r="I78" s="473"/>
      <c r="J78" s="473"/>
    </row>
    <row r="79" spans="1:10" ht="81.75" customHeight="1" x14ac:dyDescent="0.25">
      <c r="A79" s="473" t="s">
        <v>153</v>
      </c>
      <c r="B79" s="474"/>
      <c r="C79" s="474"/>
      <c r="D79" s="474"/>
      <c r="E79" s="474"/>
      <c r="F79" s="474"/>
      <c r="G79" s="474"/>
      <c r="H79" s="474"/>
      <c r="I79" s="474"/>
      <c r="J79" s="474"/>
    </row>
    <row r="80" spans="1:10" x14ac:dyDescent="0.25">
      <c r="A80" s="209"/>
      <c r="B80" s="209"/>
      <c r="C80" s="26"/>
      <c r="D80" s="26"/>
      <c r="E80" s="26"/>
      <c r="H80" s="176"/>
      <c r="I80" s="403"/>
      <c r="J80" s="176"/>
    </row>
  </sheetData>
  <mergeCells count="65">
    <mergeCell ref="A79:J79"/>
    <mergeCell ref="A68:J68"/>
    <mergeCell ref="A70:B70"/>
    <mergeCell ref="C70:J70"/>
    <mergeCell ref="H74:J74"/>
    <mergeCell ref="A77:B77"/>
    <mergeCell ref="A78:J78"/>
    <mergeCell ref="B61:E61"/>
    <mergeCell ref="B62:E62"/>
    <mergeCell ref="B63:E63"/>
    <mergeCell ref="A64:E64"/>
    <mergeCell ref="A66:B66"/>
    <mergeCell ref="C66:J66"/>
    <mergeCell ref="A57:J57"/>
    <mergeCell ref="A59:A60"/>
    <mergeCell ref="B59:E60"/>
    <mergeCell ref="F59:F60"/>
    <mergeCell ref="H59:H60"/>
    <mergeCell ref="J59:J60"/>
    <mergeCell ref="I59:I60"/>
    <mergeCell ref="G59:G60"/>
    <mergeCell ref="A52:B52"/>
    <mergeCell ref="C52:J52"/>
    <mergeCell ref="A54:D54"/>
    <mergeCell ref="E54:J54"/>
    <mergeCell ref="A55:D55"/>
    <mergeCell ref="E55:J55"/>
    <mergeCell ref="A42:J42"/>
    <mergeCell ref="A47:J47"/>
    <mergeCell ref="A50:B50"/>
    <mergeCell ref="C50:J50"/>
    <mergeCell ref="A51:B51"/>
    <mergeCell ref="C51:J51"/>
    <mergeCell ref="A41:J41"/>
    <mergeCell ref="B25:E25"/>
    <mergeCell ref="B26:E26"/>
    <mergeCell ref="B27:E27"/>
    <mergeCell ref="A28:E28"/>
    <mergeCell ref="A30:B30"/>
    <mergeCell ref="C30:J30"/>
    <mergeCell ref="A32:J32"/>
    <mergeCell ref="A34:B34"/>
    <mergeCell ref="C34:J34"/>
    <mergeCell ref="H38:J38"/>
    <mergeCell ref="A40:B40"/>
    <mergeCell ref="A21:J21"/>
    <mergeCell ref="A23:A24"/>
    <mergeCell ref="B23:E24"/>
    <mergeCell ref="F23:F24"/>
    <mergeCell ref="H23:H24"/>
    <mergeCell ref="J23:J24"/>
    <mergeCell ref="G23:G24"/>
    <mergeCell ref="I23:I24"/>
    <mergeCell ref="A16:B16"/>
    <mergeCell ref="C16:J16"/>
    <mergeCell ref="A18:D18"/>
    <mergeCell ref="E18:J18"/>
    <mergeCell ref="A19:D19"/>
    <mergeCell ref="E19:J19"/>
    <mergeCell ref="A2:J2"/>
    <mergeCell ref="A11:J11"/>
    <mergeCell ref="A14:B14"/>
    <mergeCell ref="C14:J14"/>
    <mergeCell ref="A15:B15"/>
    <mergeCell ref="C15:J15"/>
  </mergeCells>
  <pageMargins left="0.7" right="0.7" top="0.75" bottom="0.75" header="0.3" footer="0.3"/>
  <pageSetup paperSize="9" scale="5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H25:I27 H61:I63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0"/>
  <sheetViews>
    <sheetView showGridLines="0" view="pageBreakPreview" zoomScaleNormal="100" zoomScaleSheetLayoutView="100" workbookViewId="0">
      <selection activeCell="H62" sqref="H62"/>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1" spans="1:10" x14ac:dyDescent="0.25">
      <c r="A1" s="183"/>
      <c r="B1" s="183"/>
      <c r="C1" s="183"/>
      <c r="D1" s="183"/>
      <c r="E1" s="183"/>
      <c r="F1" s="183"/>
      <c r="G1" s="183"/>
      <c r="H1" s="183"/>
      <c r="I1" s="183"/>
      <c r="J1" s="183"/>
    </row>
    <row r="2" spans="1:10" x14ac:dyDescent="0.25">
      <c r="A2" s="431" t="s">
        <v>194</v>
      </c>
      <c r="B2" s="431"/>
      <c r="C2" s="431"/>
      <c r="D2" s="431"/>
      <c r="E2" s="431"/>
      <c r="F2" s="431"/>
      <c r="G2" s="431"/>
      <c r="H2" s="431"/>
      <c r="I2" s="431"/>
      <c r="J2" s="431"/>
    </row>
    <row r="3" spans="1:10" x14ac:dyDescent="0.25">
      <c r="A3" s="216"/>
      <c r="B3" s="216"/>
      <c r="C3" s="216"/>
      <c r="D3" s="216"/>
      <c r="E3" s="216"/>
      <c r="F3" s="216"/>
      <c r="G3" s="216"/>
      <c r="H3" s="216"/>
      <c r="I3" s="216"/>
      <c r="J3" s="216"/>
    </row>
    <row r="4" spans="1:10" x14ac:dyDescent="0.25">
      <c r="A4" s="216"/>
      <c r="B4" s="216"/>
      <c r="C4" s="216"/>
      <c r="D4" s="216"/>
      <c r="E4" s="216"/>
      <c r="F4" s="216"/>
      <c r="G4" s="216"/>
      <c r="H4" s="216"/>
      <c r="I4" s="216"/>
      <c r="J4" s="216"/>
    </row>
    <row r="5" spans="1:10" x14ac:dyDescent="0.25">
      <c r="A5" s="183"/>
      <c r="B5" s="183"/>
      <c r="C5" s="183"/>
      <c r="D5" s="183"/>
      <c r="E5" s="183"/>
      <c r="F5" s="183"/>
      <c r="G5" s="183"/>
      <c r="H5" s="183"/>
      <c r="I5" s="183"/>
      <c r="J5" s="183"/>
    </row>
    <row r="6" spans="1:10" x14ac:dyDescent="0.25">
      <c r="A6" s="183"/>
      <c r="B6" s="183"/>
      <c r="C6" s="183"/>
      <c r="D6" s="183"/>
      <c r="E6" s="183"/>
      <c r="F6" s="183"/>
      <c r="G6" s="183"/>
      <c r="H6" s="183"/>
      <c r="I6" s="183"/>
      <c r="J6" s="183"/>
    </row>
    <row r="7" spans="1:10" x14ac:dyDescent="0.25">
      <c r="A7" s="183"/>
      <c r="B7" s="183"/>
      <c r="C7" s="183"/>
      <c r="D7" s="183"/>
      <c r="E7" s="183"/>
      <c r="F7" s="183"/>
      <c r="G7" s="183"/>
      <c r="H7" s="183"/>
      <c r="I7" s="183"/>
      <c r="J7" s="183"/>
    </row>
    <row r="8" spans="1:10" x14ac:dyDescent="0.25">
      <c r="A8" s="183"/>
      <c r="B8" s="183"/>
      <c r="C8" s="183"/>
      <c r="D8" s="183"/>
      <c r="E8" s="183"/>
      <c r="F8" s="183"/>
      <c r="G8" s="183"/>
      <c r="H8" s="183"/>
      <c r="I8" s="183"/>
      <c r="J8" s="183"/>
    </row>
    <row r="9" spans="1:10" x14ac:dyDescent="0.25">
      <c r="A9" s="217"/>
      <c r="B9" s="217"/>
      <c r="C9" s="218"/>
      <c r="D9" s="218"/>
      <c r="E9" s="218"/>
      <c r="F9" s="218"/>
      <c r="G9" s="218"/>
      <c r="H9" s="218"/>
      <c r="I9" s="218"/>
      <c r="J9" s="218"/>
    </row>
    <row r="10" spans="1:10" x14ac:dyDescent="0.25">
      <c r="A10" s="217"/>
      <c r="B10" s="217"/>
      <c r="C10" s="218"/>
      <c r="D10" s="218"/>
      <c r="E10" s="218"/>
      <c r="F10" s="218"/>
      <c r="G10" s="218"/>
      <c r="H10" s="218"/>
      <c r="I10" s="218"/>
      <c r="J10" s="218"/>
    </row>
    <row r="11" spans="1:10" ht="20.25" x14ac:dyDescent="0.3">
      <c r="A11" s="432" t="s">
        <v>239</v>
      </c>
      <c r="B11" s="432"/>
      <c r="C11" s="432"/>
      <c r="D11" s="432"/>
      <c r="E11" s="432"/>
      <c r="F11" s="432"/>
      <c r="G11" s="432"/>
      <c r="H11" s="432"/>
      <c r="I11" s="432"/>
      <c r="J11" s="432"/>
    </row>
    <row r="12" spans="1:10" x14ac:dyDescent="0.25">
      <c r="A12" s="217"/>
      <c r="B12" s="217"/>
      <c r="C12" s="218"/>
      <c r="D12" s="218"/>
      <c r="E12" s="218"/>
      <c r="F12" s="218"/>
      <c r="G12" s="218"/>
      <c r="H12" s="218"/>
      <c r="I12" s="218"/>
      <c r="J12" s="218"/>
    </row>
    <row r="13" spans="1:10" ht="15.75" thickBot="1" x14ac:dyDescent="0.3">
      <c r="A13" s="217"/>
      <c r="B13" s="217"/>
      <c r="C13" s="218"/>
      <c r="D13" s="218"/>
      <c r="E13" s="218"/>
      <c r="F13" s="218"/>
      <c r="G13" s="218"/>
      <c r="H13" s="218"/>
      <c r="I13" s="218"/>
      <c r="J13" s="218"/>
    </row>
    <row r="14" spans="1:10" ht="18" customHeight="1" x14ac:dyDescent="0.25">
      <c r="A14" s="433" t="s">
        <v>0</v>
      </c>
      <c r="B14" s="434"/>
      <c r="C14" s="435"/>
      <c r="D14" s="435"/>
      <c r="E14" s="435"/>
      <c r="F14" s="435"/>
      <c r="G14" s="435"/>
      <c r="H14" s="435"/>
      <c r="I14" s="436"/>
      <c r="J14" s="437"/>
    </row>
    <row r="15" spans="1:10" ht="18" customHeight="1" x14ac:dyDescent="0.25">
      <c r="A15" s="438" t="s">
        <v>1</v>
      </c>
      <c r="B15" s="439"/>
      <c r="C15" s="440"/>
      <c r="D15" s="440"/>
      <c r="E15" s="440"/>
      <c r="F15" s="440"/>
      <c r="G15" s="440"/>
      <c r="H15" s="440"/>
      <c r="I15" s="441"/>
      <c r="J15" s="442"/>
    </row>
    <row r="16" spans="1:10" ht="18" customHeight="1" thickBot="1" x14ac:dyDescent="0.3">
      <c r="A16" s="443" t="s">
        <v>238</v>
      </c>
      <c r="B16" s="444"/>
      <c r="C16" s="445"/>
      <c r="D16" s="445"/>
      <c r="E16" s="445"/>
      <c r="F16" s="445"/>
      <c r="G16" s="445"/>
      <c r="H16" s="445"/>
      <c r="I16" s="446"/>
      <c r="J16" s="447"/>
    </row>
    <row r="17" spans="1:13" ht="18" customHeight="1" x14ac:dyDescent="0.25">
      <c r="A17" s="183"/>
      <c r="B17" s="183"/>
      <c r="C17" s="183"/>
      <c r="D17" s="183"/>
      <c r="E17" s="183"/>
      <c r="F17" s="183"/>
      <c r="G17" s="183"/>
      <c r="H17" s="183"/>
      <c r="I17" s="183"/>
      <c r="J17" s="183"/>
    </row>
    <row r="18" spans="1:13" ht="18" customHeight="1" x14ac:dyDescent="0.25">
      <c r="A18" s="448" t="s">
        <v>2</v>
      </c>
      <c r="B18" s="448"/>
      <c r="C18" s="448"/>
      <c r="D18" s="448"/>
      <c r="E18" s="449"/>
      <c r="F18" s="449"/>
      <c r="G18" s="449"/>
      <c r="H18" s="449"/>
      <c r="I18" s="449"/>
      <c r="J18" s="449"/>
    </row>
    <row r="19" spans="1:13" ht="18" customHeight="1" x14ac:dyDescent="0.25">
      <c r="A19" s="448" t="s">
        <v>144</v>
      </c>
      <c r="B19" s="448"/>
      <c r="C19" s="448"/>
      <c r="D19" s="448"/>
      <c r="E19" s="449"/>
      <c r="F19" s="449"/>
      <c r="G19" s="449"/>
      <c r="H19" s="449"/>
      <c r="I19" s="449"/>
      <c r="J19" s="449"/>
    </row>
    <row r="20" spans="1:13" x14ac:dyDescent="0.25">
      <c r="A20" s="183"/>
      <c r="B20" s="183"/>
      <c r="C20" s="183"/>
      <c r="D20" s="183"/>
      <c r="E20" s="183"/>
      <c r="F20" s="183"/>
      <c r="G20" s="183"/>
      <c r="H20" s="183"/>
      <c r="I20" s="183"/>
      <c r="J20" s="183"/>
    </row>
    <row r="21" spans="1:13" ht="15.75" x14ac:dyDescent="0.25">
      <c r="A21" s="450" t="s">
        <v>100</v>
      </c>
      <c r="B21" s="450"/>
      <c r="C21" s="450"/>
      <c r="D21" s="450"/>
      <c r="E21" s="450"/>
      <c r="F21" s="450"/>
      <c r="G21" s="450"/>
      <c r="H21" s="450"/>
      <c r="I21" s="450"/>
      <c r="J21" s="450"/>
    </row>
    <row r="22" spans="1:13" x14ac:dyDescent="0.25">
      <c r="A22" s="183"/>
      <c r="B22" s="183"/>
      <c r="C22" s="183"/>
      <c r="D22" s="183"/>
      <c r="E22" s="183"/>
      <c r="F22" s="183"/>
      <c r="G22" s="183"/>
      <c r="H22" s="183"/>
      <c r="I22" s="183"/>
      <c r="J22" s="183"/>
    </row>
    <row r="23" spans="1:13" ht="15" customHeight="1" x14ac:dyDescent="0.25">
      <c r="A23" s="451" t="s">
        <v>145</v>
      </c>
      <c r="B23" s="451" t="s">
        <v>146</v>
      </c>
      <c r="C23" s="451"/>
      <c r="D23" s="451"/>
      <c r="E23" s="451"/>
      <c r="F23" s="452" t="s">
        <v>147</v>
      </c>
      <c r="G23" s="452" t="s">
        <v>156</v>
      </c>
      <c r="H23" s="451" t="s">
        <v>32</v>
      </c>
      <c r="I23" s="454" t="s">
        <v>236</v>
      </c>
      <c r="J23" s="451" t="s">
        <v>148</v>
      </c>
    </row>
    <row r="24" spans="1:13" ht="15.75" customHeight="1" x14ac:dyDescent="0.25">
      <c r="A24" s="451"/>
      <c r="B24" s="451"/>
      <c r="C24" s="451"/>
      <c r="D24" s="451"/>
      <c r="E24" s="451"/>
      <c r="F24" s="453"/>
      <c r="G24" s="453"/>
      <c r="H24" s="451"/>
      <c r="I24" s="455"/>
      <c r="J24" s="451"/>
    </row>
    <row r="25" spans="1:13" ht="23.25" customHeight="1" x14ac:dyDescent="0.25">
      <c r="A25" s="30" t="s">
        <v>13</v>
      </c>
      <c r="B25" s="457"/>
      <c r="C25" s="457"/>
      <c r="D25" s="457"/>
      <c r="E25" s="457"/>
      <c r="F25" s="31"/>
      <c r="G25" s="388">
        <f>ROUND(F25*20/100+F25,2)</f>
        <v>0</v>
      </c>
      <c r="H25" s="32"/>
      <c r="I25" s="32"/>
      <c r="J25" s="32"/>
    </row>
    <row r="26" spans="1:13" ht="23.25" customHeight="1" x14ac:dyDescent="0.25">
      <c r="A26" s="30" t="s">
        <v>14</v>
      </c>
      <c r="B26" s="457"/>
      <c r="C26" s="457"/>
      <c r="D26" s="457"/>
      <c r="E26" s="457"/>
      <c r="F26" s="31"/>
      <c r="G26" s="388">
        <f t="shared" ref="G26:G27" si="0">ROUND(F26*20/100+F26,2)</f>
        <v>0</v>
      </c>
      <c r="H26" s="32"/>
      <c r="I26" s="32"/>
      <c r="J26" s="32"/>
    </row>
    <row r="27" spans="1:13" ht="23.25" customHeight="1" x14ac:dyDescent="0.25">
      <c r="A27" s="30" t="s">
        <v>15</v>
      </c>
      <c r="B27" s="457"/>
      <c r="C27" s="457"/>
      <c r="D27" s="457"/>
      <c r="E27" s="457"/>
      <c r="F27" s="31"/>
      <c r="G27" s="388">
        <f t="shared" si="0"/>
        <v>0</v>
      </c>
      <c r="H27" s="32"/>
      <c r="I27" s="32"/>
      <c r="J27" s="32"/>
    </row>
    <row r="28" spans="1:13" ht="23.25" customHeight="1" x14ac:dyDescent="0.25">
      <c r="A28" s="458" t="s">
        <v>149</v>
      </c>
      <c r="B28" s="459"/>
      <c r="C28" s="459"/>
      <c r="D28" s="459"/>
      <c r="E28" s="460"/>
      <c r="F28" s="204">
        <f>ROUND((F25+F26+F27)/3,2)</f>
        <v>0</v>
      </c>
      <c r="G28" s="211">
        <f>ROUND((G25+G26+G27)/3,2)</f>
        <v>0</v>
      </c>
      <c r="H28" s="178"/>
      <c r="I28" s="404"/>
      <c r="J28" s="10"/>
    </row>
    <row r="29" spans="1:13" x14ac:dyDescent="0.25">
      <c r="A29" s="51"/>
      <c r="B29" s="183"/>
      <c r="C29" s="183"/>
      <c r="D29" s="183"/>
      <c r="E29" s="183"/>
      <c r="F29" s="183"/>
      <c r="G29" s="183"/>
      <c r="H29" s="183"/>
      <c r="I29" s="183"/>
      <c r="J29" s="183"/>
    </row>
    <row r="30" spans="1:13" ht="21.75" customHeight="1" x14ac:dyDescent="0.25">
      <c r="A30" s="458" t="s">
        <v>9</v>
      </c>
      <c r="B30" s="459"/>
      <c r="C30" s="461"/>
      <c r="D30" s="461"/>
      <c r="E30" s="461"/>
      <c r="F30" s="461"/>
      <c r="G30" s="461"/>
      <c r="H30" s="461"/>
      <c r="I30" s="461"/>
      <c r="J30" s="461"/>
    </row>
    <row r="31" spans="1:13" ht="21.75" customHeight="1" x14ac:dyDescent="0.25">
      <c r="A31" s="219"/>
      <c r="B31" s="219"/>
      <c r="C31" s="218"/>
      <c r="D31" s="218"/>
      <c r="E31" s="218"/>
      <c r="F31" s="218"/>
      <c r="G31" s="218"/>
      <c r="H31" s="218"/>
      <c r="I31" s="218"/>
      <c r="J31" s="218"/>
    </row>
    <row r="32" spans="1:13" ht="15.75" x14ac:dyDescent="0.25">
      <c r="A32" s="450" t="s">
        <v>16</v>
      </c>
      <c r="B32" s="450"/>
      <c r="C32" s="450"/>
      <c r="D32" s="450"/>
      <c r="E32" s="450"/>
      <c r="F32" s="450"/>
      <c r="G32" s="450"/>
      <c r="H32" s="450"/>
      <c r="I32" s="450"/>
      <c r="J32" s="450"/>
      <c r="M32" s="34"/>
    </row>
    <row r="33" spans="1:13" ht="15.75" x14ac:dyDescent="0.25">
      <c r="A33" s="296"/>
      <c r="B33" s="296"/>
      <c r="C33" s="296"/>
      <c r="D33" s="296"/>
      <c r="E33" s="296"/>
      <c r="F33" s="296"/>
      <c r="G33" s="296"/>
      <c r="H33" s="296"/>
      <c r="I33" s="402"/>
      <c r="J33" s="296"/>
      <c r="M33" s="34"/>
    </row>
    <row r="34" spans="1:13" ht="49.5" customHeight="1" x14ac:dyDescent="0.25">
      <c r="A34" s="462" t="s">
        <v>150</v>
      </c>
      <c r="B34" s="463"/>
      <c r="C34" s="464">
        <f>F28</f>
        <v>0</v>
      </c>
      <c r="D34" s="464"/>
      <c r="E34" s="464"/>
      <c r="F34" s="464"/>
      <c r="G34" s="464"/>
      <c r="H34" s="464"/>
      <c r="I34" s="464"/>
      <c r="J34" s="464"/>
      <c r="K34" s="207"/>
    </row>
    <row r="35" spans="1:13" ht="29.25" customHeight="1" x14ac:dyDescent="0.25">
      <c r="A35" s="183"/>
      <c r="B35" s="183"/>
      <c r="C35" s="183"/>
      <c r="D35" s="183"/>
      <c r="E35" s="183"/>
      <c r="F35" s="183"/>
      <c r="G35" s="183"/>
      <c r="H35" s="183"/>
      <c r="I35" s="183"/>
      <c r="J35" s="183"/>
    </row>
    <row r="36" spans="1:13" ht="29.25" customHeight="1" x14ac:dyDescent="0.25">
      <c r="A36" s="183"/>
      <c r="B36" s="183"/>
      <c r="C36" s="183"/>
      <c r="D36" s="183"/>
      <c r="E36" s="183"/>
      <c r="F36" s="183"/>
      <c r="G36" s="183"/>
      <c r="H36" s="183"/>
      <c r="I36" s="183"/>
      <c r="J36" s="183"/>
    </row>
    <row r="37" spans="1:13" ht="29.25" customHeight="1" x14ac:dyDescent="0.25">
      <c r="A37" s="183"/>
      <c r="B37" s="183"/>
      <c r="C37" s="183"/>
      <c r="D37" s="183"/>
      <c r="E37" s="183"/>
      <c r="F37" s="221"/>
      <c r="G37" s="221"/>
      <c r="H37" s="222"/>
      <c r="I37" s="222"/>
      <c r="J37" s="222"/>
    </row>
    <row r="38" spans="1:13" x14ac:dyDescent="0.25">
      <c r="A38" s="191" t="s">
        <v>151</v>
      </c>
      <c r="B38" s="191"/>
      <c r="C38" s="191"/>
      <c r="D38" s="191"/>
      <c r="E38" s="191"/>
      <c r="F38" s="183"/>
      <c r="G38" s="183"/>
      <c r="H38" s="465" t="s">
        <v>41</v>
      </c>
      <c r="I38" s="465"/>
      <c r="J38" s="465"/>
    </row>
    <row r="39" spans="1:13" x14ac:dyDescent="0.25">
      <c r="A39" s="191"/>
      <c r="B39" s="191"/>
      <c r="C39" s="191"/>
      <c r="D39" s="191"/>
      <c r="E39" s="191"/>
      <c r="F39" s="183"/>
      <c r="G39" s="183"/>
      <c r="H39" s="223"/>
      <c r="I39" s="223"/>
      <c r="J39" s="223"/>
    </row>
    <row r="40" spans="1:13" x14ac:dyDescent="0.25">
      <c r="A40" s="466" t="s">
        <v>40</v>
      </c>
      <c r="B40" s="466"/>
      <c r="C40" s="191"/>
      <c r="D40" s="191"/>
      <c r="E40" s="191"/>
      <c r="F40" s="183"/>
      <c r="G40" s="183"/>
      <c r="H40" s="223"/>
      <c r="I40" s="223"/>
      <c r="J40" s="223"/>
    </row>
    <row r="41" spans="1:13" ht="143.25" customHeight="1" x14ac:dyDescent="0.25">
      <c r="A41" s="456" t="s">
        <v>152</v>
      </c>
      <c r="B41" s="456"/>
      <c r="C41" s="456"/>
      <c r="D41" s="456"/>
      <c r="E41" s="456"/>
      <c r="F41" s="456"/>
      <c r="G41" s="456"/>
      <c r="H41" s="456"/>
      <c r="I41" s="456"/>
      <c r="J41" s="456"/>
    </row>
    <row r="42" spans="1:13" ht="81.75" customHeight="1" x14ac:dyDescent="0.25">
      <c r="A42" s="456" t="s">
        <v>153</v>
      </c>
      <c r="B42" s="467"/>
      <c r="C42" s="467"/>
      <c r="D42" s="467"/>
      <c r="E42" s="467"/>
      <c r="F42" s="467"/>
      <c r="G42" s="467"/>
      <c r="H42" s="467"/>
      <c r="I42" s="467"/>
      <c r="J42" s="467"/>
    </row>
    <row r="43" spans="1:13" x14ac:dyDescent="0.25">
      <c r="A43" s="297"/>
      <c r="B43" s="297"/>
      <c r="C43" s="191"/>
      <c r="D43" s="191"/>
      <c r="E43" s="191"/>
      <c r="F43" s="183"/>
      <c r="G43" s="183"/>
      <c r="H43" s="223"/>
      <c r="I43" s="223"/>
      <c r="J43" s="223"/>
    </row>
    <row r="44" spans="1:13" x14ac:dyDescent="0.25">
      <c r="A44" s="225"/>
      <c r="B44" s="225"/>
      <c r="C44" s="225"/>
      <c r="D44" s="225"/>
      <c r="E44" s="225"/>
      <c r="F44" s="225"/>
      <c r="G44" s="225"/>
      <c r="H44" s="225"/>
      <c r="I44" s="225"/>
      <c r="J44" s="225"/>
    </row>
    <row r="45" spans="1:13" x14ac:dyDescent="0.25">
      <c r="A45" s="64"/>
      <c r="B45" s="64"/>
      <c r="C45" s="64"/>
      <c r="D45" s="64"/>
      <c r="E45" s="64"/>
      <c r="F45" s="64"/>
      <c r="G45" s="64"/>
      <c r="H45" s="64"/>
      <c r="I45" s="64"/>
      <c r="J45" s="64"/>
    </row>
    <row r="46" spans="1:13" x14ac:dyDescent="0.25">
      <c r="A46" s="27"/>
      <c r="B46" s="27"/>
      <c r="C46" s="28"/>
      <c r="D46" s="28"/>
      <c r="E46" s="28"/>
      <c r="F46" s="28"/>
      <c r="G46" s="28"/>
      <c r="H46" s="28"/>
      <c r="I46" s="28"/>
      <c r="J46" s="28"/>
    </row>
    <row r="47" spans="1:13" ht="20.25" x14ac:dyDescent="0.3">
      <c r="A47" s="468" t="s">
        <v>254</v>
      </c>
      <c r="B47" s="468"/>
      <c r="C47" s="468"/>
      <c r="D47" s="468"/>
      <c r="E47" s="468"/>
      <c r="F47" s="468"/>
      <c r="G47" s="468"/>
      <c r="H47" s="468"/>
      <c r="I47" s="468"/>
      <c r="J47" s="468"/>
    </row>
    <row r="48" spans="1:13" x14ac:dyDescent="0.25">
      <c r="A48" s="27"/>
      <c r="B48" s="27"/>
      <c r="C48" s="28"/>
      <c r="D48" s="28"/>
      <c r="E48" s="28"/>
      <c r="F48" s="28"/>
      <c r="G48" s="28"/>
      <c r="H48" s="28"/>
      <c r="I48" s="28"/>
      <c r="J48" s="28"/>
    </row>
    <row r="49" spans="1:10" x14ac:dyDescent="0.25">
      <c r="A49" s="27"/>
      <c r="B49" s="27"/>
      <c r="C49" s="28"/>
      <c r="D49" s="28"/>
      <c r="E49" s="28"/>
      <c r="F49" s="28"/>
      <c r="G49" s="28"/>
      <c r="H49" s="28"/>
      <c r="I49" s="28"/>
      <c r="J49" s="28"/>
    </row>
    <row r="50" spans="1:10" ht="15.75" x14ac:dyDescent="0.25">
      <c r="A50" s="439" t="s">
        <v>0</v>
      </c>
      <c r="B50" s="439"/>
      <c r="C50" s="469"/>
      <c r="D50" s="470"/>
      <c r="E50" s="470"/>
      <c r="F50" s="470"/>
      <c r="G50" s="470"/>
      <c r="H50" s="470"/>
      <c r="I50" s="470"/>
      <c r="J50" s="470"/>
    </row>
    <row r="51" spans="1:10" ht="15.75" x14ac:dyDescent="0.25">
      <c r="A51" s="439" t="s">
        <v>1</v>
      </c>
      <c r="B51" s="439"/>
      <c r="C51" s="469"/>
      <c r="D51" s="471"/>
      <c r="E51" s="471"/>
      <c r="F51" s="471"/>
      <c r="G51" s="471"/>
      <c r="H51" s="471"/>
      <c r="I51" s="471"/>
      <c r="J51" s="471"/>
    </row>
    <row r="52" spans="1:10" ht="15.75" x14ac:dyDescent="0.25">
      <c r="A52" s="439" t="s">
        <v>240</v>
      </c>
      <c r="B52" s="439"/>
      <c r="C52" s="469"/>
      <c r="D52" s="471"/>
      <c r="E52" s="471"/>
      <c r="F52" s="471"/>
      <c r="G52" s="471"/>
      <c r="H52" s="471"/>
      <c r="I52" s="471"/>
      <c r="J52" s="471"/>
    </row>
    <row r="54" spans="1:10" ht="15.75" x14ac:dyDescent="0.25">
      <c r="A54" s="448" t="s">
        <v>2</v>
      </c>
      <c r="B54" s="448"/>
      <c r="C54" s="448"/>
      <c r="D54" s="448"/>
      <c r="E54" s="449"/>
      <c r="F54" s="449"/>
      <c r="G54" s="449"/>
      <c r="H54" s="449"/>
      <c r="I54" s="449"/>
      <c r="J54" s="449"/>
    </row>
    <row r="55" spans="1:10" ht="15.75" x14ac:dyDescent="0.25">
      <c r="A55" s="448" t="s">
        <v>144</v>
      </c>
      <c r="B55" s="448"/>
      <c r="C55" s="448"/>
      <c r="D55" s="448"/>
      <c r="E55" s="449"/>
      <c r="F55" s="449"/>
      <c r="G55" s="449"/>
      <c r="H55" s="449"/>
      <c r="I55" s="449"/>
      <c r="J55" s="449"/>
    </row>
    <row r="57" spans="1:10" ht="15.75" x14ac:dyDescent="0.25">
      <c r="A57" s="472" t="s">
        <v>100</v>
      </c>
      <c r="B57" s="472"/>
      <c r="C57" s="472"/>
      <c r="D57" s="472"/>
      <c r="E57" s="472"/>
      <c r="F57" s="472"/>
      <c r="G57" s="472"/>
      <c r="H57" s="472"/>
      <c r="I57" s="472"/>
      <c r="J57" s="472"/>
    </row>
    <row r="59" spans="1:10" x14ac:dyDescent="0.25">
      <c r="A59" s="451" t="s">
        <v>145</v>
      </c>
      <c r="B59" s="451" t="s">
        <v>146</v>
      </c>
      <c r="C59" s="451"/>
      <c r="D59" s="451"/>
      <c r="E59" s="451"/>
      <c r="F59" s="452" t="s">
        <v>154</v>
      </c>
      <c r="G59" s="452" t="s">
        <v>156</v>
      </c>
      <c r="H59" s="451" t="s">
        <v>32</v>
      </c>
      <c r="I59" s="454" t="s">
        <v>236</v>
      </c>
      <c r="J59" s="451" t="s">
        <v>148</v>
      </c>
    </row>
    <row r="60" spans="1:10" ht="15.75" customHeight="1" x14ac:dyDescent="0.25">
      <c r="A60" s="451"/>
      <c r="B60" s="451"/>
      <c r="C60" s="451"/>
      <c r="D60" s="451"/>
      <c r="E60" s="451"/>
      <c r="F60" s="453"/>
      <c r="G60" s="453"/>
      <c r="H60" s="451"/>
      <c r="I60" s="453"/>
      <c r="J60" s="451"/>
    </row>
    <row r="61" spans="1:10" ht="15.75" x14ac:dyDescent="0.25">
      <c r="A61" s="30" t="s">
        <v>13</v>
      </c>
      <c r="B61" s="457"/>
      <c r="C61" s="457"/>
      <c r="D61" s="457"/>
      <c r="E61" s="457"/>
      <c r="F61" s="31"/>
      <c r="G61" s="31"/>
      <c r="H61" s="32"/>
      <c r="I61" s="32"/>
      <c r="J61" s="32"/>
    </row>
    <row r="62" spans="1:10" ht="15.75" x14ac:dyDescent="0.25">
      <c r="A62" s="30" t="s">
        <v>14</v>
      </c>
      <c r="B62" s="457"/>
      <c r="C62" s="457"/>
      <c r="D62" s="457"/>
      <c r="E62" s="457"/>
      <c r="F62" s="31"/>
      <c r="G62" s="31"/>
      <c r="H62" s="32"/>
      <c r="I62" s="32"/>
      <c r="J62" s="32"/>
    </row>
    <row r="63" spans="1:10" ht="15.75" x14ac:dyDescent="0.25">
      <c r="A63" s="30" t="s">
        <v>15</v>
      </c>
      <c r="B63" s="457"/>
      <c r="C63" s="457"/>
      <c r="D63" s="457"/>
      <c r="E63" s="457"/>
      <c r="F63" s="31"/>
      <c r="G63" s="31"/>
      <c r="H63" s="32"/>
      <c r="I63" s="32"/>
      <c r="J63" s="32"/>
    </row>
    <row r="64" spans="1:10" x14ac:dyDescent="0.25">
      <c r="A64" s="458" t="s">
        <v>149</v>
      </c>
      <c r="B64" s="459"/>
      <c r="C64" s="459"/>
      <c r="D64" s="459"/>
      <c r="E64" s="460"/>
      <c r="F64" s="204">
        <f>SUM(F61:F63)/3</f>
        <v>0</v>
      </c>
      <c r="G64" s="405">
        <f>SUM(G61:G63)/3</f>
        <v>0</v>
      </c>
      <c r="H64" s="178"/>
      <c r="I64" s="404"/>
      <c r="J64" s="10"/>
    </row>
    <row r="65" spans="1:10" x14ac:dyDescent="0.25">
      <c r="A65" s="33"/>
    </row>
    <row r="66" spans="1:10" x14ac:dyDescent="0.25">
      <c r="A66" s="458" t="s">
        <v>9</v>
      </c>
      <c r="B66" s="459"/>
      <c r="C66" s="461"/>
      <c r="D66" s="461"/>
      <c r="E66" s="461"/>
      <c r="F66" s="461"/>
      <c r="G66" s="461"/>
      <c r="H66" s="461"/>
      <c r="I66" s="461"/>
      <c r="J66" s="461"/>
    </row>
    <row r="67" spans="1:10" x14ac:dyDescent="0.25">
      <c r="A67" s="206"/>
      <c r="B67" s="206"/>
      <c r="C67" s="178"/>
      <c r="D67" s="178"/>
      <c r="E67" s="178"/>
      <c r="F67" s="178"/>
      <c r="G67" s="178"/>
      <c r="H67" s="178"/>
      <c r="I67" s="404"/>
      <c r="J67" s="178"/>
    </row>
    <row r="68" spans="1:10" ht="15.75" x14ac:dyDescent="0.25">
      <c r="A68" s="472" t="s">
        <v>16</v>
      </c>
      <c r="B68" s="472"/>
      <c r="C68" s="472"/>
      <c r="D68" s="472"/>
      <c r="E68" s="472"/>
      <c r="F68" s="472"/>
      <c r="G68" s="472"/>
      <c r="H68" s="472"/>
      <c r="I68" s="472"/>
      <c r="J68" s="472"/>
    </row>
    <row r="69" spans="1:10" ht="15.75" x14ac:dyDescent="0.25">
      <c r="A69" s="177"/>
      <c r="B69" s="177"/>
      <c r="C69" s="177"/>
      <c r="D69" s="177"/>
      <c r="E69" s="177"/>
      <c r="F69" s="177"/>
      <c r="G69" s="177"/>
      <c r="H69" s="177"/>
      <c r="I69" s="401"/>
      <c r="J69" s="177"/>
    </row>
    <row r="70" spans="1:10" ht="33" customHeight="1" x14ac:dyDescent="0.25">
      <c r="A70" s="462" t="s">
        <v>150</v>
      </c>
      <c r="B70" s="463"/>
      <c r="C70" s="464">
        <f>F64</f>
        <v>0</v>
      </c>
      <c r="D70" s="464"/>
      <c r="E70" s="464"/>
      <c r="F70" s="464"/>
      <c r="G70" s="464"/>
      <c r="H70" s="464"/>
      <c r="I70" s="464"/>
      <c r="J70" s="464"/>
    </row>
    <row r="73" spans="1:10" x14ac:dyDescent="0.25">
      <c r="F73" s="25"/>
      <c r="G73" s="25"/>
      <c r="H73" s="208"/>
      <c r="I73" s="208"/>
      <c r="J73" s="208"/>
    </row>
    <row r="74" spans="1:10" x14ac:dyDescent="0.25">
      <c r="A74" s="26" t="s">
        <v>151</v>
      </c>
      <c r="B74" s="26"/>
      <c r="C74" s="26"/>
      <c r="D74" s="26"/>
      <c r="E74" s="26"/>
      <c r="H74" s="475" t="s">
        <v>41</v>
      </c>
      <c r="I74" s="475"/>
      <c r="J74" s="475"/>
    </row>
    <row r="75" spans="1:10" x14ac:dyDescent="0.25">
      <c r="A75" s="35"/>
      <c r="B75" s="35"/>
      <c r="C75" s="35"/>
      <c r="D75" s="35"/>
      <c r="E75" s="35"/>
      <c r="F75" s="35"/>
      <c r="G75" s="35"/>
      <c r="H75" s="35"/>
      <c r="I75" s="35"/>
      <c r="J75" s="35"/>
    </row>
    <row r="77" spans="1:10" x14ac:dyDescent="0.25">
      <c r="A77" s="476" t="s">
        <v>40</v>
      </c>
      <c r="B77" s="476"/>
      <c r="C77" s="26"/>
      <c r="D77" s="26"/>
      <c r="E77" s="26"/>
      <c r="H77" s="176"/>
      <c r="I77" s="403"/>
      <c r="J77" s="176"/>
    </row>
    <row r="78" spans="1:10" ht="143.25" customHeight="1" x14ac:dyDescent="0.25">
      <c r="A78" s="473" t="s">
        <v>155</v>
      </c>
      <c r="B78" s="473"/>
      <c r="C78" s="473"/>
      <c r="D78" s="473"/>
      <c r="E78" s="473"/>
      <c r="F78" s="473"/>
      <c r="G78" s="473"/>
      <c r="H78" s="473"/>
      <c r="I78" s="473"/>
      <c r="J78" s="473"/>
    </row>
    <row r="79" spans="1:10" ht="81.75" customHeight="1" x14ac:dyDescent="0.25">
      <c r="A79" s="473" t="s">
        <v>153</v>
      </c>
      <c r="B79" s="474"/>
      <c r="C79" s="474"/>
      <c r="D79" s="474"/>
      <c r="E79" s="474"/>
      <c r="F79" s="474"/>
      <c r="G79" s="474"/>
      <c r="H79" s="474"/>
      <c r="I79" s="474"/>
      <c r="J79" s="474"/>
    </row>
    <row r="80" spans="1:10" x14ac:dyDescent="0.25">
      <c r="A80" s="209"/>
      <c r="B80" s="209"/>
      <c r="C80" s="26"/>
      <c r="D80" s="26"/>
      <c r="E80" s="26"/>
      <c r="H80" s="176"/>
      <c r="I80" s="403"/>
      <c r="J80" s="176"/>
    </row>
  </sheetData>
  <mergeCells count="65">
    <mergeCell ref="A79:J79"/>
    <mergeCell ref="A68:J68"/>
    <mergeCell ref="A70:B70"/>
    <mergeCell ref="C70:J70"/>
    <mergeCell ref="H74:J74"/>
    <mergeCell ref="A77:B77"/>
    <mergeCell ref="A78:J78"/>
    <mergeCell ref="B61:E61"/>
    <mergeCell ref="B62:E62"/>
    <mergeCell ref="B63:E63"/>
    <mergeCell ref="A64:E64"/>
    <mergeCell ref="A66:B66"/>
    <mergeCell ref="C66:J66"/>
    <mergeCell ref="A57:J57"/>
    <mergeCell ref="A59:A60"/>
    <mergeCell ref="B59:E60"/>
    <mergeCell ref="F59:F60"/>
    <mergeCell ref="H59:H60"/>
    <mergeCell ref="J59:J60"/>
    <mergeCell ref="G59:G60"/>
    <mergeCell ref="I59:I60"/>
    <mergeCell ref="A52:B52"/>
    <mergeCell ref="C52:J52"/>
    <mergeCell ref="A54:D54"/>
    <mergeCell ref="E54:J54"/>
    <mergeCell ref="A55:D55"/>
    <mergeCell ref="E55:J55"/>
    <mergeCell ref="A42:J42"/>
    <mergeCell ref="A47:J47"/>
    <mergeCell ref="A50:B50"/>
    <mergeCell ref="C50:J50"/>
    <mergeCell ref="A51:B51"/>
    <mergeCell ref="C51:J51"/>
    <mergeCell ref="A41:J41"/>
    <mergeCell ref="B25:E25"/>
    <mergeCell ref="B26:E26"/>
    <mergeCell ref="B27:E27"/>
    <mergeCell ref="A28:E28"/>
    <mergeCell ref="A30:B30"/>
    <mergeCell ref="C30:J30"/>
    <mergeCell ref="A32:J32"/>
    <mergeCell ref="A34:B34"/>
    <mergeCell ref="C34:J34"/>
    <mergeCell ref="H38:J38"/>
    <mergeCell ref="A40:B40"/>
    <mergeCell ref="A21:J21"/>
    <mergeCell ref="A23:A24"/>
    <mergeCell ref="B23:E24"/>
    <mergeCell ref="F23:F24"/>
    <mergeCell ref="H23:H24"/>
    <mergeCell ref="J23:J24"/>
    <mergeCell ref="G23:G24"/>
    <mergeCell ref="I23:I24"/>
    <mergeCell ref="A16:B16"/>
    <mergeCell ref="C16:J16"/>
    <mergeCell ref="A18:D18"/>
    <mergeCell ref="E18:J18"/>
    <mergeCell ref="A19:D19"/>
    <mergeCell ref="E19:J19"/>
    <mergeCell ref="A2:J2"/>
    <mergeCell ref="A11:J11"/>
    <mergeCell ref="A14:B14"/>
    <mergeCell ref="C14:J14"/>
    <mergeCell ref="A15:B15"/>
    <mergeCell ref="C15:J15"/>
  </mergeCells>
  <pageMargins left="0.7" right="0.7" top="0.75" bottom="0.75" header="0.3" footer="0.3"/>
  <pageSetup paperSize="9" scale="5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H25:I27 H61:I63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zoomScale="80" zoomScaleNormal="90" zoomScaleSheetLayoutView="80" workbookViewId="0">
      <selection activeCell="I11" sqref="I11"/>
    </sheetView>
  </sheetViews>
  <sheetFormatPr defaultColWidth="17.5703125" defaultRowHeight="15" x14ac:dyDescent="0.25"/>
  <cols>
    <col min="1" max="1" width="57" style="181" customWidth="1"/>
    <col min="2" max="3" width="12.42578125" style="181" customWidth="1"/>
    <col min="4" max="6" width="16.140625" style="181" customWidth="1"/>
    <col min="7" max="7" width="32.140625" style="181" customWidth="1"/>
    <col min="8" max="8" width="35.140625" style="181" customWidth="1"/>
    <col min="9" max="9" width="33.5703125" style="181" customWidth="1"/>
    <col min="10" max="10" width="36.140625" style="181" customWidth="1"/>
    <col min="11" max="11" width="22" style="181" customWidth="1"/>
    <col min="12" max="26" width="17.5703125" style="181" customWidth="1"/>
    <col min="27" max="27" width="11.42578125" style="181" customWidth="1"/>
    <col min="28" max="16384" width="17.5703125" style="181"/>
  </cols>
  <sheetData>
    <row r="1" spans="1:14" x14ac:dyDescent="0.25">
      <c r="A1" s="179"/>
      <c r="B1" s="179"/>
      <c r="C1" s="179"/>
      <c r="D1" s="179"/>
      <c r="E1" s="179"/>
      <c r="F1" s="179"/>
      <c r="G1" s="179"/>
      <c r="H1" s="179"/>
      <c r="I1" s="180"/>
    </row>
    <row r="2" spans="1:14" x14ac:dyDescent="0.25">
      <c r="A2" s="179"/>
      <c r="B2" s="179"/>
      <c r="C2" s="179"/>
      <c r="D2" s="179"/>
      <c r="E2" s="179"/>
      <c r="F2" s="179"/>
      <c r="G2" s="179"/>
      <c r="H2" s="179"/>
      <c r="I2" s="180"/>
    </row>
    <row r="3" spans="1:14" s="203" customFormat="1" ht="25.5" customHeight="1" x14ac:dyDescent="0.25">
      <c r="A3" s="485" t="s">
        <v>241</v>
      </c>
      <c r="B3" s="486"/>
      <c r="C3" s="486"/>
      <c r="D3" s="486"/>
      <c r="E3" s="486"/>
      <c r="F3" s="486"/>
      <c r="G3" s="486"/>
      <c r="H3" s="486"/>
      <c r="I3" s="486"/>
      <c r="J3" s="486"/>
    </row>
    <row r="4" spans="1:14" s="203" customFormat="1" ht="54.75" customHeight="1" x14ac:dyDescent="0.25">
      <c r="A4" s="487" t="s">
        <v>214</v>
      </c>
      <c r="B4" s="487"/>
      <c r="C4" s="487"/>
      <c r="D4" s="487"/>
      <c r="E4" s="487"/>
      <c r="F4" s="487"/>
      <c r="G4" s="487"/>
      <c r="H4" s="487"/>
      <c r="I4" s="487"/>
      <c r="J4" s="487"/>
    </row>
    <row r="5" spans="1:14" ht="21" thickBot="1" x14ac:dyDescent="0.35">
      <c r="A5" s="179"/>
      <c r="B5" s="182"/>
      <c r="C5" s="182"/>
      <c r="D5" s="182"/>
      <c r="E5" s="182"/>
      <c r="F5" s="182"/>
      <c r="G5" s="182"/>
      <c r="H5" s="182"/>
      <c r="I5" s="180"/>
    </row>
    <row r="6" spans="1:14" s="203" customFormat="1" x14ac:dyDescent="0.25">
      <c r="A6" s="116" t="s">
        <v>0</v>
      </c>
      <c r="B6" s="488"/>
      <c r="C6" s="488"/>
      <c r="D6" s="488"/>
      <c r="E6" s="488"/>
      <c r="F6" s="488"/>
      <c r="G6" s="488"/>
      <c r="H6" s="488"/>
      <c r="I6" s="488"/>
      <c r="J6" s="489"/>
    </row>
    <row r="7" spans="1:14" s="203" customFormat="1" x14ac:dyDescent="0.25">
      <c r="A7" s="117" t="s">
        <v>1</v>
      </c>
      <c r="B7" s="490"/>
      <c r="C7" s="490"/>
      <c r="D7" s="490"/>
      <c r="E7" s="490"/>
      <c r="F7" s="490"/>
      <c r="G7" s="490"/>
      <c r="H7" s="490"/>
      <c r="I7" s="490"/>
      <c r="J7" s="491"/>
    </row>
    <row r="8" spans="1:14" ht="15.75" thickBot="1" x14ac:dyDescent="0.3">
      <c r="A8" s="183"/>
      <c r="B8" s="184"/>
      <c r="C8" s="185"/>
      <c r="D8" s="185"/>
      <c r="E8" s="185"/>
      <c r="F8" s="185"/>
      <c r="G8" s="186"/>
      <c r="H8" s="186"/>
      <c r="I8" s="180"/>
    </row>
    <row r="9" spans="1:14" s="203" customFormat="1" ht="30" customHeight="1" thickBot="1" x14ac:dyDescent="0.3">
      <c r="A9" s="243" t="s">
        <v>87</v>
      </c>
      <c r="B9" s="244"/>
      <c r="C9" s="244"/>
      <c r="D9" s="244"/>
      <c r="E9" s="244"/>
      <c r="F9" s="244"/>
      <c r="G9" s="244"/>
      <c r="H9" s="244"/>
      <c r="I9" s="244"/>
      <c r="J9" s="245"/>
    </row>
    <row r="10" spans="1:14" s="203" customFormat="1" ht="25.5" x14ac:dyDescent="0.25">
      <c r="A10" s="49" t="s">
        <v>2</v>
      </c>
      <c r="B10" s="47" t="s">
        <v>3</v>
      </c>
      <c r="C10" s="47" t="s">
        <v>4</v>
      </c>
      <c r="D10" s="47" t="s">
        <v>28</v>
      </c>
      <c r="E10" s="47" t="s">
        <v>25</v>
      </c>
      <c r="F10" s="202" t="s">
        <v>44</v>
      </c>
      <c r="G10" s="174" t="s">
        <v>123</v>
      </c>
      <c r="H10" s="174" t="s">
        <v>195</v>
      </c>
      <c r="I10" s="174" t="s">
        <v>33</v>
      </c>
      <c r="J10" s="174" t="s">
        <v>124</v>
      </c>
    </row>
    <row r="11" spans="1:14" s="203" customFormat="1" x14ac:dyDescent="0.25">
      <c r="A11" s="7" t="s">
        <v>126</v>
      </c>
      <c r="B11" s="40"/>
      <c r="C11" s="4"/>
      <c r="D11" s="83"/>
      <c r="E11" s="85">
        <f>ROUND(C11*D11,2)</f>
        <v>0</v>
      </c>
      <c r="F11" s="173">
        <f>ROUND(E11*20/100+E11,2)</f>
        <v>0</v>
      </c>
      <c r="G11" s="337"/>
      <c r="H11" s="337"/>
      <c r="I11" s="226"/>
      <c r="J11" s="210"/>
    </row>
    <row r="12" spans="1:14" s="203" customFormat="1" x14ac:dyDescent="0.25">
      <c r="A12" s="7" t="s">
        <v>127</v>
      </c>
      <c r="B12" s="40"/>
      <c r="C12" s="4"/>
      <c r="D12" s="83"/>
      <c r="E12" s="85">
        <f t="shared" ref="E12:E20" si="0">ROUND(C12*D12,2)</f>
        <v>0</v>
      </c>
      <c r="F12" s="173">
        <f t="shared" ref="F12:F20" si="1">ROUND(E12*20/100+E12,2)</f>
        <v>0</v>
      </c>
      <c r="G12" s="337"/>
      <c r="H12" s="337"/>
      <c r="I12" s="226"/>
      <c r="J12" s="210"/>
    </row>
    <row r="13" spans="1:14" s="203" customFormat="1" x14ac:dyDescent="0.25">
      <c r="A13" s="7" t="s">
        <v>128</v>
      </c>
      <c r="B13" s="40"/>
      <c r="C13" s="4"/>
      <c r="D13" s="83"/>
      <c r="E13" s="85">
        <f t="shared" si="0"/>
        <v>0</v>
      </c>
      <c r="F13" s="173">
        <f t="shared" si="1"/>
        <v>0</v>
      </c>
      <c r="G13" s="337"/>
      <c r="H13" s="337"/>
      <c r="I13" s="226"/>
      <c r="J13" s="210"/>
    </row>
    <row r="14" spans="1:14" s="203" customFormat="1" x14ac:dyDescent="0.25">
      <c r="A14" s="7" t="s">
        <v>196</v>
      </c>
      <c r="B14" s="40"/>
      <c r="C14" s="4"/>
      <c r="D14" s="83"/>
      <c r="E14" s="85">
        <f t="shared" si="0"/>
        <v>0</v>
      </c>
      <c r="F14" s="173">
        <f t="shared" si="1"/>
        <v>0</v>
      </c>
      <c r="G14" s="337"/>
      <c r="H14" s="337"/>
      <c r="I14" s="226"/>
      <c r="J14" s="210"/>
    </row>
    <row r="15" spans="1:14" s="203" customFormat="1" x14ac:dyDescent="0.25">
      <c r="A15" s="7" t="s">
        <v>197</v>
      </c>
      <c r="B15" s="40"/>
      <c r="C15" s="4"/>
      <c r="D15" s="83"/>
      <c r="E15" s="85">
        <f t="shared" si="0"/>
        <v>0</v>
      </c>
      <c r="F15" s="173">
        <f t="shared" si="1"/>
        <v>0</v>
      </c>
      <c r="G15" s="337"/>
      <c r="H15" s="337"/>
      <c r="I15" s="226"/>
      <c r="J15" s="210"/>
    </row>
    <row r="16" spans="1:14" s="203" customFormat="1" x14ac:dyDescent="0.25">
      <c r="A16" s="7" t="s">
        <v>207</v>
      </c>
      <c r="B16" s="40"/>
      <c r="C16" s="4"/>
      <c r="D16" s="83"/>
      <c r="E16" s="85">
        <f t="shared" si="0"/>
        <v>0</v>
      </c>
      <c r="F16" s="173">
        <f t="shared" si="1"/>
        <v>0</v>
      </c>
      <c r="G16" s="337"/>
      <c r="H16" s="337"/>
      <c r="I16" s="226"/>
      <c r="J16" s="210"/>
      <c r="L16" s="383"/>
      <c r="M16" s="383"/>
      <c r="N16" s="383"/>
    </row>
    <row r="17" spans="1:14" s="203" customFormat="1" x14ac:dyDescent="0.25">
      <c r="A17" s="7" t="s">
        <v>208</v>
      </c>
      <c r="B17" s="40"/>
      <c r="C17" s="4"/>
      <c r="D17" s="83"/>
      <c r="E17" s="85">
        <f t="shared" si="0"/>
        <v>0</v>
      </c>
      <c r="F17" s="173">
        <f t="shared" si="1"/>
        <v>0</v>
      </c>
      <c r="G17" s="337"/>
      <c r="H17" s="337"/>
      <c r="I17" s="226"/>
      <c r="J17" s="210"/>
      <c r="L17" s="232"/>
      <c r="M17" s="383"/>
      <c r="N17" s="383"/>
    </row>
    <row r="18" spans="1:14" s="203" customFormat="1" x14ac:dyDescent="0.25">
      <c r="A18" s="7" t="s">
        <v>209</v>
      </c>
      <c r="B18" s="41"/>
      <c r="C18" s="4"/>
      <c r="D18" s="83"/>
      <c r="E18" s="85">
        <f t="shared" si="0"/>
        <v>0</v>
      </c>
      <c r="F18" s="173">
        <f t="shared" si="1"/>
        <v>0</v>
      </c>
      <c r="G18" s="337"/>
      <c r="H18" s="337"/>
      <c r="I18" s="226"/>
      <c r="J18" s="210"/>
      <c r="L18" s="383"/>
      <c r="M18" s="383"/>
      <c r="N18" s="383"/>
    </row>
    <row r="19" spans="1:14" s="203" customFormat="1" x14ac:dyDescent="0.25">
      <c r="A19" s="7"/>
      <c r="B19" s="205"/>
      <c r="C19" s="4"/>
      <c r="D19" s="83"/>
      <c r="E19" s="85">
        <f t="shared" si="0"/>
        <v>0</v>
      </c>
      <c r="F19" s="173">
        <f t="shared" si="1"/>
        <v>0</v>
      </c>
      <c r="G19" s="337"/>
      <c r="H19" s="337"/>
      <c r="I19" s="226"/>
      <c r="J19" s="210"/>
      <c r="L19" s="383"/>
      <c r="M19" s="383"/>
      <c r="N19" s="383"/>
    </row>
    <row r="20" spans="1:14" s="203" customFormat="1" ht="15.75" thickBot="1" x14ac:dyDescent="0.3">
      <c r="A20" s="133"/>
      <c r="B20" s="138"/>
      <c r="C20" s="62"/>
      <c r="D20" s="84"/>
      <c r="E20" s="85">
        <f t="shared" si="0"/>
        <v>0</v>
      </c>
      <c r="F20" s="173">
        <f t="shared" si="1"/>
        <v>0</v>
      </c>
      <c r="G20" s="337"/>
      <c r="H20" s="337"/>
      <c r="I20" s="226"/>
      <c r="J20" s="210"/>
      <c r="L20" s="383"/>
      <c r="M20" s="234"/>
      <c r="N20" s="383"/>
    </row>
    <row r="21" spans="1:14" s="203" customFormat="1" ht="16.5" customHeight="1" x14ac:dyDescent="0.25">
      <c r="A21" s="492" t="s">
        <v>27</v>
      </c>
      <c r="B21" s="493"/>
      <c r="C21" s="493"/>
      <c r="D21" s="494"/>
      <c r="E21" s="256">
        <f>SUM(E11:E20)</f>
        <v>0</v>
      </c>
      <c r="F21" s="256">
        <f>SUM(F11:F20)</f>
        <v>0</v>
      </c>
      <c r="G21" s="187"/>
      <c r="H21" s="187"/>
      <c r="I21" s="187"/>
      <c r="J21" s="187"/>
      <c r="L21" s="383"/>
      <c r="M21" s="234"/>
      <c r="N21" s="383"/>
    </row>
    <row r="22" spans="1:14" s="213" customFormat="1" x14ac:dyDescent="0.25">
      <c r="A22" s="477" t="s">
        <v>198</v>
      </c>
      <c r="B22" s="478"/>
      <c r="C22" s="478"/>
      <c r="D22" s="479"/>
      <c r="E22" s="259">
        <f>SUMIFS(E11:E20,G11:G20,"1. Rekonštrukcia a modernizácia stavebných objektov v oblasti priemyslu a služieb na to nadväzujúcich za účelom zníženia ich energetickej náročnosti")</f>
        <v>0</v>
      </c>
      <c r="F22" s="259">
        <f>SUMIFS(F11:F20,G11:G20,"1. Rekonštrukcia a modernizácia stavebných objektov v oblasti priemyslu a služieb na to nadväzujúcich za účelom zníženia ich energetickej náročnosti")</f>
        <v>0</v>
      </c>
      <c r="G22" s="187"/>
      <c r="H22" s="187"/>
      <c r="I22" s="187"/>
      <c r="J22" s="187"/>
      <c r="L22" s="383"/>
      <c r="M22" s="234"/>
      <c r="N22" s="383"/>
    </row>
    <row r="23" spans="1:14" s="213" customFormat="1" x14ac:dyDescent="0.25">
      <c r="A23" s="477" t="s">
        <v>199</v>
      </c>
      <c r="B23" s="478"/>
      <c r="C23" s="478"/>
      <c r="D23" s="479"/>
      <c r="E23" s="259">
        <f>SUMIFS(E11:E20,G11:G20,"2. Rekonštrukcia a modernizácia existujúcich energetických zariadení za účelom zvýšenia energetickej účinnosti  a zníženia emisií skleníkových plynov")</f>
        <v>0</v>
      </c>
      <c r="F23" s="259">
        <f>SUMIFS(F11:F20,G11:G20,"2. Rekonštrukcia a modernizácia existujúcich energetických zariadení za účelom zvýšenia energetickej účinnosti  a zníženia emisií skleníkových plynov")</f>
        <v>0</v>
      </c>
      <c r="G23" s="187"/>
      <c r="H23" s="187"/>
      <c r="I23" s="187"/>
      <c r="J23" s="187"/>
      <c r="L23" s="383"/>
      <c r="M23" s="234"/>
      <c r="N23" s="383"/>
    </row>
    <row r="24" spans="1:14" s="213" customFormat="1" x14ac:dyDescent="0.25">
      <c r="A24" s="477" t="s">
        <v>200</v>
      </c>
      <c r="B24" s="478"/>
      <c r="C24" s="478"/>
      <c r="D24" s="479"/>
      <c r="E24" s="259">
        <f>SUMIFS(E11:E20,G11:G20,"3. Rekonštrukcia a modernizácia systémov výroby a rozvodu stlačeného vzduchu")</f>
        <v>0</v>
      </c>
      <c r="F24" s="259">
        <f>SUMIFS(F11:F20,G11:G20,"3. Rekonštrukcia a modernizácia systémov výroby a rozvodu stlačeného vzduchu")</f>
        <v>0</v>
      </c>
      <c r="G24" s="187"/>
      <c r="H24" s="187"/>
      <c r="I24" s="187"/>
      <c r="J24" s="187"/>
      <c r="L24" s="383"/>
      <c r="M24" s="234"/>
      <c r="N24" s="383"/>
    </row>
    <row r="25" spans="1:14" s="213" customFormat="1" x14ac:dyDescent="0.25">
      <c r="A25" s="477" t="s">
        <v>201</v>
      </c>
      <c r="B25" s="478"/>
      <c r="C25" s="478"/>
      <c r="D25" s="479"/>
      <c r="E25" s="259">
        <f>SUMIFS(E11:E20,G11:G20,"4. Zavádzanie systémov merania a riadenia, vrátane energetických a environmentálnych manažérskych systémov, najmä EMAS, v oblasti výroby a spotreby energie za účelom zníženia spotreby energie a emisií skleníkových plynov")</f>
        <v>0</v>
      </c>
      <c r="F25" s="259">
        <f>SUMIFS(F11:F20,G11:G20,"4. Zavádzanie systémov merania a riadenia, vrátane energetických a environmentálnych manažérskych systémov, najmä EMAS, v oblasti výroby a spotreby energie za účelom zníženia spotreby energie a emisií skleníkových plynov")</f>
        <v>0</v>
      </c>
      <c r="G25" s="187"/>
      <c r="H25" s="187"/>
      <c r="I25" s="187"/>
      <c r="J25" s="187"/>
      <c r="L25" s="383"/>
      <c r="M25" s="234"/>
      <c r="N25" s="383"/>
    </row>
    <row r="26" spans="1:14" s="213" customFormat="1" x14ac:dyDescent="0.25">
      <c r="A26" s="477" t="s">
        <v>202</v>
      </c>
      <c r="B26" s="478"/>
      <c r="C26" s="478"/>
      <c r="D26" s="479"/>
      <c r="E26" s="259">
        <f>SUMIFS(E11:E20,G11:G20,"5. Výstavba, modernizácia a rekonštrukcia rozvodov energie, resp. rozvodov energetických médií")</f>
        <v>0</v>
      </c>
      <c r="F26" s="259">
        <f>SUMIFS(F11:F20,G11:G20,"5. Výstavba, modernizácia a rekonštrukcia rozvodov energie, resp. rozvodov energetických médií")</f>
        <v>0</v>
      </c>
      <c r="G26" s="187"/>
      <c r="H26" s="187"/>
      <c r="I26" s="187"/>
      <c r="J26" s="187"/>
      <c r="L26" s="383"/>
      <c r="M26" s="234"/>
      <c r="N26" s="383"/>
    </row>
    <row r="27" spans="1:14" s="213" customFormat="1" x14ac:dyDescent="0.25">
      <c r="A27" s="477" t="s">
        <v>203</v>
      </c>
      <c r="B27" s="478"/>
      <c r="C27" s="478"/>
      <c r="D27" s="479"/>
      <c r="E27" s="259">
        <f>SUMIFS(E11:E20,G11:G20,"6. Modernizácia a rekonštrukcia systémov vonkajšieho osvetlenia priemyselných areálov, ale len spolu s inými opatreniami na zníženie spotreby elektriny v podniku")</f>
        <v>0</v>
      </c>
      <c r="F27" s="259">
        <f>SUMIFS(F11:F20,G11:G20,"6. Modernizácia a rekonštrukcia systémov vonkajšieho osvetlenia priemyselných areálov, ale len spolu s inými opatreniami na zníženie spotreby elektriny v podniku")</f>
        <v>0</v>
      </c>
      <c r="G27" s="187"/>
      <c r="H27" s="187"/>
      <c r="I27" s="187"/>
      <c r="J27" s="187"/>
      <c r="L27" s="383"/>
      <c r="M27" s="234"/>
      <c r="N27" s="383"/>
    </row>
    <row r="28" spans="1:14" s="213" customFormat="1" x14ac:dyDescent="0.25">
      <c r="A28" s="477" t="s">
        <v>204</v>
      </c>
      <c r="B28" s="478"/>
      <c r="C28" s="478"/>
      <c r="D28" s="479"/>
      <c r="E28" s="259">
        <f>SUMIFS(E11:E20,G11:G20,"7. Iné opatrenia, ktoré prispievajú k znižovaniu spotreby primárnych energetických zdrojov")</f>
        <v>0</v>
      </c>
      <c r="F28" s="259">
        <f>SUMIFS(F11:F20,G11:G20,"7. Iné opatrenia, ktoré prispievajú k znižovaniu spotreby primárnych energetických zdrojov")</f>
        <v>0</v>
      </c>
      <c r="G28" s="187"/>
      <c r="H28" s="187"/>
      <c r="I28" s="187"/>
      <c r="J28" s="187"/>
      <c r="L28" s="383"/>
      <c r="M28" s="234"/>
      <c r="N28" s="383"/>
    </row>
    <row r="29" spans="1:14" x14ac:dyDescent="0.25">
      <c r="A29" s="477" t="s">
        <v>140</v>
      </c>
      <c r="B29" s="478"/>
      <c r="C29" s="478"/>
      <c r="D29" s="479"/>
      <c r="E29" s="259">
        <f>SUMIF($H$11:$H$20,"Schéma štátnej pomoci na opatrenia energetickej efektívnosti v podnikoch",$E$11:$E$20)</f>
        <v>0</v>
      </c>
      <c r="F29" s="259">
        <f>SUMIF($H$11:$H$20,"Schéma štátnej pomoci na opatrenia energetickej efektívnosti v podnikoch",$F$11:$F$20)</f>
        <v>0</v>
      </c>
      <c r="L29" s="383"/>
      <c r="M29" s="234"/>
      <c r="N29" s="201"/>
    </row>
    <row r="30" spans="1:14" x14ac:dyDescent="0.25">
      <c r="A30" s="477" t="s">
        <v>141</v>
      </c>
      <c r="B30" s="478"/>
      <c r="C30" s="478"/>
      <c r="D30" s="479"/>
      <c r="E30" s="259">
        <f>SUMIF($H$11:$H$20,"Schéma štátnej pomoci na podporu využívania obnoviteľných zdrojov energie",$E$11:$E$20)</f>
        <v>0</v>
      </c>
      <c r="F30" s="259">
        <f>SUMIF($H$11:$H$20,"Schéma štátnej pomoci na podporu využívania obnoviteľných zdrojov energie",$F$11:$F$20)</f>
        <v>0</v>
      </c>
      <c r="L30" s="383"/>
      <c r="M30" s="234"/>
      <c r="N30" s="201"/>
    </row>
    <row r="31" spans="1:14" x14ac:dyDescent="0.25">
      <c r="A31" s="477" t="s">
        <v>216</v>
      </c>
      <c r="B31" s="478"/>
      <c r="C31" s="478"/>
      <c r="D31" s="479"/>
      <c r="E31" s="259">
        <f>SUMIF($H$11:$H$20,"Schéma štátnej pomoci na podporu vysokoúčinnej kombinovanej výroby elektriny a tepla",$E$11:$E$20)</f>
        <v>0</v>
      </c>
      <c r="F31" s="259">
        <f>SUMIF($H$11:$H$20,"Schéma štátnej pomoci na podporu vysokoúčinnej kombinovanej výroby elektriny a tepla",$F$11:$F$20)</f>
        <v>0</v>
      </c>
      <c r="L31" s="389"/>
      <c r="M31" s="234"/>
      <c r="N31" s="201"/>
    </row>
    <row r="32" spans="1:14" x14ac:dyDescent="0.25">
      <c r="L32" s="383"/>
      <c r="M32" s="234"/>
      <c r="N32" s="201"/>
    </row>
    <row r="33" spans="1:14" x14ac:dyDescent="0.25">
      <c r="A33" s="191" t="s">
        <v>142</v>
      </c>
      <c r="B33" s="191"/>
      <c r="C33" s="189"/>
      <c r="D33" s="189"/>
      <c r="E33" s="189"/>
      <c r="F33" s="189"/>
      <c r="G33" s="227"/>
      <c r="H33" s="227"/>
      <c r="I33" s="483"/>
      <c r="J33" s="483"/>
      <c r="L33" s="383"/>
      <c r="M33" s="234"/>
      <c r="N33" s="201"/>
    </row>
    <row r="34" spans="1:14" x14ac:dyDescent="0.25">
      <c r="A34" s="187"/>
      <c r="B34" s="188"/>
      <c r="C34" s="189"/>
      <c r="D34" s="189"/>
      <c r="E34" s="189"/>
      <c r="F34" s="189"/>
      <c r="G34" s="190"/>
      <c r="H34" s="190"/>
      <c r="I34" s="484" t="s">
        <v>157</v>
      </c>
      <c r="J34" s="484"/>
      <c r="L34" s="383"/>
      <c r="M34" s="383"/>
      <c r="N34" s="201"/>
    </row>
    <row r="35" spans="1:14" x14ac:dyDescent="0.25">
      <c r="A35" s="187"/>
      <c r="B35" s="188"/>
      <c r="C35" s="189"/>
      <c r="D35" s="189"/>
      <c r="E35" s="189"/>
      <c r="F35" s="189"/>
      <c r="G35" s="187"/>
      <c r="H35" s="187"/>
      <c r="I35" s="183"/>
      <c r="L35" s="383"/>
      <c r="M35" s="383"/>
      <c r="N35" s="201"/>
    </row>
    <row r="36" spans="1:14" x14ac:dyDescent="0.25">
      <c r="A36" s="480" t="s">
        <v>40</v>
      </c>
      <c r="B36" s="480"/>
      <c r="C36" s="480"/>
      <c r="D36" s="480"/>
      <c r="E36" s="480"/>
      <c r="F36" s="480"/>
      <c r="G36" s="212"/>
      <c r="H36" s="353"/>
      <c r="I36" s="192"/>
      <c r="L36" s="383"/>
      <c r="M36" s="383"/>
      <c r="N36" s="201"/>
    </row>
    <row r="37" spans="1:14" s="203" customFormat="1" ht="19.5" customHeight="1" x14ac:dyDescent="0.3">
      <c r="A37" s="414" t="s">
        <v>120</v>
      </c>
      <c r="B37" s="414"/>
      <c r="C37" s="414"/>
      <c r="D37" s="414"/>
      <c r="E37" s="414"/>
      <c r="F37" s="414"/>
      <c r="G37" s="414"/>
      <c r="H37" s="414"/>
      <c r="I37" s="414"/>
      <c r="J37" s="414"/>
      <c r="L37" s="383"/>
      <c r="M37" s="383"/>
      <c r="N37" s="383"/>
    </row>
    <row r="38" spans="1:14" s="203" customFormat="1" ht="35.25" customHeight="1" x14ac:dyDescent="0.3">
      <c r="A38" s="481" t="s">
        <v>121</v>
      </c>
      <c r="B38" s="481"/>
      <c r="C38" s="481"/>
      <c r="D38" s="481"/>
      <c r="E38" s="481"/>
      <c r="F38" s="481"/>
      <c r="G38" s="481"/>
      <c r="H38" s="481"/>
      <c r="I38" s="481"/>
      <c r="J38" s="481"/>
      <c r="L38" s="383"/>
      <c r="M38" s="383"/>
      <c r="N38" s="383"/>
    </row>
    <row r="39" spans="1:14" s="203" customFormat="1" ht="35.25" customHeight="1" x14ac:dyDescent="0.3">
      <c r="A39" s="481" t="s">
        <v>122</v>
      </c>
      <c r="B39" s="481"/>
      <c r="C39" s="481"/>
      <c r="D39" s="481"/>
      <c r="E39" s="481"/>
      <c r="F39" s="481"/>
      <c r="G39" s="481"/>
      <c r="H39" s="481"/>
      <c r="I39" s="481"/>
      <c r="J39" s="481"/>
    </row>
    <row r="40" spans="1:14" x14ac:dyDescent="0.25">
      <c r="A40" s="482"/>
      <c r="B40" s="482"/>
      <c r="C40" s="482"/>
      <c r="D40" s="482"/>
      <c r="E40" s="482"/>
      <c r="F40" s="482"/>
      <c r="G40" s="482"/>
      <c r="H40" s="482"/>
      <c r="I40" s="482"/>
    </row>
  </sheetData>
  <protectedRanges>
    <protectedRange sqref="I11:I20" name="Rozsah4_1_1"/>
    <protectedRange sqref="C11:D13 C14:C18 D14:D19" name="Rozsah2_1_1_1"/>
    <protectedRange sqref="B11:B18" name="Rozsah1_1_1_1"/>
  </protectedRanges>
  <mergeCells count="22">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 ref="A29:D29"/>
    <mergeCell ref="A30:D30"/>
    <mergeCell ref="A36:F36"/>
    <mergeCell ref="A37:J37"/>
    <mergeCell ref="A38:J38"/>
    <mergeCell ref="A31:D31"/>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view="pageBreakPreview" zoomScale="55" zoomScaleNormal="70" zoomScaleSheetLayoutView="55" workbookViewId="0">
      <selection activeCell="A67" sqref="A67:O67"/>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2" customWidth="1"/>
    <col min="8" max="8" width="22" style="252" bestFit="1" customWidth="1"/>
    <col min="9" max="11" width="33.28515625" style="272" customWidth="1"/>
    <col min="12" max="12" width="33.28515625" style="322" customWidth="1"/>
    <col min="13" max="13" width="33.28515625" style="272" customWidth="1"/>
    <col min="14" max="14" width="33.28515625" style="213" customWidth="1"/>
    <col min="15" max="15" width="33.28515625" customWidth="1"/>
    <col min="16" max="16" width="16" customWidth="1"/>
    <col min="17" max="56" width="9.140625" customWidth="1"/>
  </cols>
  <sheetData>
    <row r="1" spans="1:58" x14ac:dyDescent="0.25">
      <c r="A1" s="181"/>
      <c r="B1" s="181"/>
      <c r="C1" s="194"/>
      <c r="D1" s="195"/>
      <c r="E1" s="195"/>
      <c r="F1" s="246"/>
      <c r="G1" s="246"/>
      <c r="H1" s="246"/>
      <c r="I1" s="266"/>
      <c r="J1" s="266"/>
      <c r="K1" s="266"/>
      <c r="L1" s="313"/>
      <c r="M1" s="266"/>
      <c r="N1" s="181"/>
      <c r="O1" s="181"/>
    </row>
    <row r="2" spans="1:58" x14ac:dyDescent="0.25">
      <c r="A2" s="495" t="s">
        <v>194</v>
      </c>
      <c r="B2" s="495"/>
      <c r="C2" s="495"/>
      <c r="D2" s="495"/>
      <c r="E2" s="495"/>
      <c r="F2" s="495"/>
      <c r="G2" s="495"/>
      <c r="H2" s="495"/>
      <c r="I2" s="495"/>
      <c r="J2" s="495"/>
      <c r="K2" s="495"/>
      <c r="L2" s="495"/>
      <c r="M2" s="495"/>
      <c r="N2" s="495"/>
      <c r="O2" s="495"/>
    </row>
    <row r="3" spans="1:58" ht="12.75" customHeight="1" x14ac:dyDescent="0.25">
      <c r="A3" s="196"/>
      <c r="B3" s="196"/>
      <c r="C3" s="196"/>
      <c r="D3" s="196"/>
      <c r="E3" s="196"/>
      <c r="F3" s="196"/>
      <c r="G3" s="196"/>
      <c r="H3" s="196"/>
      <c r="I3" s="248"/>
      <c r="J3" s="248"/>
      <c r="K3" s="248"/>
      <c r="L3" s="314"/>
      <c r="M3" s="248"/>
      <c r="N3" s="196"/>
      <c r="O3" s="181"/>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row>
    <row r="4" spans="1:58" x14ac:dyDescent="0.25">
      <c r="A4" s="181"/>
      <c r="B4" s="181"/>
      <c r="C4" s="194"/>
      <c r="D4" s="195"/>
      <c r="E4" s="195"/>
      <c r="F4" s="246"/>
      <c r="G4" s="246"/>
      <c r="H4" s="246"/>
      <c r="I4" s="266"/>
      <c r="J4" s="266"/>
      <c r="K4" s="266"/>
      <c r="L4" s="313"/>
      <c r="M4" s="266"/>
      <c r="N4" s="181"/>
      <c r="O4" s="181"/>
      <c r="P4" s="214"/>
      <c r="Q4" s="214"/>
      <c r="R4" s="214"/>
      <c r="S4" s="214"/>
      <c r="T4" s="214"/>
      <c r="U4" s="214"/>
      <c r="V4" s="214"/>
      <c r="W4" s="214"/>
      <c r="X4" s="214"/>
      <c r="Y4" s="214"/>
      <c r="Z4" s="214"/>
      <c r="AA4" s="214"/>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x14ac:dyDescent="0.25">
      <c r="A5" s="181"/>
      <c r="B5" s="181"/>
      <c r="C5" s="194"/>
      <c r="D5" s="195"/>
      <c r="E5" s="195"/>
      <c r="F5" s="246"/>
      <c r="G5" s="246"/>
      <c r="H5" s="246"/>
      <c r="I5" s="266"/>
      <c r="J5" s="266"/>
      <c r="K5" s="266"/>
      <c r="L5" s="313"/>
      <c r="M5" s="266"/>
      <c r="N5" s="181"/>
      <c r="O5" s="181"/>
      <c r="P5" s="214"/>
      <c r="Q5" s="214"/>
      <c r="R5" s="214"/>
      <c r="S5" s="214"/>
      <c r="T5" s="214"/>
      <c r="U5" s="214"/>
      <c r="V5" s="214"/>
      <c r="W5" s="214"/>
      <c r="X5" s="214"/>
      <c r="Y5" s="214"/>
      <c r="Z5" s="214"/>
      <c r="AA5" s="214"/>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86" t="s">
        <v>248</v>
      </c>
      <c r="B6" s="486"/>
      <c r="C6" s="486"/>
      <c r="D6" s="486"/>
      <c r="E6" s="486"/>
      <c r="F6" s="486"/>
      <c r="G6" s="486"/>
      <c r="H6" s="486"/>
      <c r="I6" s="486"/>
      <c r="J6" s="486"/>
      <c r="K6" s="486"/>
      <c r="L6" s="486"/>
      <c r="M6" s="486"/>
      <c r="N6" s="486"/>
      <c r="O6" s="486"/>
      <c r="P6" s="214"/>
      <c r="Q6" s="214"/>
      <c r="R6" s="214"/>
      <c r="S6" s="214"/>
      <c r="T6" s="214"/>
      <c r="U6" s="214"/>
      <c r="V6" s="214"/>
      <c r="W6" s="214"/>
      <c r="X6" s="214"/>
      <c r="Y6" s="214"/>
      <c r="Z6" s="214"/>
      <c r="AA6" s="214"/>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3">
      <c r="A7" s="193"/>
      <c r="B7" s="193"/>
      <c r="C7" s="193"/>
      <c r="D7" s="193"/>
      <c r="E7" s="193"/>
      <c r="F7" s="247"/>
      <c r="G7" s="247"/>
      <c r="H7" s="247"/>
      <c r="I7" s="267"/>
      <c r="J7" s="267"/>
      <c r="K7" s="267"/>
      <c r="L7" s="315"/>
      <c r="M7" s="267"/>
      <c r="N7" s="193"/>
      <c r="O7" s="181"/>
      <c r="P7" s="214"/>
      <c r="Q7" s="214"/>
      <c r="R7" s="214"/>
      <c r="S7" s="214"/>
      <c r="T7" s="214"/>
      <c r="U7" s="214"/>
      <c r="V7" s="214"/>
      <c r="W7" s="214"/>
      <c r="X7" s="214"/>
      <c r="Y7" s="214"/>
      <c r="Z7" s="214"/>
      <c r="AA7" s="214"/>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496"/>
      <c r="C8" s="496"/>
      <c r="D8" s="496"/>
      <c r="E8" s="496"/>
      <c r="F8" s="496"/>
      <c r="G8" s="496"/>
      <c r="H8" s="496"/>
      <c r="I8" s="496"/>
      <c r="J8" s="496"/>
      <c r="K8" s="496"/>
      <c r="L8" s="496"/>
      <c r="M8" s="496"/>
      <c r="N8" s="496"/>
      <c r="O8" s="497"/>
      <c r="P8" s="214"/>
      <c r="Q8" s="232"/>
      <c r="R8" s="214"/>
      <c r="S8" s="214"/>
      <c r="T8" s="214"/>
      <c r="U8" s="214"/>
      <c r="V8" s="214"/>
      <c r="W8" s="214"/>
      <c r="X8" s="214"/>
      <c r="Y8" s="214"/>
      <c r="Z8" s="214"/>
      <c r="AA8" s="214"/>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496"/>
      <c r="C9" s="496"/>
      <c r="D9" s="496"/>
      <c r="E9" s="496"/>
      <c r="F9" s="496"/>
      <c r="G9" s="496"/>
      <c r="H9" s="496"/>
      <c r="I9" s="496"/>
      <c r="J9" s="496"/>
      <c r="K9" s="496"/>
      <c r="L9" s="496"/>
      <c r="M9" s="496"/>
      <c r="N9" s="496"/>
      <c r="O9" s="497"/>
      <c r="P9" s="214"/>
      <c r="Q9" s="214"/>
      <c r="R9" s="214"/>
      <c r="S9" s="214"/>
      <c r="T9" s="214"/>
      <c r="U9" s="214"/>
      <c r="V9" s="214"/>
      <c r="W9" s="214"/>
      <c r="X9" s="214"/>
      <c r="Y9" s="214"/>
      <c r="Z9" s="214"/>
      <c r="AA9" s="214"/>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0" customFormat="1" ht="17.25" customHeight="1" x14ac:dyDescent="0.25">
      <c r="A10" s="392" t="s">
        <v>217</v>
      </c>
      <c r="B10" s="394"/>
      <c r="C10" s="393"/>
      <c r="D10" s="393"/>
      <c r="E10" s="393"/>
      <c r="F10" s="393"/>
      <c r="G10" s="393"/>
      <c r="H10" s="393"/>
      <c r="I10" s="393"/>
      <c r="J10" s="393"/>
      <c r="K10" s="393"/>
      <c r="L10" s="393"/>
      <c r="M10" s="393"/>
      <c r="N10" s="393"/>
      <c r="O10" s="393"/>
      <c r="P10" s="389"/>
      <c r="Q10" s="389"/>
      <c r="R10" s="389"/>
      <c r="S10" s="389"/>
      <c r="T10" s="389"/>
      <c r="U10" s="389"/>
      <c r="V10" s="389"/>
      <c r="W10" s="389"/>
      <c r="X10" s="389"/>
      <c r="Y10" s="389"/>
      <c r="Z10" s="389"/>
      <c r="AA10" s="389"/>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1" customFormat="1" ht="15.75" thickBot="1" x14ac:dyDescent="0.3">
      <c r="A11" s="197"/>
      <c r="B11" s="197"/>
      <c r="C11" s="198"/>
      <c r="D11" s="199"/>
      <c r="E11" s="199"/>
      <c r="F11" s="248"/>
      <c r="G11" s="248"/>
      <c r="H11" s="248"/>
      <c r="I11" s="268"/>
      <c r="J11" s="268"/>
      <c r="K11" s="268"/>
      <c r="L11" s="316"/>
      <c r="M11" s="268"/>
      <c r="N11" s="197"/>
      <c r="P11" s="201"/>
      <c r="Q11" s="201"/>
      <c r="R11" s="201"/>
      <c r="S11" s="201"/>
      <c r="T11" s="201"/>
      <c r="U11" s="201"/>
      <c r="V11" s="201"/>
      <c r="W11" s="201"/>
      <c r="X11" s="201"/>
      <c r="Y11" s="201"/>
      <c r="Z11" s="201"/>
      <c r="AA11" s="201"/>
      <c r="AB11" s="233"/>
      <c r="AC11" s="233"/>
      <c r="AD11" s="233"/>
      <c r="AE11" s="233"/>
      <c r="AF11" s="233"/>
      <c r="AG11" s="233"/>
      <c r="AH11" s="233"/>
      <c r="AI11" s="233"/>
      <c r="AJ11" s="233"/>
      <c r="AK11" s="233"/>
      <c r="AL11" s="233"/>
      <c r="AM11" s="233"/>
      <c r="AN11" s="233"/>
      <c r="AO11" s="200"/>
      <c r="AP11" s="200"/>
      <c r="AQ11" s="200"/>
      <c r="AR11" s="200"/>
      <c r="AS11" s="200"/>
      <c r="AT11" s="200"/>
      <c r="AU11" s="200"/>
      <c r="AV11" s="200"/>
      <c r="AW11" s="200"/>
      <c r="AX11" s="200"/>
      <c r="AY11" s="200"/>
      <c r="AZ11" s="200"/>
      <c r="BA11" s="200"/>
      <c r="BB11" s="200"/>
      <c r="BC11" s="200"/>
      <c r="BD11" s="200"/>
      <c r="BE11" s="200"/>
      <c r="BF11" s="200"/>
    </row>
    <row r="12" spans="1:58" ht="27" customHeight="1" thickBot="1" x14ac:dyDescent="0.3">
      <c r="A12" s="274" t="s">
        <v>143</v>
      </c>
      <c r="B12" s="275"/>
      <c r="C12" s="275"/>
      <c r="D12" s="275"/>
      <c r="E12" s="275"/>
      <c r="F12" s="275"/>
      <c r="G12" s="275"/>
      <c r="H12" s="275"/>
      <c r="I12" s="275"/>
      <c r="J12" s="275"/>
      <c r="K12" s="275"/>
      <c r="L12" s="317"/>
      <c r="M12" s="275"/>
      <c r="N12" s="275"/>
      <c r="O12" s="350"/>
      <c r="P12" s="214"/>
      <c r="Q12" s="214"/>
      <c r="R12" s="234"/>
      <c r="S12" s="214"/>
      <c r="T12" s="214"/>
      <c r="U12" s="214"/>
      <c r="V12" s="214"/>
      <c r="W12" s="214"/>
      <c r="X12" s="214"/>
      <c r="Y12" s="214"/>
      <c r="Z12" s="214"/>
      <c r="AA12" s="214"/>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498" t="s">
        <v>164</v>
      </c>
      <c r="B13" s="499"/>
      <c r="C13" s="499"/>
      <c r="D13" s="499"/>
      <c r="E13" s="499"/>
      <c r="F13" s="499"/>
      <c r="G13" s="499"/>
      <c r="H13" s="499"/>
      <c r="I13" s="499"/>
      <c r="J13" s="499"/>
      <c r="K13" s="499"/>
      <c r="L13" s="499"/>
      <c r="M13" s="499"/>
      <c r="N13" s="499"/>
      <c r="O13" s="500"/>
      <c r="P13" s="214"/>
      <c r="Q13" s="214"/>
      <c r="R13" s="234"/>
      <c r="S13" s="214"/>
      <c r="T13" s="214"/>
      <c r="U13" s="214"/>
      <c r="V13" s="214"/>
      <c r="W13" s="214"/>
      <c r="X13" s="214"/>
      <c r="Y13" s="214"/>
      <c r="Z13" s="214"/>
      <c r="AA13" s="214"/>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162</v>
      </c>
      <c r="I14" s="161" t="s">
        <v>161</v>
      </c>
      <c r="J14" s="162" t="s">
        <v>123</v>
      </c>
      <c r="K14" s="174" t="s">
        <v>195</v>
      </c>
      <c r="L14" s="318" t="s">
        <v>229</v>
      </c>
      <c r="M14" s="162" t="s">
        <v>230</v>
      </c>
      <c r="N14" s="161" t="s">
        <v>33</v>
      </c>
      <c r="O14" s="351" t="s">
        <v>124</v>
      </c>
      <c r="P14" s="214"/>
      <c r="Q14" s="214"/>
      <c r="R14" s="234"/>
      <c r="S14" s="214"/>
      <c r="T14" s="214"/>
      <c r="U14" s="214"/>
      <c r="V14" s="214"/>
      <c r="W14" s="214"/>
      <c r="X14" s="214"/>
      <c r="Y14" s="214"/>
      <c r="Z14" s="214"/>
      <c r="AA14" s="214"/>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3" customFormat="1" ht="22.5" customHeight="1" thickBot="1" x14ac:dyDescent="0.3">
      <c r="A15" s="517" t="s">
        <v>93</v>
      </c>
      <c r="B15" s="518"/>
      <c r="C15" s="518"/>
      <c r="D15" s="518"/>
      <c r="E15" s="518"/>
      <c r="F15" s="518"/>
      <c r="G15" s="518"/>
      <c r="H15" s="518"/>
      <c r="I15" s="518"/>
      <c r="J15" s="518"/>
      <c r="K15" s="518"/>
      <c r="L15" s="518"/>
      <c r="M15" s="518"/>
      <c r="N15" s="518"/>
      <c r="O15" s="519"/>
      <c r="P15" s="214"/>
      <c r="Q15" s="214"/>
      <c r="R15" s="234"/>
      <c r="S15" s="214"/>
      <c r="T15" s="214"/>
      <c r="U15" s="214"/>
      <c r="V15" s="214"/>
      <c r="W15" s="214"/>
      <c r="X15" s="214"/>
      <c r="Y15" s="214"/>
      <c r="Z15" s="214"/>
      <c r="AA15" s="214"/>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38" t="s">
        <v>125</v>
      </c>
      <c r="B16" s="339"/>
      <c r="C16" s="339"/>
      <c r="D16" s="339"/>
      <c r="E16" s="339"/>
      <c r="F16" s="340"/>
      <c r="G16" s="340"/>
      <c r="H16" s="340"/>
      <c r="I16" s="339"/>
      <c r="J16" s="339"/>
      <c r="K16" s="339"/>
      <c r="L16" s="341"/>
      <c r="M16" s="339"/>
      <c r="N16" s="339"/>
      <c r="O16" s="342"/>
      <c r="P16" s="214"/>
      <c r="Q16" s="214"/>
      <c r="R16" s="214"/>
      <c r="S16" s="214"/>
      <c r="T16" s="214"/>
      <c r="U16" s="214"/>
      <c r="V16" s="214"/>
      <c r="W16" s="214"/>
      <c r="X16" s="214"/>
      <c r="Y16" s="214"/>
      <c r="Z16" s="214"/>
      <c r="AA16" s="214"/>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5" t="s">
        <v>126</v>
      </c>
      <c r="B17" s="167" t="s">
        <v>18</v>
      </c>
      <c r="C17" s="354"/>
      <c r="D17" s="169"/>
      <c r="E17" s="169"/>
      <c r="F17" s="250">
        <f>ROUND(D17*E17,2)</f>
        <v>0</v>
      </c>
      <c r="G17" s="250">
        <f>ROUND(F17*1.2,2)</f>
        <v>0</v>
      </c>
      <c r="H17" s="250"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37"/>
      <c r="J17" s="337"/>
      <c r="K17" s="337"/>
      <c r="L17" s="169"/>
      <c r="M17" s="169"/>
      <c r="N17" s="343"/>
      <c r="O17" s="170"/>
      <c r="P17" s="214"/>
      <c r="Q17" s="214"/>
      <c r="R17" s="214"/>
      <c r="S17" s="214"/>
      <c r="T17" s="214"/>
      <c r="U17" s="214"/>
      <c r="V17" s="214"/>
      <c r="W17" s="214"/>
      <c r="X17" s="214"/>
      <c r="Y17" s="214"/>
      <c r="Z17" s="214"/>
      <c r="AA17" s="214"/>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5" t="s">
        <v>127</v>
      </c>
      <c r="B18" s="167" t="s">
        <v>18</v>
      </c>
      <c r="C18" s="168"/>
      <c r="D18" s="169"/>
      <c r="E18" s="169"/>
      <c r="F18" s="249">
        <f>ROUND(D18*E18,2)</f>
        <v>0</v>
      </c>
      <c r="G18" s="250">
        <f t="shared" ref="G18:G21" si="0">ROUND(F18*1.2,2)</f>
        <v>0</v>
      </c>
      <c r="H18" s="250"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37"/>
      <c r="J18" s="269"/>
      <c r="K18" s="337"/>
      <c r="L18" s="169"/>
      <c r="M18" s="169"/>
      <c r="N18" s="343"/>
      <c r="O18" s="171"/>
      <c r="P18" s="214"/>
      <c r="Q18" s="214"/>
      <c r="R18" s="214"/>
      <c r="S18" s="214"/>
      <c r="T18" s="214"/>
      <c r="U18" s="214"/>
      <c r="V18" s="214"/>
      <c r="W18" s="214"/>
      <c r="X18" s="214"/>
      <c r="Y18" s="214"/>
      <c r="Z18" s="214"/>
      <c r="AA18" s="214"/>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4" t="s">
        <v>128</v>
      </c>
      <c r="B19" s="163" t="s">
        <v>18</v>
      </c>
      <c r="C19" s="164"/>
      <c r="D19" s="165"/>
      <c r="E19" s="165"/>
      <c r="F19" s="249">
        <f t="shared" ref="F19:F21" si="1">ROUND(D19*E19,2)</f>
        <v>0</v>
      </c>
      <c r="G19" s="249">
        <f t="shared" si="0"/>
        <v>0</v>
      </c>
      <c r="H19" s="250"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37"/>
      <c r="J19" s="269"/>
      <c r="K19" s="337"/>
      <c r="L19" s="169"/>
      <c r="M19" s="169"/>
      <c r="N19" s="343"/>
      <c r="O19" s="171"/>
      <c r="P19" s="214"/>
      <c r="Q19" s="214"/>
      <c r="R19" s="214"/>
      <c r="S19" s="214"/>
      <c r="T19" s="214"/>
      <c r="U19" s="214"/>
      <c r="V19" s="214"/>
      <c r="W19" s="214"/>
      <c r="X19" s="214"/>
      <c r="Y19" s="214"/>
      <c r="Z19" s="214"/>
      <c r="AA19" s="214"/>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4" t="s">
        <v>97</v>
      </c>
      <c r="B20" s="163" t="s">
        <v>18</v>
      </c>
      <c r="C20" s="168"/>
      <c r="D20" s="169"/>
      <c r="E20" s="169"/>
      <c r="F20" s="250">
        <f t="shared" si="1"/>
        <v>0</v>
      </c>
      <c r="G20" s="249">
        <f t="shared" si="0"/>
        <v>0</v>
      </c>
      <c r="H20" s="250"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37"/>
      <c r="J20" s="269"/>
      <c r="K20" s="337"/>
      <c r="L20" s="169"/>
      <c r="M20" s="169"/>
      <c r="N20" s="343"/>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3" t="s">
        <v>97</v>
      </c>
      <c r="B21" s="334" t="s">
        <v>18</v>
      </c>
      <c r="C21" s="335"/>
      <c r="D21" s="336"/>
      <c r="E21" s="336"/>
      <c r="F21" s="329">
        <f t="shared" si="1"/>
        <v>0</v>
      </c>
      <c r="G21" s="330">
        <f t="shared" si="0"/>
        <v>0</v>
      </c>
      <c r="H21" s="250"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37"/>
      <c r="J21" s="331"/>
      <c r="K21" s="337"/>
      <c r="L21" s="169"/>
      <c r="M21" s="169"/>
      <c r="N21" s="343"/>
      <c r="O21" s="332"/>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38" t="s">
        <v>129</v>
      </c>
      <c r="B22" s="339"/>
      <c r="C22" s="339"/>
      <c r="D22" s="339"/>
      <c r="E22" s="339"/>
      <c r="F22" s="340"/>
      <c r="G22" s="340"/>
      <c r="H22" s="340"/>
      <c r="I22" s="339"/>
      <c r="J22" s="339"/>
      <c r="K22" s="339"/>
      <c r="L22" s="341"/>
      <c r="M22" s="339"/>
      <c r="N22" s="339"/>
      <c r="O22" s="342"/>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5" t="s">
        <v>126</v>
      </c>
      <c r="B23" s="167" t="s">
        <v>18</v>
      </c>
      <c r="C23" s="168"/>
      <c r="D23" s="169"/>
      <c r="E23" s="169"/>
      <c r="F23" s="250">
        <f>ROUND(D23*E23,2)</f>
        <v>0</v>
      </c>
      <c r="G23" s="250">
        <f>ROUND(F23*1.2,2)</f>
        <v>0</v>
      </c>
      <c r="H23" s="250"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37"/>
      <c r="J23" s="337"/>
      <c r="K23" s="337"/>
      <c r="L23" s="169"/>
      <c r="M23" s="169"/>
      <c r="N23" s="343"/>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4" t="s">
        <v>127</v>
      </c>
      <c r="B24" s="167" t="s">
        <v>18</v>
      </c>
      <c r="C24" s="168"/>
      <c r="D24" s="169"/>
      <c r="E24" s="169"/>
      <c r="F24" s="250">
        <f t="shared" ref="F24:F27" si="2">ROUND(D24*E24,2)</f>
        <v>0</v>
      </c>
      <c r="G24" s="249">
        <f t="shared" ref="G24:G27" si="3">ROUND(F24*1.2,2)</f>
        <v>0</v>
      </c>
      <c r="H24" s="250"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37"/>
      <c r="J24" s="269"/>
      <c r="K24" s="337"/>
      <c r="L24" s="169"/>
      <c r="M24" s="169"/>
      <c r="N24" s="343"/>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5" t="s">
        <v>128</v>
      </c>
      <c r="B25" s="167" t="s">
        <v>18</v>
      </c>
      <c r="C25" s="168"/>
      <c r="D25" s="169"/>
      <c r="E25" s="169"/>
      <c r="F25" s="250">
        <f t="shared" si="2"/>
        <v>0</v>
      </c>
      <c r="G25" s="249">
        <f t="shared" si="3"/>
        <v>0</v>
      </c>
      <c r="H25" s="250"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37"/>
      <c r="J25" s="269"/>
      <c r="K25" s="337"/>
      <c r="L25" s="165"/>
      <c r="M25" s="165"/>
      <c r="N25" s="343"/>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4" t="s">
        <v>97</v>
      </c>
      <c r="B26" s="163" t="s">
        <v>18</v>
      </c>
      <c r="C26" s="168"/>
      <c r="D26" s="169"/>
      <c r="E26" s="169"/>
      <c r="F26" s="250">
        <f t="shared" si="2"/>
        <v>0</v>
      </c>
      <c r="G26" s="249">
        <f t="shared" si="3"/>
        <v>0</v>
      </c>
      <c r="H26" s="250"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37"/>
      <c r="J26" s="269"/>
      <c r="K26" s="337"/>
      <c r="L26" s="165"/>
      <c r="M26" s="165"/>
      <c r="N26" s="343"/>
      <c r="O26" s="175"/>
    </row>
    <row r="27" spans="1:58" ht="15.75" thickBot="1" x14ac:dyDescent="0.3">
      <c r="A27" s="333" t="s">
        <v>97</v>
      </c>
      <c r="B27" s="334" t="s">
        <v>18</v>
      </c>
      <c r="C27" s="335"/>
      <c r="D27" s="336"/>
      <c r="E27" s="336"/>
      <c r="F27" s="329">
        <f t="shared" si="2"/>
        <v>0</v>
      </c>
      <c r="G27" s="330">
        <f t="shared" si="3"/>
        <v>0</v>
      </c>
      <c r="H27" s="250"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37"/>
      <c r="J27" s="331"/>
      <c r="K27" s="337"/>
      <c r="L27" s="328"/>
      <c r="M27" s="328"/>
      <c r="N27" s="343"/>
      <c r="O27" s="175"/>
    </row>
    <row r="28" spans="1:58" ht="15.75" thickBot="1" x14ac:dyDescent="0.3">
      <c r="A28" s="338" t="s">
        <v>130</v>
      </c>
      <c r="B28" s="339"/>
      <c r="C28" s="339"/>
      <c r="D28" s="339"/>
      <c r="E28" s="339"/>
      <c r="F28" s="340"/>
      <c r="G28" s="340"/>
      <c r="H28" s="340"/>
      <c r="I28" s="339"/>
      <c r="J28" s="339"/>
      <c r="K28" s="339"/>
      <c r="L28" s="341"/>
      <c r="M28" s="339"/>
      <c r="N28" s="339"/>
      <c r="O28" s="342"/>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5" t="s">
        <v>126</v>
      </c>
      <c r="B29" s="167" t="s">
        <v>18</v>
      </c>
      <c r="C29" s="168"/>
      <c r="D29" s="169"/>
      <c r="E29" s="169"/>
      <c r="F29" s="250">
        <f t="shared" ref="F29:F33" si="4">ROUND(D29*E29,2)</f>
        <v>0</v>
      </c>
      <c r="G29" s="250">
        <f t="shared" ref="G29:G33" si="5">ROUND(F29*1.2,2)</f>
        <v>0</v>
      </c>
      <c r="H29" s="250"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37"/>
      <c r="J29" s="337"/>
      <c r="K29" s="337"/>
      <c r="L29" s="169"/>
      <c r="M29" s="169"/>
      <c r="N29" s="343"/>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4" t="s">
        <v>127</v>
      </c>
      <c r="B30" s="167" t="s">
        <v>18</v>
      </c>
      <c r="C30" s="168"/>
      <c r="D30" s="169"/>
      <c r="E30" s="169"/>
      <c r="F30" s="250">
        <f t="shared" si="4"/>
        <v>0</v>
      </c>
      <c r="G30" s="249">
        <f t="shared" si="5"/>
        <v>0</v>
      </c>
      <c r="H30" s="250"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37"/>
      <c r="J30" s="269"/>
      <c r="K30" s="337"/>
      <c r="L30" s="165"/>
      <c r="M30" s="165"/>
      <c r="N30" s="343"/>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5" t="s">
        <v>128</v>
      </c>
      <c r="B31" s="167" t="s">
        <v>18</v>
      </c>
      <c r="C31" s="168"/>
      <c r="D31" s="169"/>
      <c r="E31" s="169"/>
      <c r="F31" s="250">
        <f t="shared" si="4"/>
        <v>0</v>
      </c>
      <c r="G31" s="249">
        <f t="shared" si="5"/>
        <v>0</v>
      </c>
      <c r="H31" s="250"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37"/>
      <c r="J31" s="269"/>
      <c r="K31" s="337"/>
      <c r="L31" s="165"/>
      <c r="M31" s="165"/>
      <c r="N31" s="343"/>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4" t="s">
        <v>97</v>
      </c>
      <c r="B32" s="163" t="s">
        <v>18</v>
      </c>
      <c r="C32" s="168"/>
      <c r="D32" s="169"/>
      <c r="E32" s="169"/>
      <c r="F32" s="250">
        <f t="shared" si="4"/>
        <v>0</v>
      </c>
      <c r="G32" s="249">
        <f t="shared" si="5"/>
        <v>0</v>
      </c>
      <c r="H32" s="250"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37"/>
      <c r="J32" s="269"/>
      <c r="K32" s="337"/>
      <c r="L32" s="165"/>
      <c r="M32" s="165"/>
      <c r="N32" s="343"/>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3" t="s">
        <v>97</v>
      </c>
      <c r="B33" s="334" t="s">
        <v>18</v>
      </c>
      <c r="C33" s="335"/>
      <c r="D33" s="336"/>
      <c r="E33" s="336"/>
      <c r="F33" s="329">
        <f t="shared" si="4"/>
        <v>0</v>
      </c>
      <c r="G33" s="330">
        <f t="shared" si="5"/>
        <v>0</v>
      </c>
      <c r="H33" s="250"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37"/>
      <c r="J33" s="331"/>
      <c r="K33" s="337"/>
      <c r="L33" s="328"/>
      <c r="M33" s="328"/>
      <c r="N33" s="343"/>
      <c r="O33" s="332"/>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38" t="s">
        <v>131</v>
      </c>
      <c r="B34" s="339"/>
      <c r="C34" s="339"/>
      <c r="D34" s="339"/>
      <c r="E34" s="339"/>
      <c r="F34" s="340"/>
      <c r="G34" s="340"/>
      <c r="H34" s="340"/>
      <c r="I34" s="339"/>
      <c r="J34" s="339"/>
      <c r="K34" s="339"/>
      <c r="L34" s="341"/>
      <c r="M34" s="339"/>
      <c r="N34" s="339"/>
      <c r="O34" s="342"/>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5" t="s">
        <v>94</v>
      </c>
      <c r="B35" s="167" t="s">
        <v>18</v>
      </c>
      <c r="C35" s="168"/>
      <c r="D35" s="169"/>
      <c r="E35" s="169"/>
      <c r="F35" s="250">
        <f t="shared" ref="F35:F37" si="6">ROUND(D35*E35,2)</f>
        <v>0</v>
      </c>
      <c r="G35" s="250">
        <f t="shared" ref="G35:G37" si="7">ROUND(F35*1.2,2)</f>
        <v>0</v>
      </c>
      <c r="H35" s="250"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37"/>
      <c r="J35" s="337"/>
      <c r="K35" s="337"/>
      <c r="L35" s="169"/>
      <c r="M35" s="169"/>
      <c r="N35" s="343"/>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5" t="s">
        <v>127</v>
      </c>
      <c r="B36" s="167" t="s">
        <v>18</v>
      </c>
      <c r="C36" s="164"/>
      <c r="D36" s="165"/>
      <c r="E36" s="165"/>
      <c r="F36" s="250">
        <f t="shared" si="6"/>
        <v>0</v>
      </c>
      <c r="G36" s="249">
        <f t="shared" si="7"/>
        <v>0</v>
      </c>
      <c r="H36" s="250"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37"/>
      <c r="J36" s="269"/>
      <c r="K36" s="337"/>
      <c r="L36" s="165"/>
      <c r="M36" s="165"/>
      <c r="N36" s="343"/>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5" t="s">
        <v>128</v>
      </c>
      <c r="B37" s="326" t="s">
        <v>18</v>
      </c>
      <c r="C37" s="327"/>
      <c r="D37" s="328"/>
      <c r="E37" s="328"/>
      <c r="F37" s="329">
        <f t="shared" si="6"/>
        <v>0</v>
      </c>
      <c r="G37" s="330">
        <f t="shared" si="7"/>
        <v>0</v>
      </c>
      <c r="H37" s="250"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37"/>
      <c r="J37" s="331"/>
      <c r="K37" s="337"/>
      <c r="L37" s="328"/>
      <c r="M37" s="328"/>
      <c r="N37" s="343"/>
      <c r="O37" s="332"/>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0" t="s">
        <v>132</v>
      </c>
      <c r="B38" s="261"/>
      <c r="C38" s="261"/>
      <c r="D38" s="261"/>
      <c r="E38" s="261"/>
      <c r="F38" s="262"/>
      <c r="G38" s="262"/>
      <c r="H38" s="262"/>
      <c r="I38" s="261"/>
      <c r="J38" s="261"/>
      <c r="K38" s="261"/>
      <c r="L38" s="319"/>
      <c r="M38" s="261"/>
      <c r="N38" s="261"/>
      <c r="O38" s="263"/>
    </row>
    <row r="39" spans="1:58" ht="29.25" thickBot="1" x14ac:dyDescent="0.3">
      <c r="A39" s="265" t="s">
        <v>133</v>
      </c>
      <c r="B39" s="167" t="s">
        <v>134</v>
      </c>
      <c r="C39" s="168"/>
      <c r="D39" s="165"/>
      <c r="E39" s="169"/>
      <c r="F39" s="250">
        <f t="shared" ref="F39" si="8">ROUND(D39*E39,2)</f>
        <v>0</v>
      </c>
      <c r="G39" s="249">
        <f t="shared" ref="G39" si="9">ROUND(F39*1.2,2)</f>
        <v>0</v>
      </c>
      <c r="H39" s="250"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37"/>
      <c r="J39" s="269"/>
      <c r="K39" s="337"/>
      <c r="L39" s="165"/>
      <c r="M39" s="165"/>
      <c r="N39" s="343"/>
      <c r="O39" s="171"/>
    </row>
    <row r="40" spans="1:58" ht="18.75" thickBot="1" x14ac:dyDescent="0.3">
      <c r="A40" s="260" t="s">
        <v>135</v>
      </c>
      <c r="B40" s="261"/>
      <c r="C40" s="261"/>
      <c r="D40" s="261"/>
      <c r="E40" s="261"/>
      <c r="F40" s="262"/>
      <c r="G40" s="262"/>
      <c r="H40" s="262"/>
      <c r="I40" s="261"/>
      <c r="J40" s="261"/>
      <c r="K40" s="261"/>
      <c r="L40" s="319"/>
      <c r="M40" s="261"/>
      <c r="N40" s="261"/>
      <c r="O40" s="263"/>
      <c r="P40" s="60"/>
      <c r="R40" s="60"/>
      <c r="S40" s="60"/>
    </row>
    <row r="41" spans="1:58" ht="15.75" thickBot="1" x14ac:dyDescent="0.3">
      <c r="A41" s="265" t="s">
        <v>136</v>
      </c>
      <c r="B41" s="167" t="s">
        <v>137</v>
      </c>
      <c r="C41" s="168"/>
      <c r="D41" s="169"/>
      <c r="E41" s="169"/>
      <c r="F41" s="250">
        <f t="shared" ref="F41" si="10">ROUND(D41*E41,2)</f>
        <v>0</v>
      </c>
      <c r="G41" s="249">
        <f t="shared" ref="G41" si="11">ROUND(F41*1.2,2)</f>
        <v>0</v>
      </c>
      <c r="H41" s="250"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37"/>
      <c r="J41" s="269"/>
      <c r="K41" s="337"/>
      <c r="L41" s="165"/>
      <c r="M41" s="165"/>
      <c r="N41" s="343"/>
      <c r="O41" s="171"/>
      <c r="P41" s="60"/>
      <c r="R41" s="60"/>
      <c r="S41" s="60"/>
    </row>
    <row r="42" spans="1:58" ht="18.75" thickBot="1" x14ac:dyDescent="0.3">
      <c r="A42" s="260" t="s">
        <v>138</v>
      </c>
      <c r="B42" s="261"/>
      <c r="C42" s="261"/>
      <c r="D42" s="261"/>
      <c r="E42" s="261"/>
      <c r="F42" s="262"/>
      <c r="G42" s="262"/>
      <c r="H42" s="262"/>
      <c r="I42" s="376"/>
      <c r="J42" s="376"/>
      <c r="K42" s="376"/>
      <c r="L42" s="377"/>
      <c r="M42" s="376"/>
      <c r="N42" s="376"/>
      <c r="O42" s="378"/>
      <c r="P42" s="60"/>
      <c r="Q42" s="60"/>
      <c r="R42" s="60"/>
      <c r="S42" s="60"/>
    </row>
    <row r="43" spans="1:58" ht="57.75" thickBot="1" x14ac:dyDescent="0.3">
      <c r="A43" s="344" t="s">
        <v>213</v>
      </c>
      <c r="B43" s="345" t="s">
        <v>43</v>
      </c>
      <c r="C43" s="346"/>
      <c r="D43" s="347"/>
      <c r="E43" s="347"/>
      <c r="F43" s="250">
        <f t="shared" ref="F43:F44" si="12">ROUND(D43*E43,2)</f>
        <v>0</v>
      </c>
      <c r="G43" s="249">
        <f t="shared" ref="G43:G44" si="13">ROUND(F43*1.2,2)</f>
        <v>0</v>
      </c>
      <c r="H43" s="250"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69"/>
      <c r="J43" s="269"/>
      <c r="K43" s="269"/>
      <c r="L43" s="165"/>
      <c r="M43" s="165"/>
      <c r="N43" s="343"/>
      <c r="O43" s="379"/>
      <c r="P43" s="60"/>
      <c r="Q43" s="60"/>
      <c r="R43" s="60"/>
      <c r="S43" s="60"/>
    </row>
    <row r="44" spans="1:58" s="375" customFormat="1" ht="57.75" thickBot="1" x14ac:dyDescent="0.3">
      <c r="A44" s="344" t="s">
        <v>212</v>
      </c>
      <c r="B44" s="345" t="s">
        <v>43</v>
      </c>
      <c r="C44" s="346"/>
      <c r="D44" s="347"/>
      <c r="E44" s="347"/>
      <c r="F44" s="250">
        <f t="shared" si="12"/>
        <v>0</v>
      </c>
      <c r="G44" s="249">
        <f t="shared" si="13"/>
        <v>0</v>
      </c>
      <c r="H44" s="250"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0"/>
      <c r="J44" s="380"/>
      <c r="K44" s="380"/>
      <c r="L44" s="381"/>
      <c r="M44" s="381"/>
      <c r="N44" s="343"/>
      <c r="O44" s="382"/>
      <c r="P44" s="60"/>
      <c r="Q44" s="60"/>
      <c r="R44" s="60"/>
      <c r="S44" s="60"/>
    </row>
    <row r="45" spans="1:58" s="213" customFormat="1" ht="32.25" customHeight="1" thickBot="1" x14ac:dyDescent="0.3">
      <c r="A45" s="503" t="s">
        <v>139</v>
      </c>
      <c r="B45" s="504"/>
      <c r="C45" s="504"/>
      <c r="D45" s="504"/>
      <c r="E45" s="504"/>
      <c r="F45" s="348">
        <f>SUM(F17:F44)</f>
        <v>0</v>
      </c>
      <c r="G45" s="348">
        <f>SUM(G17:G44)</f>
        <v>0</v>
      </c>
      <c r="H45" s="349">
        <f>SUMIF(H17:H44,"&gt;-9999999")</f>
        <v>0</v>
      </c>
      <c r="I45" s="270"/>
      <c r="J45" s="270"/>
      <c r="K45" s="270"/>
      <c r="L45" s="320"/>
      <c r="M45" s="270"/>
      <c r="N45" s="254"/>
      <c r="O45" s="255"/>
      <c r="P45" s="60"/>
      <c r="Q45" s="60"/>
      <c r="R45" s="60"/>
      <c r="S45" s="60"/>
    </row>
    <row r="46" spans="1:58" s="213" customFormat="1" ht="18.75" customHeight="1" x14ac:dyDescent="0.25">
      <c r="A46" s="520" t="s">
        <v>198</v>
      </c>
      <c r="B46" s="520"/>
      <c r="C46" s="520"/>
      <c r="D46" s="520"/>
      <c r="E46" s="520"/>
      <c r="F46" s="257">
        <f>SUMIFS(F17:F44,J17:J44,"1. Rekonštrukcia a modernizácia stavebných objektov v oblasti priemyslu a služieb na to nadväzujúcich za účelom zníženia ich energetickej náročnosti")</f>
        <v>0</v>
      </c>
      <c r="G46" s="257">
        <f>SUMIFS(G17:G44,$J$17:$J$44,"1. Rekonštrukcia a modernizácia stavebných objektov v oblasti priemyslu a služieb na to nadväzujúcich za účelom zníženia ich energetickej náročnosti")</f>
        <v>0</v>
      </c>
      <c r="H46" s="257">
        <f>SUMIFS(H17:H44,$J$17:$J$44,"1. Rekonštrukcia a modernizácia stavebných objektov v oblasti priemyslu a služieb na to nadväzujúcich za účelom zníženia ich energetickej náročnosti")</f>
        <v>0</v>
      </c>
      <c r="I46" s="254"/>
      <c r="J46" s="254"/>
      <c r="K46" s="254"/>
      <c r="L46" s="254"/>
      <c r="M46" s="254"/>
      <c r="N46" s="254"/>
      <c r="O46" s="254"/>
      <c r="P46" s="60"/>
      <c r="Q46" s="60"/>
      <c r="R46" s="60"/>
      <c r="S46" s="60"/>
    </row>
    <row r="47" spans="1:58" s="213" customFormat="1" ht="19.5" customHeight="1" x14ac:dyDescent="0.25">
      <c r="A47" s="502" t="s">
        <v>199</v>
      </c>
      <c r="B47" s="502"/>
      <c r="C47" s="502"/>
      <c r="D47" s="502"/>
      <c r="E47" s="502"/>
      <c r="F47" s="258">
        <f>SUMIFS(F17:F44,J17:J44,"2. Rekonštrukcia a modernizácia existujúcich energetických zariadení za účelom zvýšenia energetickej účinnosti  a zníženia emisií skleníkových plynov")</f>
        <v>0</v>
      </c>
      <c r="G47" s="258">
        <f>SUMIFS(G17:G44,$J$17:$J$44,"2. Rekonštrukcia a modernizácia existujúcich energetických zariadení za účelom zvýšenia energetickej účinnosti  a zníženia emisií skleníkových plynov")</f>
        <v>0</v>
      </c>
      <c r="H47" s="258">
        <f>SUMIFS(H17:H44,$J$17:$J$44,"2. Rekonštrukcia a modernizácia existujúcich energetických zariadení za účelom zvýšenia energetickej účinnosti  a zníženia emisií skleníkových plynov")</f>
        <v>0</v>
      </c>
      <c r="I47" s="254"/>
      <c r="J47" s="254"/>
      <c r="K47" s="254"/>
      <c r="L47" s="254"/>
      <c r="M47" s="254"/>
      <c r="N47" s="254"/>
      <c r="O47" s="254"/>
      <c r="P47" s="60"/>
      <c r="Q47" s="60"/>
      <c r="R47" s="60"/>
      <c r="S47" s="60"/>
    </row>
    <row r="48" spans="1:58" s="213" customFormat="1" x14ac:dyDescent="0.25">
      <c r="A48" s="502" t="s">
        <v>200</v>
      </c>
      <c r="B48" s="502"/>
      <c r="C48" s="502"/>
      <c r="D48" s="502"/>
      <c r="E48" s="502"/>
      <c r="F48" s="258">
        <f>SUMIFS(F17:F44,J17:J44,"3. Rekonštrukcia a modernizácia systémov výroby a rozvodu stlačeného vzduchu")</f>
        <v>0</v>
      </c>
      <c r="G48" s="258">
        <f>SUMIFS(G17:G44,$J$17:$J$44,"3. Rekonštrukcia a modernizácia systémov výroby a rozvodu stlačeného vzduchu")</f>
        <v>0</v>
      </c>
      <c r="H48" s="258">
        <f>SUMIFS(H17:H44,$J$17:$J$44,"3. Rekonštrukcia a modernizácia systémov výroby a rozvodu stlačeného vzduchu")</f>
        <v>0</v>
      </c>
      <c r="I48" s="254"/>
      <c r="J48" s="254"/>
      <c r="K48" s="254"/>
      <c r="L48" s="254"/>
      <c r="M48" s="254"/>
      <c r="N48" s="254"/>
      <c r="O48" s="254"/>
      <c r="P48" s="60"/>
      <c r="Q48" s="60"/>
      <c r="R48" s="60"/>
      <c r="S48" s="60"/>
    </row>
    <row r="49" spans="1:19" s="213" customFormat="1" ht="33.75" customHeight="1" x14ac:dyDescent="0.25">
      <c r="A49" s="502" t="s">
        <v>201</v>
      </c>
      <c r="B49" s="502"/>
      <c r="C49" s="502"/>
      <c r="D49" s="502"/>
      <c r="E49" s="502"/>
      <c r="F49" s="258">
        <f>SUMIFS(F17:F44,J17:J44,"4. Zavádzanie systémov merania a riadenia, vrátane energetických a environmentálnych manažérskych systémov, najmä EMAS, v oblasti výroby a spotreby energie za účelom zníženia spotreby energie a emisií skleníkových plynov")</f>
        <v>0</v>
      </c>
      <c r="G49" s="258">
        <f>SUMIFS(G17:G44,$J$17:$J$44,"4. Zavádzanie systémov merania a riadenia, vrátane energetických a environmentálnych manažérskych systémov, najmä EMAS, v oblasti výroby a spotreby energie za účelom zníženia spotreby energie a emisií skleníkových plynov")</f>
        <v>0</v>
      </c>
      <c r="H49" s="258">
        <f>SUMIFS(H17:H44,$J$17:$J$44,"4. Zavádzanie systémov merania a riadenia, vrátane energetických a environmentálnych manažérskych systémov, najmä EMAS, v oblasti výroby a spotreby energie za účelom zníženia spotreby energie a emisií skleníkových plynov")</f>
        <v>0</v>
      </c>
      <c r="I49" s="254"/>
      <c r="J49" s="254"/>
      <c r="K49" s="254"/>
      <c r="L49" s="254"/>
      <c r="M49" s="254"/>
      <c r="N49" s="254"/>
      <c r="O49" s="254"/>
      <c r="P49" s="60"/>
      <c r="Q49" s="60"/>
      <c r="R49" s="60"/>
      <c r="S49" s="60"/>
    </row>
    <row r="50" spans="1:19" s="213" customFormat="1" x14ac:dyDescent="0.25">
      <c r="A50" s="502" t="s">
        <v>202</v>
      </c>
      <c r="B50" s="502"/>
      <c r="C50" s="502"/>
      <c r="D50" s="502"/>
      <c r="E50" s="502"/>
      <c r="F50" s="258">
        <f>SUMIFS(F17:F44,J17:J44,"5. Výstavba, modernizácia a rekonštrukcia rozvodov energie, resp. rozvodov energetických médií")</f>
        <v>0</v>
      </c>
      <c r="G50" s="258">
        <f>SUMIFS(G17:G44,$J$17:$J$44,"5. Výstavba, modernizácia a rekonštrukcia rozvodov energie, resp. rozvodov energetických médií")</f>
        <v>0</v>
      </c>
      <c r="H50" s="258">
        <f>SUMIFS(H17:H44,$J$17:$J$44,"5. Výstavba, modernizácia a rekonštrukcia rozvodov energie, resp. rozvodov energetických médií")</f>
        <v>0</v>
      </c>
      <c r="I50" s="254"/>
      <c r="J50" s="254"/>
      <c r="K50" s="254"/>
      <c r="L50" s="254"/>
      <c r="M50" s="254"/>
      <c r="N50" s="254"/>
      <c r="O50" s="254"/>
      <c r="P50" s="60"/>
      <c r="Q50" s="60"/>
      <c r="R50" s="60"/>
      <c r="S50" s="60"/>
    </row>
    <row r="51" spans="1:19" s="213" customFormat="1" x14ac:dyDescent="0.25">
      <c r="A51" s="502" t="s">
        <v>203</v>
      </c>
      <c r="B51" s="502"/>
      <c r="C51" s="502"/>
      <c r="D51" s="502"/>
      <c r="E51" s="502"/>
      <c r="F51" s="258">
        <f>SUMIFS(F17:F44,J17:J44,"6. Modernizácia a rekonštrukcia systémov vonkajšieho osvetlenia priemyselných areálov, ale len spolu s inými opatreniami na zníženie spotreby elektriny v podniku")</f>
        <v>0</v>
      </c>
      <c r="G51" s="258">
        <f>SUMIFS(G17:G44,$J$17:$J$44,"6. Modernizácia a rekonštrukcia systémov vonkajšieho osvetlenia priemyselných areálov, ale len spolu s inými opatreniami na zníženie spotreby elektriny v podniku")</f>
        <v>0</v>
      </c>
      <c r="H51" s="258">
        <f>SUMIFS(H17:H44,$J$17:$J$44,"6. Modernizácia a rekonštrukcia systémov vonkajšieho osvetlenia priemyselných areálov, ale len spolu s inými opatreniami na zníženie spotreby elektriny v podniku")</f>
        <v>0</v>
      </c>
      <c r="I51" s="254"/>
      <c r="J51" s="254"/>
      <c r="K51" s="254"/>
      <c r="L51" s="254"/>
      <c r="M51" s="254"/>
      <c r="N51" s="254"/>
      <c r="O51" s="254"/>
      <c r="P51" s="60"/>
      <c r="Q51" s="60"/>
      <c r="R51" s="60"/>
      <c r="S51" s="60"/>
    </row>
    <row r="52" spans="1:19" s="213" customFormat="1" x14ac:dyDescent="0.25">
      <c r="A52" s="502" t="s">
        <v>204</v>
      </c>
      <c r="B52" s="502"/>
      <c r="C52" s="502"/>
      <c r="D52" s="502"/>
      <c r="E52" s="502"/>
      <c r="F52" s="258">
        <f>SUMIFS(F17:F44,J17:J44,"7. Iné opatrenia, ktoré prispievajú k znižovaniu spotreby primárnych energetických zdrojov")</f>
        <v>0</v>
      </c>
      <c r="G52" s="258">
        <f>SUMIFS(G17:G44,$J$17:$J$44,"7. Iné opatrenia, ktoré prispievajú k znižovaniu spotreby primárnych energetických zdrojov")</f>
        <v>0</v>
      </c>
      <c r="H52" s="258">
        <f>SUMIFS(H17:H44,$J$17:$J$44,"7. Iné opatrenia, ktoré prispievajú k znižovaniu spotreby primárnych energetických zdrojov")</f>
        <v>0</v>
      </c>
      <c r="I52" s="254"/>
      <c r="J52" s="254"/>
      <c r="K52" s="254"/>
      <c r="L52" s="254"/>
      <c r="M52" s="254"/>
      <c r="N52" s="254"/>
      <c r="O52" s="254"/>
      <c r="P52" s="60"/>
      <c r="Q52" s="60"/>
      <c r="R52" s="60"/>
      <c r="S52" s="60"/>
    </row>
    <row r="53" spans="1:19" s="181" customFormat="1" x14ac:dyDescent="0.25">
      <c r="A53" s="508" t="s">
        <v>140</v>
      </c>
      <c r="B53" s="509"/>
      <c r="C53" s="509"/>
      <c r="D53" s="509"/>
      <c r="E53" s="510"/>
      <c r="F53" s="259">
        <f>SUMIF($K$12:$K$44,"Schéma štátnej pomoci na opatrenia energetickej efektívnosti v podnikoch",$F$12:$F$44)</f>
        <v>0</v>
      </c>
      <c r="G53" s="259">
        <f>SUMIF($K$12:$K$44,"Schéma štátnej pomoci na opatrenia energetickej efektívnosti v podnikoch",$G$12:$G$44)</f>
        <v>0</v>
      </c>
      <c r="H53" s="259">
        <f>SUMIF($K$12:$K$44,"Schéma štátnej pomoci na opatrenia energetickej efektívnosti v podnikoch",$H$12:$H$44)</f>
        <v>0</v>
      </c>
      <c r="I53" s="254"/>
      <c r="J53" s="254"/>
      <c r="K53" s="254"/>
      <c r="L53" s="254"/>
      <c r="M53" s="254"/>
      <c r="N53" s="254"/>
      <c r="O53" s="254"/>
    </row>
    <row r="54" spans="1:19" s="181" customFormat="1" x14ac:dyDescent="0.25">
      <c r="A54" s="508" t="s">
        <v>141</v>
      </c>
      <c r="B54" s="509"/>
      <c r="C54" s="509"/>
      <c r="D54" s="509"/>
      <c r="E54" s="510"/>
      <c r="F54" s="259">
        <f>SUMIF($K$12:$K$44,"Schéma štátnej pomoci na podporu využívania obnoviteľných zdrojov energie",$F$12:$F$44)</f>
        <v>0</v>
      </c>
      <c r="G54" s="259">
        <f>SUMIF($K$12:$K$44,"Schéma štátnej pomoci na podporu využívania obnoviteľných zdrojov energie",$G$12:$G$44)</f>
        <v>0</v>
      </c>
      <c r="H54" s="259">
        <f>SUMIF($K$12:$K$44,"Schéma štátnej pomoci na podporu využívania obnoviteľných zdrojov energie",$H$12:$H$44)</f>
        <v>0</v>
      </c>
      <c r="I54" s="254"/>
      <c r="J54" s="254"/>
      <c r="K54" s="254"/>
      <c r="L54" s="254"/>
      <c r="M54" s="254"/>
      <c r="N54" s="254"/>
      <c r="O54" s="254"/>
    </row>
    <row r="55" spans="1:19" s="181" customFormat="1" x14ac:dyDescent="0.25">
      <c r="A55" s="508" t="s">
        <v>216</v>
      </c>
      <c r="B55" s="509"/>
      <c r="C55" s="509"/>
      <c r="D55" s="509"/>
      <c r="E55" s="510"/>
      <c r="F55" s="259">
        <f>SUMIF($K$12:$K$44,"Schéma štátnej pomoci na podporu vysokoúčinnej kombinovanej výroby elektriny a tepla",$F$12:$F$44)</f>
        <v>0</v>
      </c>
      <c r="G55" s="259">
        <f>SUMIF($K$12:$K$44,"Schéma štátnej pomoci na podporu vysokoúčinnej kombinovanej výroby elektriny a tepla",$G$12:$G$44)</f>
        <v>0</v>
      </c>
      <c r="H55" s="259">
        <f>SUMIF($K$12:$K$44,"Schéma štátnej pomoci na podporu vysokoúčinnej kombinovanej výroby elektriny a tepla",$H$12:$H$44)</f>
        <v>0</v>
      </c>
      <c r="I55" s="254"/>
      <c r="J55" s="254"/>
      <c r="K55" s="254"/>
      <c r="L55" s="254"/>
      <c r="M55" s="254"/>
      <c r="N55" s="254"/>
      <c r="O55" s="254"/>
    </row>
    <row r="56" spans="1:19" s="352" customFormat="1" x14ac:dyDescent="0.25">
      <c r="A56" s="181"/>
      <c r="B56" s="181"/>
      <c r="C56" s="181"/>
      <c r="D56" s="181"/>
      <c r="E56" s="181"/>
      <c r="F56" s="251"/>
      <c r="G56" s="251"/>
      <c r="H56" s="251"/>
      <c r="I56" s="266"/>
      <c r="J56" s="266"/>
      <c r="K56" s="266"/>
      <c r="L56" s="313"/>
      <c r="M56" s="266"/>
      <c r="N56" s="181"/>
      <c r="O56" s="181"/>
    </row>
    <row r="57" spans="1:19" s="391" customFormat="1" x14ac:dyDescent="0.25">
      <c r="A57" s="181" t="s">
        <v>142</v>
      </c>
      <c r="B57" s="181"/>
      <c r="C57" s="181"/>
      <c r="D57" s="181"/>
      <c r="E57" s="181"/>
      <c r="F57" s="251"/>
      <c r="G57" s="251"/>
      <c r="H57" s="251"/>
      <c r="I57" s="266"/>
      <c r="J57" s="266"/>
      <c r="K57" s="266"/>
      <c r="L57" s="313"/>
      <c r="M57" s="266"/>
      <c r="N57" s="395"/>
      <c r="O57" s="395"/>
    </row>
    <row r="58" spans="1:19" s="391" customFormat="1" x14ac:dyDescent="0.25">
      <c r="A58" s="181"/>
      <c r="B58" s="181"/>
      <c r="C58" s="181"/>
      <c r="D58" s="181"/>
      <c r="E58" s="181"/>
      <c r="F58" s="251"/>
      <c r="G58" s="251"/>
      <c r="H58" s="251"/>
      <c r="I58" s="266"/>
      <c r="J58" s="266"/>
      <c r="K58" s="266"/>
      <c r="L58" s="313" t="s">
        <v>227</v>
      </c>
      <c r="M58" s="266"/>
      <c r="N58" s="511" t="s">
        <v>228</v>
      </c>
      <c r="O58" s="511"/>
    </row>
    <row r="59" spans="1:19" s="352" customFormat="1" x14ac:dyDescent="0.25">
      <c r="A59" s="181"/>
      <c r="B59" s="181"/>
      <c r="C59" s="181"/>
      <c r="D59" s="181"/>
      <c r="E59" s="181"/>
      <c r="F59" s="251"/>
      <c r="G59" s="251"/>
      <c r="H59" s="251"/>
      <c r="I59" s="266"/>
      <c r="J59" s="266"/>
      <c r="K59" s="266"/>
      <c r="L59" s="313"/>
      <c r="M59" s="266"/>
      <c r="N59" s="181"/>
      <c r="O59" s="181"/>
    </row>
    <row r="60" spans="1:19" x14ac:dyDescent="0.25">
      <c r="A60" s="514" t="s">
        <v>40</v>
      </c>
      <c r="B60" s="515"/>
      <c r="C60" s="515"/>
      <c r="D60" s="515"/>
      <c r="E60" s="515"/>
      <c r="F60" s="515"/>
      <c r="G60" s="515"/>
      <c r="H60" s="515"/>
      <c r="I60" s="515"/>
      <c r="J60" s="271"/>
      <c r="K60" s="271"/>
      <c r="L60" s="321"/>
      <c r="M60" s="271"/>
      <c r="N60" s="215"/>
      <c r="O60" s="181"/>
      <c r="Q60" s="91"/>
    </row>
    <row r="61" spans="1:19" ht="36" customHeight="1" x14ac:dyDescent="0.25">
      <c r="A61" s="505" t="s">
        <v>221</v>
      </c>
      <c r="B61" s="506"/>
      <c r="C61" s="506"/>
      <c r="D61" s="506"/>
      <c r="E61" s="506"/>
      <c r="F61" s="506"/>
      <c r="G61" s="506"/>
      <c r="H61" s="506"/>
      <c r="I61" s="506"/>
      <c r="J61" s="506"/>
      <c r="K61" s="506"/>
      <c r="L61" s="506"/>
      <c r="M61" s="506"/>
      <c r="N61" s="506"/>
      <c r="O61" s="507"/>
      <c r="Q61" s="91"/>
    </row>
    <row r="62" spans="1:19" ht="30" customHeight="1" x14ac:dyDescent="0.25">
      <c r="A62" s="505" t="s">
        <v>222</v>
      </c>
      <c r="B62" s="506"/>
      <c r="C62" s="506"/>
      <c r="D62" s="506"/>
      <c r="E62" s="506"/>
      <c r="F62" s="506"/>
      <c r="G62" s="506"/>
      <c r="H62" s="506"/>
      <c r="I62" s="506"/>
      <c r="J62" s="506"/>
      <c r="K62" s="506"/>
      <c r="L62" s="506"/>
      <c r="M62" s="506"/>
      <c r="N62" s="506"/>
      <c r="O62" s="507"/>
    </row>
    <row r="63" spans="1:19" s="324" customFormat="1" ht="30" customHeight="1" x14ac:dyDescent="0.25">
      <c r="A63" s="505" t="s">
        <v>226</v>
      </c>
      <c r="B63" s="506"/>
      <c r="C63" s="506"/>
      <c r="D63" s="506"/>
      <c r="E63" s="506"/>
      <c r="F63" s="506"/>
      <c r="G63" s="506"/>
      <c r="H63" s="506"/>
      <c r="I63" s="506"/>
      <c r="J63" s="506"/>
      <c r="K63" s="506"/>
      <c r="L63" s="506"/>
      <c r="M63" s="506"/>
      <c r="N63" s="506"/>
      <c r="O63" s="507"/>
    </row>
    <row r="64" spans="1:19" s="324" customFormat="1" ht="30" customHeight="1" x14ac:dyDescent="0.25">
      <c r="A64" s="505" t="s">
        <v>225</v>
      </c>
      <c r="B64" s="506"/>
      <c r="C64" s="506"/>
      <c r="D64" s="506"/>
      <c r="E64" s="506"/>
      <c r="F64" s="506"/>
      <c r="G64" s="506"/>
      <c r="H64" s="506"/>
      <c r="I64" s="506"/>
      <c r="J64" s="506"/>
      <c r="K64" s="506"/>
      <c r="L64" s="506"/>
      <c r="M64" s="506"/>
      <c r="N64" s="506"/>
      <c r="O64" s="507"/>
    </row>
    <row r="65" spans="1:15" ht="30" customHeight="1" x14ac:dyDescent="0.25">
      <c r="A65" s="516" t="s">
        <v>223</v>
      </c>
      <c r="B65" s="516"/>
      <c r="C65" s="516"/>
      <c r="D65" s="516"/>
      <c r="E65" s="516"/>
      <c r="F65" s="516"/>
      <c r="G65" s="516"/>
      <c r="H65" s="516"/>
      <c r="I65" s="516"/>
      <c r="J65" s="516"/>
      <c r="K65" s="516"/>
      <c r="L65" s="516"/>
      <c r="M65" s="516"/>
      <c r="N65" s="516"/>
      <c r="O65" s="516"/>
    </row>
    <row r="66" spans="1:15" ht="30.75" customHeight="1" x14ac:dyDescent="0.25">
      <c r="A66" s="516" t="s">
        <v>224</v>
      </c>
      <c r="B66" s="516"/>
      <c r="C66" s="516"/>
      <c r="D66" s="516"/>
      <c r="E66" s="516"/>
      <c r="F66" s="516"/>
      <c r="G66" s="516"/>
      <c r="H66" s="516"/>
      <c r="I66" s="516"/>
      <c r="J66" s="516"/>
      <c r="K66" s="516"/>
      <c r="L66" s="516"/>
      <c r="M66" s="516"/>
      <c r="N66" s="516"/>
      <c r="O66" s="516"/>
    </row>
    <row r="67" spans="1:15" ht="108" customHeight="1" x14ac:dyDescent="0.25">
      <c r="A67" s="501" t="s">
        <v>257</v>
      </c>
      <c r="B67" s="501"/>
      <c r="C67" s="501"/>
      <c r="D67" s="501"/>
      <c r="E67" s="501"/>
      <c r="F67" s="501"/>
      <c r="G67" s="501"/>
      <c r="H67" s="501"/>
      <c r="I67" s="501"/>
      <c r="J67" s="501"/>
      <c r="K67" s="501"/>
      <c r="L67" s="501"/>
      <c r="M67" s="501"/>
      <c r="N67" s="501"/>
      <c r="O67" s="501"/>
    </row>
    <row r="68" spans="1:15" s="166" customFormat="1" ht="15" hidden="1" customHeight="1" x14ac:dyDescent="0.25">
      <c r="A68" s="512"/>
      <c r="B68" s="512"/>
      <c r="C68" s="512"/>
      <c r="D68" s="512"/>
      <c r="E68" s="512"/>
      <c r="F68" s="512"/>
      <c r="G68" s="512"/>
      <c r="H68" s="512"/>
      <c r="I68" s="512"/>
      <c r="J68" s="512"/>
      <c r="K68" s="512"/>
      <c r="L68" s="512"/>
      <c r="M68" s="512"/>
      <c r="N68" s="512"/>
      <c r="O68" s="512"/>
    </row>
    <row r="69" spans="1:15" s="166" customFormat="1" ht="15" hidden="1" customHeight="1" x14ac:dyDescent="0.25">
      <c r="A69" s="512"/>
      <c r="B69" s="512"/>
      <c r="C69" s="512"/>
      <c r="D69" s="512"/>
      <c r="E69" s="512"/>
      <c r="F69" s="512"/>
      <c r="G69" s="512"/>
      <c r="H69" s="512"/>
      <c r="I69" s="512"/>
      <c r="J69" s="512"/>
      <c r="K69" s="512"/>
      <c r="L69" s="512"/>
      <c r="M69" s="512"/>
      <c r="N69" s="512"/>
      <c r="O69" s="512"/>
    </row>
    <row r="70" spans="1:15" s="166" customFormat="1" hidden="1" x14ac:dyDescent="0.25">
      <c r="A70" s="355"/>
      <c r="B70" s="355"/>
      <c r="C70" s="355"/>
      <c r="D70" s="355"/>
      <c r="E70" s="355"/>
      <c r="F70" s="356" t="e">
        <f>F18*'Kontrafaktuálne rozpočty'!E22/'Rozpočet projektu'!F46</f>
        <v>#DIV/0!</v>
      </c>
      <c r="G70" s="356" t="s">
        <v>163</v>
      </c>
      <c r="H70" s="356"/>
      <c r="I70" s="355"/>
      <c r="J70" s="355"/>
      <c r="K70" s="355"/>
      <c r="L70" s="357"/>
      <c r="M70" s="355"/>
      <c r="N70" s="355"/>
      <c r="O70" s="355"/>
    </row>
    <row r="71" spans="1:15" s="166" customFormat="1" hidden="1" x14ac:dyDescent="0.25">
      <c r="A71" s="513"/>
      <c r="B71" s="513"/>
      <c r="C71" s="513"/>
      <c r="D71" s="513"/>
      <c r="E71" s="513"/>
      <c r="F71" s="513"/>
      <c r="G71" s="513"/>
      <c r="H71" s="513"/>
      <c r="I71" s="513"/>
      <c r="J71" s="513"/>
      <c r="K71" s="513"/>
      <c r="L71" s="513"/>
      <c r="M71" s="513"/>
      <c r="N71" s="513"/>
      <c r="O71" s="513"/>
    </row>
    <row r="72" spans="1:15" s="158" customFormat="1" hidden="1" x14ac:dyDescent="0.25">
      <c r="A72" s="358"/>
      <c r="B72" s="358"/>
      <c r="C72" s="359"/>
      <c r="D72" s="360"/>
      <c r="E72" s="360"/>
      <c r="F72" s="361"/>
      <c r="G72" s="361"/>
      <c r="H72" s="361"/>
      <c r="I72" s="362"/>
      <c r="J72" s="362"/>
      <c r="K72" s="362"/>
      <c r="L72" s="363"/>
      <c r="M72" s="362"/>
      <c r="N72" s="358"/>
    </row>
    <row r="73" spans="1:15" s="158" customFormat="1" ht="15" hidden="1" customHeight="1" x14ac:dyDescent="0.25">
      <c r="C73" s="364"/>
      <c r="D73" s="365"/>
      <c r="E73" s="365"/>
      <c r="F73" s="366"/>
      <c r="G73" s="366"/>
      <c r="H73" s="366"/>
      <c r="I73" s="367"/>
      <c r="J73" s="367"/>
      <c r="K73" s="367"/>
      <c r="L73" s="368"/>
      <c r="M73" s="367"/>
    </row>
    <row r="74" spans="1:15" s="158" customFormat="1" hidden="1" x14ac:dyDescent="0.25">
      <c r="A74" s="172"/>
      <c r="B74" s="172"/>
      <c r="C74" s="172"/>
      <c r="D74" s="172"/>
      <c r="E74" s="172"/>
      <c r="F74" s="253"/>
      <c r="G74" s="253"/>
      <c r="H74" s="253"/>
      <c r="I74" s="273"/>
      <c r="J74" s="273"/>
      <c r="K74" s="273"/>
      <c r="L74" s="323"/>
      <c r="M74" s="273"/>
      <c r="N74" s="172"/>
    </row>
    <row r="75" spans="1:15" s="158" customFormat="1" hidden="1" x14ac:dyDescent="0.25">
      <c r="A75" s="369"/>
      <c r="B75" s="369"/>
      <c r="C75" s="370"/>
      <c r="D75" s="371"/>
      <c r="E75" s="371"/>
      <c r="F75" s="372"/>
      <c r="G75" s="372"/>
      <c r="H75" s="372"/>
      <c r="I75" s="373"/>
      <c r="J75" s="373"/>
      <c r="K75" s="373"/>
      <c r="L75" s="374"/>
      <c r="M75" s="373"/>
      <c r="N75" s="369"/>
    </row>
    <row r="76" spans="1:15" s="158" customFormat="1" hidden="1" x14ac:dyDescent="0.25">
      <c r="C76" s="364"/>
      <c r="D76" s="365"/>
      <c r="E76" s="365"/>
      <c r="F76" s="366"/>
      <c r="G76" s="366"/>
      <c r="H76" s="366"/>
      <c r="I76" s="367"/>
      <c r="J76" s="367"/>
      <c r="K76" s="367"/>
      <c r="L76" s="368"/>
      <c r="M76" s="367"/>
    </row>
    <row r="77" spans="1:15" s="158" customFormat="1" hidden="1" x14ac:dyDescent="0.25">
      <c r="C77" s="364"/>
      <c r="D77" s="365"/>
      <c r="E77" s="365"/>
      <c r="F77" s="366"/>
      <c r="G77" s="366"/>
      <c r="H77" s="366"/>
      <c r="I77" s="367"/>
      <c r="J77" s="367"/>
      <c r="K77" s="367"/>
      <c r="L77" s="368"/>
      <c r="M77" s="367"/>
    </row>
    <row r="78" spans="1:15" s="158" customFormat="1" hidden="1" x14ac:dyDescent="0.25">
      <c r="C78" s="364"/>
      <c r="D78" s="365"/>
      <c r="E78" s="365"/>
      <c r="F78" s="366"/>
      <c r="G78" s="366"/>
      <c r="H78" s="366"/>
      <c r="I78" s="367"/>
      <c r="J78" s="367"/>
      <c r="K78" s="367"/>
      <c r="L78" s="368"/>
      <c r="M78" s="367"/>
    </row>
    <row r="79" spans="1:15" s="158" customFormat="1" hidden="1" x14ac:dyDescent="0.25">
      <c r="C79" s="364"/>
      <c r="D79" s="365"/>
      <c r="E79" s="365"/>
      <c r="F79" s="366"/>
      <c r="G79" s="366"/>
      <c r="H79" s="366"/>
      <c r="I79" s="367"/>
      <c r="J79" s="367"/>
      <c r="K79" s="367"/>
      <c r="L79" s="368"/>
      <c r="M79" s="367"/>
    </row>
    <row r="80" spans="1:15" s="158" customFormat="1" x14ac:dyDescent="0.25">
      <c r="C80" s="364"/>
      <c r="D80" s="365"/>
      <c r="E80" s="365"/>
      <c r="F80" s="366"/>
      <c r="G80" s="366"/>
      <c r="H80" s="366"/>
      <c r="I80" s="367"/>
      <c r="J80" s="367"/>
      <c r="K80" s="367"/>
      <c r="L80" s="368"/>
      <c r="M80" s="367"/>
    </row>
    <row r="81" spans="3:13" s="158" customFormat="1" x14ac:dyDescent="0.25">
      <c r="C81" s="364"/>
      <c r="D81" s="365"/>
      <c r="E81" s="365"/>
      <c r="F81" s="366"/>
      <c r="G81" s="366"/>
      <c r="H81" s="366"/>
      <c r="I81" s="367"/>
      <c r="J81" s="367"/>
      <c r="K81" s="367"/>
      <c r="L81" s="368"/>
      <c r="M81" s="367"/>
    </row>
    <row r="82" spans="3:13" s="158" customFormat="1" x14ac:dyDescent="0.25">
      <c r="C82" s="364"/>
      <c r="D82" s="365"/>
      <c r="E82" s="365"/>
      <c r="F82" s="366"/>
      <c r="G82" s="366"/>
      <c r="H82" s="366"/>
      <c r="I82" s="367"/>
      <c r="J82" s="367"/>
      <c r="K82" s="367"/>
      <c r="L82" s="368"/>
      <c r="M82" s="367"/>
    </row>
    <row r="83" spans="3:13" s="158" customFormat="1" x14ac:dyDescent="0.25">
      <c r="C83" s="364"/>
      <c r="D83" s="365"/>
      <c r="E83" s="365"/>
      <c r="F83" s="366"/>
      <c r="G83" s="366"/>
      <c r="H83" s="366"/>
      <c r="I83" s="367"/>
      <c r="J83" s="367"/>
      <c r="K83" s="367"/>
      <c r="L83" s="368"/>
      <c r="M83" s="367"/>
    </row>
    <row r="84" spans="3:13" s="158" customFormat="1" x14ac:dyDescent="0.25">
      <c r="C84" s="364"/>
      <c r="D84" s="365"/>
      <c r="E84" s="365"/>
      <c r="F84" s="366"/>
      <c r="G84" s="366"/>
      <c r="H84" s="366"/>
      <c r="I84" s="367"/>
      <c r="J84" s="367"/>
      <c r="K84" s="367"/>
      <c r="L84" s="368"/>
      <c r="M84" s="367"/>
    </row>
    <row r="85" spans="3:13" s="158" customFormat="1" x14ac:dyDescent="0.25">
      <c r="C85" s="364"/>
      <c r="D85" s="365"/>
      <c r="E85" s="365"/>
      <c r="F85" s="366"/>
      <c r="G85" s="366"/>
      <c r="H85" s="366"/>
      <c r="I85" s="367"/>
      <c r="J85" s="367"/>
      <c r="K85" s="367"/>
      <c r="L85" s="368"/>
      <c r="M85" s="367"/>
    </row>
    <row r="86" spans="3:13" s="158" customFormat="1" x14ac:dyDescent="0.25">
      <c r="C86" s="364"/>
      <c r="D86" s="365"/>
      <c r="E86" s="365"/>
      <c r="F86" s="366"/>
      <c r="G86" s="366"/>
      <c r="H86" s="366"/>
      <c r="I86" s="367"/>
      <c r="J86" s="367"/>
      <c r="K86" s="367"/>
      <c r="L86" s="368"/>
      <c r="M86" s="367"/>
    </row>
    <row r="87" spans="3:13" s="158" customFormat="1" x14ac:dyDescent="0.25">
      <c r="C87" s="364"/>
      <c r="D87" s="365"/>
      <c r="E87" s="365"/>
      <c r="F87" s="366"/>
      <c r="G87" s="366"/>
      <c r="H87" s="366"/>
      <c r="I87" s="367"/>
      <c r="J87" s="367"/>
      <c r="K87" s="367"/>
      <c r="L87" s="368"/>
      <c r="M87" s="367"/>
    </row>
    <row r="88" spans="3:13" s="158" customFormat="1" x14ac:dyDescent="0.25">
      <c r="C88" s="364"/>
      <c r="D88" s="365"/>
      <c r="E88" s="365"/>
      <c r="F88" s="366"/>
      <c r="G88" s="366"/>
      <c r="H88" s="366"/>
      <c r="I88" s="367"/>
      <c r="J88" s="367"/>
      <c r="K88" s="367"/>
      <c r="L88" s="368"/>
      <c r="M88" s="367"/>
    </row>
    <row r="89" spans="3:13" s="158" customFormat="1" x14ac:dyDescent="0.25">
      <c r="C89" s="364"/>
      <c r="D89" s="365"/>
      <c r="E89" s="365"/>
      <c r="F89" s="366"/>
      <c r="G89" s="366"/>
      <c r="H89" s="366"/>
      <c r="I89" s="367"/>
      <c r="J89" s="367"/>
      <c r="K89" s="367"/>
      <c r="L89" s="368"/>
      <c r="M89" s="367"/>
    </row>
    <row r="90" spans="3:13" s="158" customFormat="1" x14ac:dyDescent="0.25">
      <c r="C90" s="364"/>
      <c r="D90" s="365"/>
      <c r="E90" s="365"/>
      <c r="F90" s="366"/>
      <c r="G90" s="366"/>
      <c r="H90" s="366"/>
      <c r="I90" s="367"/>
      <c r="J90" s="367"/>
      <c r="K90" s="367"/>
      <c r="L90" s="368"/>
      <c r="M90" s="367"/>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 ref="A2:O2"/>
    <mergeCell ref="B8:O8"/>
    <mergeCell ref="B9:O9"/>
    <mergeCell ref="A13:O13"/>
    <mergeCell ref="A67:O67"/>
    <mergeCell ref="A48:E48"/>
    <mergeCell ref="A50:E50"/>
    <mergeCell ref="A45:E45"/>
    <mergeCell ref="A63:O63"/>
    <mergeCell ref="A64:O64"/>
    <mergeCell ref="A53:E53"/>
    <mergeCell ref="A54:E54"/>
    <mergeCell ref="N58:O58"/>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Číselníky!$B$37:$B$38</xm:f>
          </x14:formula1>
          <xm:sqref>B10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Číselníky!$B$3:$B$6</xm:f>
          </x14:formula1>
          <xm:sqref>N17:N21 N23:N27 N29:N33 N35:N37 N39 N41 N43:N44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x14ac:dyDescent="0.25">
      <c r="A1" s="27"/>
      <c r="B1" s="27"/>
      <c r="C1" s="28"/>
      <c r="D1" s="28"/>
      <c r="E1" s="28"/>
      <c r="F1" s="28"/>
      <c r="G1" s="28"/>
      <c r="H1" s="28"/>
      <c r="I1" s="28"/>
      <c r="J1" s="28"/>
    </row>
    <row r="2" spans="1:19" x14ac:dyDescent="0.25">
      <c r="A2" s="27"/>
      <c r="B2" s="27"/>
      <c r="C2" s="28"/>
      <c r="D2" s="28"/>
      <c r="E2" s="28"/>
      <c r="F2" s="28"/>
      <c r="G2" s="28"/>
      <c r="H2" s="28"/>
      <c r="I2" s="28"/>
      <c r="J2" s="28"/>
    </row>
    <row r="3" spans="1:19" ht="20.25" x14ac:dyDescent="0.25">
      <c r="A3" s="522" t="s">
        <v>36</v>
      </c>
      <c r="B3" s="522"/>
      <c r="C3" s="522"/>
      <c r="D3" s="522"/>
      <c r="E3" s="522"/>
      <c r="F3" s="522"/>
      <c r="G3" s="522"/>
      <c r="H3" s="522"/>
      <c r="I3" s="522"/>
      <c r="J3" s="522"/>
      <c r="S3" s="1" t="s">
        <v>102</v>
      </c>
    </row>
    <row r="4" spans="1:19" x14ac:dyDescent="0.25">
      <c r="A4" s="27"/>
      <c r="B4" s="27"/>
      <c r="C4" s="28"/>
      <c r="D4" s="28"/>
      <c r="E4" s="28"/>
      <c r="F4" s="28"/>
      <c r="G4" s="28"/>
      <c r="H4" s="28"/>
      <c r="I4" s="28"/>
      <c r="J4" s="28"/>
    </row>
    <row r="5" spans="1:19" ht="15.75" thickBot="1" x14ac:dyDescent="0.3">
      <c r="A5" s="27"/>
      <c r="B5" s="27"/>
      <c r="C5" s="28"/>
      <c r="D5" s="28"/>
      <c r="E5" s="28"/>
      <c r="F5" s="28"/>
      <c r="G5" s="28"/>
      <c r="H5" s="28"/>
      <c r="I5" s="28"/>
      <c r="J5" s="28"/>
    </row>
    <row r="6" spans="1:19" x14ac:dyDescent="0.25">
      <c r="A6" s="523" t="s">
        <v>0</v>
      </c>
      <c r="B6" s="524"/>
      <c r="C6" s="525" t="str">
        <f>IF(KS!B6="","",KS!B6)</f>
        <v/>
      </c>
      <c r="D6" s="526"/>
      <c r="E6" s="526"/>
      <c r="F6" s="526"/>
      <c r="G6" s="526"/>
      <c r="H6" s="526"/>
      <c r="I6" s="526"/>
      <c r="J6" s="527"/>
    </row>
    <row r="7" spans="1:19" ht="15.75" thickBot="1" x14ac:dyDescent="0.3">
      <c r="A7" s="528" t="s">
        <v>1</v>
      </c>
      <c r="B7" s="529"/>
      <c r="C7" s="530" t="str">
        <f>IF(KS!B7="","",KS!B7)</f>
        <v/>
      </c>
      <c r="D7" s="531"/>
      <c r="E7" s="531"/>
      <c r="F7" s="531"/>
      <c r="G7" s="531"/>
      <c r="H7" s="531"/>
      <c r="I7" s="531"/>
      <c r="J7" s="532"/>
    </row>
    <row r="8" spans="1:19" s="11" customFormat="1" ht="14.25" x14ac:dyDescent="0.2"/>
    <row r="9" spans="1:19" ht="15.75" x14ac:dyDescent="0.25">
      <c r="A9" s="533" t="s">
        <v>2</v>
      </c>
      <c r="B9" s="533"/>
      <c r="C9" s="533"/>
      <c r="D9" s="533"/>
      <c r="E9" s="449"/>
      <c r="F9" s="449"/>
      <c r="G9" s="449"/>
      <c r="H9" s="449"/>
      <c r="I9" s="449"/>
      <c r="J9" s="449"/>
    </row>
    <row r="10" spans="1:19" ht="15.75" x14ac:dyDescent="0.25">
      <c r="A10" s="533" t="s">
        <v>6</v>
      </c>
      <c r="B10" s="533"/>
      <c r="C10" s="533"/>
      <c r="D10" s="533"/>
      <c r="E10" s="449"/>
      <c r="F10" s="449"/>
      <c r="G10" s="449"/>
      <c r="H10" s="449"/>
      <c r="I10" s="449"/>
      <c r="J10" s="449"/>
    </row>
    <row r="11" spans="1:19" s="11" customFormat="1" ht="14.25" x14ac:dyDescent="0.2"/>
    <row r="12" spans="1:19" s="11" customFormat="1" ht="14.25" x14ac:dyDescent="0.2"/>
    <row r="13" spans="1:19" s="11" customFormat="1" ht="14.25" x14ac:dyDescent="0.2"/>
    <row r="14" spans="1:19" ht="15.75" x14ac:dyDescent="0.25">
      <c r="A14" s="472" t="s">
        <v>100</v>
      </c>
      <c r="B14" s="472"/>
      <c r="C14" s="472"/>
      <c r="D14" s="472"/>
      <c r="E14" s="472"/>
      <c r="F14" s="472"/>
      <c r="G14" s="472"/>
      <c r="H14" s="472"/>
      <c r="I14" s="472"/>
      <c r="J14" s="472"/>
    </row>
    <row r="15" spans="1:19" x14ac:dyDescent="0.25">
      <c r="L15" s="1" t="s">
        <v>29</v>
      </c>
    </row>
    <row r="16" spans="1:19" x14ac:dyDescent="0.25">
      <c r="A16" s="451" t="s">
        <v>49</v>
      </c>
      <c r="B16" s="451" t="s">
        <v>17</v>
      </c>
      <c r="C16" s="451"/>
      <c r="D16" s="451"/>
      <c r="E16" s="451"/>
      <c r="F16" s="451" t="s">
        <v>8</v>
      </c>
      <c r="G16" s="451"/>
      <c r="H16" s="452" t="s">
        <v>101</v>
      </c>
      <c r="I16" s="451" t="s">
        <v>32</v>
      </c>
      <c r="J16" s="451" t="s">
        <v>9</v>
      </c>
      <c r="L16" s="1" t="s">
        <v>30</v>
      </c>
    </row>
    <row r="17" spans="1:13" ht="15.75" x14ac:dyDescent="0.25">
      <c r="A17" s="451"/>
      <c r="B17" s="451"/>
      <c r="C17" s="451"/>
      <c r="D17" s="451"/>
      <c r="E17" s="451"/>
      <c r="F17" s="29" t="s">
        <v>10</v>
      </c>
      <c r="G17" s="29" t="s">
        <v>11</v>
      </c>
      <c r="H17" s="453"/>
      <c r="I17" s="451"/>
      <c r="J17" s="451"/>
      <c r="L17" s="1" t="s">
        <v>31</v>
      </c>
    </row>
    <row r="18" spans="1:13" ht="15.75" x14ac:dyDescent="0.25">
      <c r="A18" s="30" t="s">
        <v>13</v>
      </c>
      <c r="B18" s="457"/>
      <c r="C18" s="457"/>
      <c r="D18" s="457"/>
      <c r="E18" s="457"/>
      <c r="F18" s="31"/>
      <c r="G18" s="31"/>
      <c r="H18" s="31"/>
      <c r="I18" s="32"/>
      <c r="J18" s="32"/>
    </row>
    <row r="19" spans="1:13" ht="15.75" x14ac:dyDescent="0.25">
      <c r="A19" s="30" t="s">
        <v>14</v>
      </c>
      <c r="B19" s="457"/>
      <c r="C19" s="457"/>
      <c r="D19" s="457"/>
      <c r="E19" s="457"/>
      <c r="F19" s="31"/>
      <c r="G19" s="31"/>
      <c r="H19" s="31"/>
      <c r="I19" s="32"/>
      <c r="J19" s="32"/>
    </row>
    <row r="20" spans="1:13" ht="15.75" x14ac:dyDescent="0.25">
      <c r="A20" s="30" t="s">
        <v>15</v>
      </c>
      <c r="B20" s="457"/>
      <c r="C20" s="457"/>
      <c r="D20" s="457"/>
      <c r="E20" s="457"/>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72" t="s">
        <v>16</v>
      </c>
      <c r="B24" s="472"/>
      <c r="C24" s="472"/>
      <c r="D24" s="472"/>
      <c r="E24" s="472"/>
      <c r="F24" s="472"/>
      <c r="G24" s="472"/>
      <c r="H24" s="472"/>
      <c r="I24" s="472"/>
      <c r="J24" s="472"/>
      <c r="M24" s="34"/>
    </row>
    <row r="25" spans="1:13" ht="15.75" x14ac:dyDescent="0.25">
      <c r="A25" s="44"/>
      <c r="B25" s="44"/>
      <c r="C25" s="44"/>
      <c r="D25" s="44"/>
      <c r="E25" s="44"/>
      <c r="F25" s="44"/>
      <c r="G25" s="44"/>
      <c r="H25" s="92"/>
      <c r="I25" s="44"/>
      <c r="J25" s="44"/>
      <c r="M25" s="34"/>
    </row>
    <row r="26" spans="1:13" x14ac:dyDescent="0.25">
      <c r="A26" s="534" t="s">
        <v>73</v>
      </c>
      <c r="B26" s="535"/>
      <c r="C26" s="535"/>
      <c r="D26" s="535"/>
      <c r="E26" s="536"/>
      <c r="F26" s="537"/>
      <c r="G26" s="537"/>
      <c r="H26" s="537"/>
      <c r="I26" s="537"/>
      <c r="J26" s="538"/>
    </row>
    <row r="27" spans="1:13" x14ac:dyDescent="0.25">
      <c r="A27" s="541" t="s">
        <v>74</v>
      </c>
      <c r="B27" s="542"/>
      <c r="C27" s="542"/>
      <c r="D27" s="542"/>
      <c r="E27" s="543"/>
      <c r="F27" s="544" t="s">
        <v>115</v>
      </c>
      <c r="G27" s="545"/>
      <c r="H27" s="545"/>
      <c r="I27" s="545"/>
      <c r="J27" s="546"/>
    </row>
    <row r="31" spans="1:13" x14ac:dyDescent="0.25">
      <c r="F31" s="539"/>
      <c r="G31" s="539"/>
      <c r="H31" s="539"/>
      <c r="I31" s="539"/>
      <c r="J31" s="25"/>
    </row>
    <row r="32" spans="1:13" x14ac:dyDescent="0.25">
      <c r="A32" s="26" t="s">
        <v>42</v>
      </c>
      <c r="B32" s="26"/>
      <c r="C32" s="26"/>
      <c r="D32" s="26"/>
      <c r="E32" s="26"/>
      <c r="F32" s="110"/>
      <c r="G32" s="110"/>
      <c r="H32" s="475" t="s">
        <v>41</v>
      </c>
      <c r="I32" s="475"/>
      <c r="J32" s="475"/>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40" t="s">
        <v>46</v>
      </c>
      <c r="B37" s="540"/>
      <c r="C37" s="540"/>
      <c r="D37" s="540"/>
      <c r="E37" s="540"/>
      <c r="F37" s="540"/>
      <c r="G37" s="540"/>
      <c r="H37" s="540"/>
      <c r="I37" s="540"/>
      <c r="J37" s="540"/>
    </row>
    <row r="38" spans="1:10" ht="78.75" customHeight="1" x14ac:dyDescent="0.25">
      <c r="A38" s="521" t="s">
        <v>118</v>
      </c>
      <c r="B38" s="521"/>
      <c r="C38" s="521"/>
      <c r="D38" s="521"/>
      <c r="E38" s="521"/>
      <c r="F38" s="521"/>
      <c r="G38" s="521"/>
      <c r="H38" s="521"/>
      <c r="I38" s="521"/>
      <c r="J38" s="521"/>
    </row>
    <row r="39" spans="1:10" ht="131.25" customHeight="1" x14ac:dyDescent="0.25">
      <c r="A39" s="547" t="s">
        <v>54</v>
      </c>
      <c r="B39" s="547"/>
      <c r="C39" s="547"/>
      <c r="D39" s="547"/>
      <c r="E39" s="547"/>
      <c r="F39" s="547"/>
      <c r="G39" s="547"/>
      <c r="H39" s="547"/>
      <c r="I39" s="547"/>
      <c r="J39" s="547"/>
    </row>
    <row r="40" spans="1:10" ht="76.5" customHeight="1" x14ac:dyDescent="0.25">
      <c r="A40" s="540" t="s">
        <v>47</v>
      </c>
      <c r="B40" s="540"/>
      <c r="C40" s="540"/>
      <c r="D40" s="540"/>
      <c r="E40" s="540"/>
      <c r="F40" s="540"/>
      <c r="G40" s="540"/>
      <c r="H40" s="540"/>
      <c r="I40" s="540"/>
      <c r="J40" s="540"/>
    </row>
    <row r="41" spans="1:10" ht="32.25" customHeight="1" x14ac:dyDescent="0.25">
      <c r="A41" s="540" t="s">
        <v>48</v>
      </c>
      <c r="B41" s="540"/>
      <c r="C41" s="540"/>
      <c r="D41" s="540"/>
      <c r="E41" s="540"/>
      <c r="F41" s="540"/>
      <c r="G41" s="540"/>
      <c r="H41" s="540"/>
      <c r="I41" s="540"/>
      <c r="J41" s="540"/>
    </row>
    <row r="42" spans="1:10" ht="21.75" customHeight="1" x14ac:dyDescent="0.3">
      <c r="A42" s="548" t="s">
        <v>37</v>
      </c>
      <c r="B42" s="548"/>
      <c r="C42" s="548"/>
      <c r="D42" s="548"/>
      <c r="E42" s="548"/>
      <c r="F42" s="548"/>
      <c r="G42" s="548"/>
      <c r="H42" s="548"/>
      <c r="I42" s="548"/>
      <c r="J42" s="548"/>
    </row>
    <row r="43" spans="1:10" x14ac:dyDescent="0.25">
      <c r="A43" s="27"/>
      <c r="B43" s="27"/>
      <c r="C43" s="28"/>
      <c r="D43" s="28"/>
      <c r="E43" s="28"/>
      <c r="F43" s="28"/>
      <c r="G43" s="28"/>
      <c r="H43" s="28"/>
      <c r="I43" s="28"/>
      <c r="J43" s="28"/>
    </row>
    <row r="44" spans="1:10" x14ac:dyDescent="0.25">
      <c r="A44" s="549" t="s">
        <v>0</v>
      </c>
      <c r="B44" s="549"/>
      <c r="C44" s="550"/>
      <c r="D44" s="550"/>
      <c r="E44" s="550"/>
      <c r="F44" s="550"/>
      <c r="G44" s="550"/>
      <c r="H44" s="550"/>
      <c r="I44" s="550"/>
      <c r="J44" s="550"/>
    </row>
    <row r="45" spans="1:10" x14ac:dyDescent="0.25">
      <c r="A45" s="549" t="s">
        <v>1</v>
      </c>
      <c r="B45" s="549"/>
      <c r="C45" s="550"/>
      <c r="D45" s="550"/>
      <c r="E45" s="550"/>
      <c r="F45" s="550"/>
      <c r="G45" s="550"/>
      <c r="H45" s="550"/>
      <c r="I45" s="550"/>
      <c r="J45" s="550"/>
    </row>
    <row r="46" spans="1:10" x14ac:dyDescent="0.25">
      <c r="A46" s="6"/>
      <c r="B46" s="6"/>
      <c r="C46" s="6"/>
      <c r="D46" s="6"/>
      <c r="E46" s="6"/>
      <c r="F46" s="6"/>
      <c r="G46" s="6"/>
      <c r="H46" s="6"/>
      <c r="I46" s="6"/>
      <c r="J46" s="6"/>
    </row>
    <row r="47" spans="1:10" x14ac:dyDescent="0.25">
      <c r="A47" s="533" t="s">
        <v>2</v>
      </c>
      <c r="B47" s="533"/>
      <c r="C47" s="533"/>
      <c r="D47" s="533"/>
      <c r="E47" s="550"/>
      <c r="F47" s="550"/>
      <c r="G47" s="550"/>
      <c r="H47" s="550"/>
      <c r="I47" s="550"/>
      <c r="J47" s="550"/>
    </row>
    <row r="48" spans="1:10" x14ac:dyDescent="0.25">
      <c r="A48" s="533" t="s">
        <v>6</v>
      </c>
      <c r="B48" s="533"/>
      <c r="C48" s="533"/>
      <c r="D48" s="533"/>
      <c r="E48" s="550"/>
      <c r="F48" s="550"/>
      <c r="G48" s="550"/>
      <c r="H48" s="550"/>
      <c r="I48" s="550"/>
      <c r="J48" s="550"/>
    </row>
    <row r="50" spans="1:10" ht="15.75" x14ac:dyDescent="0.25">
      <c r="A50" s="472" t="s">
        <v>7</v>
      </c>
      <c r="B50" s="472"/>
      <c r="C50" s="472"/>
      <c r="D50" s="472"/>
      <c r="E50" s="472"/>
      <c r="F50" s="472"/>
      <c r="G50" s="472"/>
      <c r="H50" s="472"/>
      <c r="I50" s="472"/>
      <c r="J50" s="472"/>
    </row>
    <row r="52" spans="1:10" x14ac:dyDescent="0.25">
      <c r="A52" s="551" t="s">
        <v>12</v>
      </c>
      <c r="B52" s="551" t="s">
        <v>17</v>
      </c>
      <c r="C52" s="551"/>
      <c r="D52" s="551"/>
      <c r="E52" s="551"/>
      <c r="F52" s="551" t="s">
        <v>8</v>
      </c>
      <c r="G52" s="551"/>
      <c r="H52" s="552" t="s">
        <v>112</v>
      </c>
      <c r="I52" s="551" t="s">
        <v>32</v>
      </c>
      <c r="J52" s="551" t="s">
        <v>9</v>
      </c>
    </row>
    <row r="53" spans="1:10" ht="29.25" customHeight="1" x14ac:dyDescent="0.25">
      <c r="A53" s="551"/>
      <c r="B53" s="551"/>
      <c r="C53" s="551"/>
      <c r="D53" s="551"/>
      <c r="E53" s="551"/>
      <c r="F53" s="141" t="s">
        <v>10</v>
      </c>
      <c r="G53" s="141" t="s">
        <v>11</v>
      </c>
      <c r="H53" s="553"/>
      <c r="I53" s="551"/>
      <c r="J53" s="551"/>
    </row>
    <row r="54" spans="1:10" x14ac:dyDescent="0.25">
      <c r="A54" s="142" t="s">
        <v>13</v>
      </c>
      <c r="B54" s="550"/>
      <c r="C54" s="550"/>
      <c r="D54" s="550"/>
      <c r="E54" s="550"/>
      <c r="F54" s="146"/>
      <c r="G54" s="146"/>
      <c r="H54" s="146"/>
      <c r="I54" s="143"/>
      <c r="J54" s="146"/>
    </row>
    <row r="55" spans="1:10" x14ac:dyDescent="0.25">
      <c r="A55" s="142" t="s">
        <v>14</v>
      </c>
      <c r="B55" s="550"/>
      <c r="C55" s="550"/>
      <c r="D55" s="550"/>
      <c r="E55" s="550"/>
      <c r="F55" s="146"/>
      <c r="G55" s="146"/>
      <c r="H55" s="146"/>
      <c r="I55" s="143"/>
      <c r="J55" s="146"/>
    </row>
    <row r="56" spans="1:10" x14ac:dyDescent="0.25">
      <c r="A56" s="142" t="s">
        <v>15</v>
      </c>
      <c r="B56" s="550"/>
      <c r="C56" s="550"/>
      <c r="D56" s="550"/>
      <c r="E56" s="550"/>
      <c r="F56" s="146"/>
      <c r="G56" s="146"/>
      <c r="H56" s="146"/>
      <c r="I56" s="143"/>
      <c r="J56" s="146"/>
    </row>
    <row r="57" spans="1:10" s="11" customFormat="1" ht="14.25" x14ac:dyDescent="0.2">
      <c r="A57" s="149"/>
    </row>
    <row r="58" spans="1:10" s="11" customFormat="1" ht="14.25" x14ac:dyDescent="0.2"/>
    <row r="59" spans="1:10" ht="15.75" x14ac:dyDescent="0.25">
      <c r="A59" s="472" t="s">
        <v>16</v>
      </c>
      <c r="B59" s="472"/>
      <c r="C59" s="472"/>
      <c r="D59" s="472"/>
      <c r="E59" s="472"/>
      <c r="F59" s="472"/>
      <c r="G59" s="472"/>
      <c r="H59" s="472"/>
      <c r="I59" s="472"/>
      <c r="J59" s="472"/>
    </row>
    <row r="60" spans="1:10" s="6" customFormat="1" x14ac:dyDescent="0.25">
      <c r="A60" s="555" t="s">
        <v>73</v>
      </c>
      <c r="B60" s="555"/>
      <c r="C60" s="556"/>
      <c r="D60" s="556"/>
      <c r="E60" s="556"/>
      <c r="F60" s="147"/>
      <c r="G60" s="147"/>
      <c r="H60" s="147"/>
      <c r="I60" s="147"/>
      <c r="J60" s="148"/>
    </row>
    <row r="61" spans="1:10" s="6" customFormat="1" x14ac:dyDescent="0.25">
      <c r="A61" s="557" t="s">
        <v>74</v>
      </c>
      <c r="B61" s="558"/>
      <c r="C61" s="559"/>
      <c r="D61" s="559"/>
      <c r="E61" s="560"/>
      <c r="F61" s="561" t="s">
        <v>115</v>
      </c>
      <c r="G61" s="562"/>
      <c r="H61" s="562"/>
      <c r="I61" s="562"/>
      <c r="J61" s="563"/>
    </row>
    <row r="62" spans="1:10" s="11" customFormat="1" ht="14.25" x14ac:dyDescent="0.2"/>
    <row r="63" spans="1:10" s="11" customFormat="1" ht="14.25" x14ac:dyDescent="0.2"/>
    <row r="64" spans="1:10" s="11" customFormat="1" ht="14.25" x14ac:dyDescent="0.2"/>
    <row r="65" spans="1:10" s="11" customFormat="1" ht="14.25" x14ac:dyDescent="0.2">
      <c r="F65" s="554"/>
      <c r="G65" s="554"/>
      <c r="H65" s="554"/>
      <c r="I65" s="554"/>
      <c r="J65" s="110"/>
    </row>
    <row r="66" spans="1:10" x14ac:dyDescent="0.25">
      <c r="A66" s="26" t="s">
        <v>42</v>
      </c>
      <c r="B66" s="26"/>
      <c r="C66" s="26"/>
      <c r="D66" s="26"/>
      <c r="E66" s="26"/>
      <c r="F66" s="475" t="s">
        <v>41</v>
      </c>
      <c r="G66" s="475"/>
      <c r="H66" s="475"/>
      <c r="I66" s="475"/>
      <c r="J66" s="475"/>
    </row>
  </sheetData>
  <mergeCells count="56">
    <mergeCell ref="F65:I65"/>
    <mergeCell ref="F66:J66"/>
    <mergeCell ref="B54:E54"/>
    <mergeCell ref="B55:E55"/>
    <mergeCell ref="B56:E56"/>
    <mergeCell ref="A59:J59"/>
    <mergeCell ref="A60:E60"/>
    <mergeCell ref="A61:E61"/>
    <mergeCell ref="F61:J61"/>
    <mergeCell ref="A50:J50"/>
    <mergeCell ref="A52:A53"/>
    <mergeCell ref="B52:E53"/>
    <mergeCell ref="F52:G52"/>
    <mergeCell ref="I52:I53"/>
    <mergeCell ref="J52:J53"/>
    <mergeCell ref="H52:H53"/>
    <mergeCell ref="A45:B45"/>
    <mergeCell ref="C45:J45"/>
    <mergeCell ref="A47:D47"/>
    <mergeCell ref="E47:J47"/>
    <mergeCell ref="A48:D48"/>
    <mergeCell ref="E48:J48"/>
    <mergeCell ref="A39:J39"/>
    <mergeCell ref="A40:J40"/>
    <mergeCell ref="A41:J41"/>
    <mergeCell ref="A42:J42"/>
    <mergeCell ref="A44:B44"/>
    <mergeCell ref="C44:J44"/>
    <mergeCell ref="A26:E26"/>
    <mergeCell ref="F26:J26"/>
    <mergeCell ref="F31:I31"/>
    <mergeCell ref="A37:J37"/>
    <mergeCell ref="A27:E27"/>
    <mergeCell ref="F27:J27"/>
    <mergeCell ref="H32:J32"/>
    <mergeCell ref="H16:H17"/>
    <mergeCell ref="B18:E18"/>
    <mergeCell ref="B19:E19"/>
    <mergeCell ref="B20:E20"/>
    <mergeCell ref="A24:J24"/>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x14ac:dyDescent="0.25">
      <c r="A1" s="14"/>
      <c r="B1" s="14"/>
      <c r="C1" s="15"/>
      <c r="D1" s="16"/>
      <c r="E1" s="16"/>
      <c r="F1" s="95"/>
      <c r="G1" s="95"/>
      <c r="H1" s="14"/>
      <c r="I1" s="14"/>
    </row>
    <row r="2" spans="1:13" x14ac:dyDescent="0.25">
      <c r="I2" s="14"/>
    </row>
    <row r="3" spans="1:13" ht="24" customHeight="1" x14ac:dyDescent="0.25">
      <c r="A3" s="486" t="s">
        <v>68</v>
      </c>
      <c r="B3" s="486"/>
      <c r="C3" s="486"/>
      <c r="D3" s="486"/>
      <c r="E3" s="486"/>
      <c r="F3" s="486"/>
      <c r="G3" s="486"/>
      <c r="H3" s="486"/>
      <c r="I3" s="486"/>
    </row>
    <row r="4" spans="1:13" ht="21" thickBot="1" x14ac:dyDescent="0.35">
      <c r="A4" s="57"/>
      <c r="B4" s="57"/>
      <c r="C4" s="57"/>
      <c r="D4" s="57"/>
      <c r="E4" s="57"/>
      <c r="F4" s="97"/>
      <c r="G4" s="97"/>
      <c r="H4" s="57"/>
      <c r="I4" s="14"/>
    </row>
    <row r="5" spans="1:13" x14ac:dyDescent="0.25">
      <c r="A5" s="120" t="s">
        <v>0</v>
      </c>
      <c r="B5" s="597" t="str">
        <f>IF(KS!B6="","",KS!B6)</f>
        <v/>
      </c>
      <c r="C5" s="598"/>
      <c r="D5" s="598"/>
      <c r="E5" s="598"/>
      <c r="F5" s="598"/>
      <c r="G5" s="598"/>
      <c r="H5" s="598"/>
      <c r="I5" s="599"/>
    </row>
    <row r="6" spans="1:13" x14ac:dyDescent="0.25">
      <c r="A6" s="121" t="s">
        <v>1</v>
      </c>
      <c r="B6" s="600" t="str">
        <f>IF(KS!B7="","",KS!B7)</f>
        <v/>
      </c>
      <c r="C6" s="601"/>
      <c r="D6" s="601"/>
      <c r="E6" s="601"/>
      <c r="F6" s="601"/>
      <c r="G6" s="601"/>
      <c r="H6" s="601"/>
      <c r="I6" s="602"/>
    </row>
    <row r="7" spans="1:13" ht="15.75" thickBot="1" x14ac:dyDescent="0.3">
      <c r="A7" s="122" t="s">
        <v>62</v>
      </c>
      <c r="B7" s="612" t="str">
        <f>IF(KS!B8="","",KS!B8)</f>
        <v>Schéma štátnej pomoci na ochranu životného prostredia v oblasti znižovania znečisťovania ovzdušia a zlepšenia jeho kvality pre programové obdobie 2014-2020 (notifikovaná schéma štátnej pomoci)</v>
      </c>
      <c r="C7" s="613"/>
      <c r="D7" s="613"/>
      <c r="E7" s="613"/>
      <c r="F7" s="613"/>
      <c r="G7" s="613"/>
      <c r="H7" s="613"/>
      <c r="I7" s="614"/>
    </row>
    <row r="8" spans="1:13" ht="24" customHeight="1" x14ac:dyDescent="0.25">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618" t="s">
        <v>106</v>
      </c>
      <c r="B10" s="619"/>
      <c r="C10" s="619"/>
      <c r="D10" s="619"/>
      <c r="E10" s="619"/>
      <c r="F10" s="619"/>
      <c r="G10" s="620"/>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158</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603" t="s">
        <v>27</v>
      </c>
      <c r="B22" s="604"/>
      <c r="C22" s="604"/>
      <c r="D22" s="604"/>
      <c r="E22" s="605"/>
      <c r="F22" s="136">
        <f>SUM(F12:F21)</f>
        <v>300</v>
      </c>
      <c r="G22" s="136">
        <f>SUM(G12:G21)</f>
        <v>360</v>
      </c>
      <c r="H22" s="50"/>
      <c r="I22" s="51"/>
      <c r="J22" s="24"/>
      <c r="L22" s="6"/>
      <c r="M22" s="6"/>
    </row>
    <row r="23" spans="1:13" s="71" customFormat="1" ht="15.75" thickBot="1" x14ac:dyDescent="0.3">
      <c r="A23" s="123"/>
      <c r="B23" s="123"/>
      <c r="C23" s="123"/>
      <c r="D23" s="123"/>
      <c r="E23" s="123"/>
      <c r="F23" s="100"/>
      <c r="G23" s="100"/>
      <c r="H23" s="69"/>
      <c r="I23" s="33"/>
      <c r="J23" s="124"/>
      <c r="L23" s="125"/>
      <c r="M23" s="125"/>
    </row>
    <row r="24" spans="1:13" ht="24" customHeight="1" thickBot="1" x14ac:dyDescent="0.3">
      <c r="A24" s="622" t="s">
        <v>107</v>
      </c>
      <c r="B24" s="623"/>
      <c r="C24" s="623"/>
      <c r="D24" s="623"/>
      <c r="E24" s="623"/>
      <c r="F24" s="623"/>
      <c r="G24" s="624"/>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621" t="s">
        <v>27</v>
      </c>
      <c r="B36" s="621"/>
      <c r="C36" s="621"/>
      <c r="D36" s="621"/>
      <c r="E36" s="621"/>
      <c r="F36" s="81">
        <f>SUM(F26:F35)</f>
        <v>0</v>
      </c>
      <c r="G36" s="81">
        <f>SUM(G26:G35)</f>
        <v>0</v>
      </c>
      <c r="H36" s="50"/>
      <c r="I36" s="51"/>
      <c r="J36" s="24"/>
      <c r="L36" s="6"/>
      <c r="M36" s="6"/>
    </row>
    <row r="37" spans="1:13" ht="16.5" customHeight="1" thickBot="1" x14ac:dyDescent="0.3">
      <c r="A37" s="625" t="s">
        <v>85</v>
      </c>
      <c r="B37" s="626"/>
      <c r="C37" s="626"/>
      <c r="D37" s="626"/>
      <c r="E37" s="627"/>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628" t="s">
        <v>111</v>
      </c>
      <c r="B40" s="628"/>
      <c r="C40" s="628"/>
      <c r="D40" s="628"/>
      <c r="E40" s="628"/>
      <c r="F40" s="628"/>
      <c r="G40" s="628"/>
      <c r="H40" s="628"/>
      <c r="I40" s="628"/>
    </row>
    <row r="41" spans="1:13" ht="16.5" thickBot="1" x14ac:dyDescent="0.3">
      <c r="A41" s="72"/>
      <c r="B41" s="72"/>
      <c r="C41" s="72"/>
      <c r="D41" s="72"/>
      <c r="E41" s="72"/>
      <c r="F41" s="102"/>
      <c r="G41" s="102"/>
      <c r="H41" s="72"/>
      <c r="I41" s="72"/>
    </row>
    <row r="42" spans="1:13" ht="24" customHeight="1" thickBot="1" x14ac:dyDescent="0.3">
      <c r="A42" s="618" t="s">
        <v>106</v>
      </c>
      <c r="B42" s="619"/>
      <c r="C42" s="619"/>
      <c r="D42" s="619"/>
      <c r="E42" s="619"/>
      <c r="F42" s="619"/>
      <c r="G42" s="620"/>
      <c r="H42" s="67"/>
      <c r="I42" s="67"/>
    </row>
    <row r="43" spans="1:13" ht="25.5" x14ac:dyDescent="0.25">
      <c r="A43" s="615" t="s">
        <v>2</v>
      </c>
      <c r="B43" s="616"/>
      <c r="C43" s="615" t="s">
        <v>5</v>
      </c>
      <c r="D43" s="617"/>
      <c r="E43" s="616"/>
      <c r="F43" s="47" t="s">
        <v>25</v>
      </c>
      <c r="G43" s="47" t="s">
        <v>105</v>
      </c>
      <c r="H43" s="73"/>
      <c r="I43" s="73"/>
    </row>
    <row r="44" spans="1:13" ht="15" customHeight="1" x14ac:dyDescent="0.25">
      <c r="A44" s="573" t="str">
        <f t="shared" ref="A44:A53" si="4">A12</f>
        <v>Prípravná a projektová dokumentácia</v>
      </c>
      <c r="B44" s="574"/>
      <c r="C44" s="575" t="str">
        <f t="shared" ref="C44:C53" si="5">B12</f>
        <v>021 Stavby</v>
      </c>
      <c r="D44" s="576"/>
      <c r="E44" s="577"/>
      <c r="F44" s="85">
        <f t="shared" ref="F44:F53" si="6">$F$54*100/$F$22*F12/100</f>
        <v>100</v>
      </c>
      <c r="G44" s="85">
        <f t="shared" ref="G44:G53" si="7">F44*20/100+F44</f>
        <v>120</v>
      </c>
      <c r="H44" s="74"/>
      <c r="I44" s="75"/>
    </row>
    <row r="45" spans="1:13" ht="15" customHeight="1" x14ac:dyDescent="0.25">
      <c r="A45" s="573" t="str">
        <f t="shared" si="4"/>
        <v>Stavebné práce</v>
      </c>
      <c r="B45" s="574"/>
      <c r="C45" s="575" t="str">
        <f t="shared" si="5"/>
        <v>021 Stavby</v>
      </c>
      <c r="D45" s="576"/>
      <c r="E45" s="577"/>
      <c r="F45" s="85">
        <f t="shared" si="6"/>
        <v>100</v>
      </c>
      <c r="G45" s="85">
        <f t="shared" si="7"/>
        <v>120</v>
      </c>
      <c r="H45" s="74"/>
      <c r="I45" s="75"/>
    </row>
    <row r="46" spans="1:13" ht="15" customHeight="1" x14ac:dyDescent="0.25">
      <c r="A46" s="573" t="str">
        <f t="shared" si="4"/>
        <v>Stavebný dozor</v>
      </c>
      <c r="B46" s="574"/>
      <c r="C46" s="575" t="str">
        <f t="shared" si="5"/>
        <v>021 Stavby</v>
      </c>
      <c r="D46" s="576"/>
      <c r="E46" s="577"/>
      <c r="F46" s="85">
        <f t="shared" si="6"/>
        <v>0</v>
      </c>
      <c r="G46" s="85">
        <f t="shared" si="7"/>
        <v>0</v>
      </c>
      <c r="H46" s="74"/>
      <c r="I46" s="75"/>
    </row>
    <row r="47" spans="1:13" ht="30" customHeight="1" x14ac:dyDescent="0.25">
      <c r="A47" s="573" t="str">
        <f t="shared" si="4"/>
        <v>Technológia</v>
      </c>
      <c r="B47" s="574"/>
      <c r="C47" s="575" t="str">
        <f t="shared" si="5"/>
        <v>022 Samostatné hnuteľné veci a súbory hnuteľných vecí</v>
      </c>
      <c r="D47" s="576"/>
      <c r="E47" s="577"/>
      <c r="F47" s="85">
        <f t="shared" si="6"/>
        <v>100</v>
      </c>
      <c r="G47" s="85">
        <f t="shared" si="7"/>
        <v>120</v>
      </c>
      <c r="H47" s="76"/>
      <c r="I47" s="75"/>
    </row>
    <row r="48" spans="1:13" ht="15" customHeight="1" x14ac:dyDescent="0.25">
      <c r="A48" s="573" t="str">
        <f t="shared" si="4"/>
        <v>Nákup pozemkov</v>
      </c>
      <c r="B48" s="574"/>
      <c r="C48" s="575" t="str">
        <f t="shared" si="5"/>
        <v>027 Pozemky</v>
      </c>
      <c r="D48" s="576"/>
      <c r="E48" s="577"/>
      <c r="F48" s="85">
        <f t="shared" si="6"/>
        <v>0</v>
      </c>
      <c r="G48" s="85">
        <f t="shared" si="7"/>
        <v>0</v>
      </c>
      <c r="H48" s="74"/>
      <c r="I48" s="75"/>
    </row>
    <row r="49" spans="1:9" ht="15" customHeight="1" x14ac:dyDescent="0.25">
      <c r="A49" s="578" t="str">
        <f t="shared" si="4"/>
        <v>ďalší výdavok</v>
      </c>
      <c r="B49" s="579"/>
      <c r="C49" s="580">
        <f t="shared" si="5"/>
        <v>0</v>
      </c>
      <c r="D49" s="581"/>
      <c r="E49" s="582"/>
      <c r="F49" s="85">
        <f t="shared" si="6"/>
        <v>0</v>
      </c>
      <c r="G49" s="85">
        <f t="shared" si="7"/>
        <v>0</v>
      </c>
      <c r="H49" s="74"/>
      <c r="I49" s="75"/>
    </row>
    <row r="50" spans="1:9" ht="15" customHeight="1" x14ac:dyDescent="0.25">
      <c r="A50" s="578" t="str">
        <f t="shared" si="4"/>
        <v>ďalší výdavok</v>
      </c>
      <c r="B50" s="579"/>
      <c r="C50" s="580">
        <f t="shared" si="5"/>
        <v>0</v>
      </c>
      <c r="D50" s="581"/>
      <c r="E50" s="582"/>
      <c r="F50" s="85">
        <f t="shared" si="6"/>
        <v>0</v>
      </c>
      <c r="G50" s="85">
        <f t="shared" si="7"/>
        <v>0</v>
      </c>
      <c r="H50" s="74"/>
      <c r="I50" s="75"/>
    </row>
    <row r="51" spans="1:9" ht="15" customHeight="1" x14ac:dyDescent="0.25">
      <c r="A51" s="578" t="str">
        <f t="shared" si="4"/>
        <v>ďalší výdavok</v>
      </c>
      <c r="B51" s="579"/>
      <c r="C51" s="580">
        <f t="shared" si="5"/>
        <v>0</v>
      </c>
      <c r="D51" s="581"/>
      <c r="E51" s="582"/>
      <c r="F51" s="85">
        <f t="shared" si="6"/>
        <v>0</v>
      </c>
      <c r="G51" s="85">
        <f t="shared" si="7"/>
        <v>0</v>
      </c>
      <c r="H51" s="74"/>
      <c r="I51" s="75"/>
    </row>
    <row r="52" spans="1:9" x14ac:dyDescent="0.25">
      <c r="A52" s="578" t="str">
        <f t="shared" si="4"/>
        <v>ďalší výdavok</v>
      </c>
      <c r="B52" s="579"/>
      <c r="C52" s="580">
        <f t="shared" si="5"/>
        <v>0</v>
      </c>
      <c r="D52" s="581"/>
      <c r="E52" s="582"/>
      <c r="F52" s="85">
        <f t="shared" si="6"/>
        <v>0</v>
      </c>
      <c r="G52" s="85">
        <f t="shared" si="7"/>
        <v>0</v>
      </c>
      <c r="H52" s="74"/>
      <c r="I52" s="75"/>
    </row>
    <row r="53" spans="1:9" x14ac:dyDescent="0.25">
      <c r="A53" s="578" t="str">
        <f t="shared" si="4"/>
        <v>ďalší výdavok</v>
      </c>
      <c r="B53" s="579"/>
      <c r="C53" s="580">
        <f t="shared" si="5"/>
        <v>0</v>
      </c>
      <c r="D53" s="581"/>
      <c r="E53" s="582"/>
      <c r="F53" s="85">
        <f t="shared" si="6"/>
        <v>0</v>
      </c>
      <c r="G53" s="85">
        <f t="shared" si="7"/>
        <v>0</v>
      </c>
      <c r="H53" s="74"/>
      <c r="I53" s="75"/>
    </row>
    <row r="54" spans="1:9" ht="15.75" customHeight="1" thickBot="1" x14ac:dyDescent="0.3">
      <c r="A54" s="583" t="s">
        <v>90</v>
      </c>
      <c r="B54" s="583"/>
      <c r="C54" s="583"/>
      <c r="D54" s="583"/>
      <c r="E54" s="583"/>
      <c r="F54" s="80">
        <f>F22-KS!E23</f>
        <v>300</v>
      </c>
      <c r="G54" s="80">
        <f>G22-KS!F23</f>
        <v>360</v>
      </c>
      <c r="H54" s="69"/>
      <c r="I54" s="33"/>
    </row>
    <row r="55" spans="1:9" ht="24" customHeight="1" thickBot="1" x14ac:dyDescent="0.3">
      <c r="A55" s="618" t="s">
        <v>109</v>
      </c>
      <c r="B55" s="619"/>
      <c r="C55" s="619"/>
      <c r="D55" s="619"/>
      <c r="E55" s="619"/>
      <c r="F55" s="619"/>
      <c r="G55" s="620"/>
      <c r="H55" s="69"/>
      <c r="I55" s="33"/>
    </row>
    <row r="56" spans="1:9" ht="25.5" x14ac:dyDescent="0.25">
      <c r="A56" s="570" t="s">
        <v>2</v>
      </c>
      <c r="B56" s="571"/>
      <c r="C56" s="570" t="s">
        <v>5</v>
      </c>
      <c r="D56" s="572"/>
      <c r="E56" s="571"/>
      <c r="F56" s="47" t="s">
        <v>25</v>
      </c>
      <c r="G56" s="47" t="s">
        <v>105</v>
      </c>
      <c r="H56" s="69"/>
      <c r="I56" s="33"/>
    </row>
    <row r="57" spans="1:9" ht="15" customHeight="1" x14ac:dyDescent="0.25">
      <c r="A57" s="573" t="str">
        <f>A26</f>
        <v>Prípravná a projektová dokumentácia</v>
      </c>
      <c r="B57" s="574"/>
      <c r="C57" s="575" t="str">
        <f>B26</f>
        <v>021 Stavby</v>
      </c>
      <c r="D57" s="576"/>
      <c r="E57" s="577"/>
      <c r="F57" s="85" t="e">
        <f>$F$67*100/$F$36*F26/100</f>
        <v>#DIV/0!</v>
      </c>
      <c r="G57" s="85" t="e">
        <f t="shared" ref="G57:G66" si="8">F57*20/100+F57</f>
        <v>#DIV/0!</v>
      </c>
      <c r="H57" s="69"/>
      <c r="I57" s="33"/>
    </row>
    <row r="58" spans="1:9" ht="15" customHeight="1" x14ac:dyDescent="0.25">
      <c r="A58" s="573" t="str">
        <f t="shared" ref="A58:A66" si="9">A27</f>
        <v>Stavebné práce</v>
      </c>
      <c r="B58" s="574"/>
      <c r="C58" s="575" t="str">
        <f t="shared" ref="C58:C66" si="10">B27</f>
        <v>021 Stavby</v>
      </c>
      <c r="D58" s="576"/>
      <c r="E58" s="577"/>
      <c r="F58" s="85" t="e">
        <f t="shared" ref="F58:F66" si="11">$F$67*100/$F$36*F27/100</f>
        <v>#DIV/0!</v>
      </c>
      <c r="G58" s="85" t="e">
        <f t="shared" si="8"/>
        <v>#DIV/0!</v>
      </c>
      <c r="H58" s="69"/>
      <c r="I58" s="33"/>
    </row>
    <row r="59" spans="1:9" ht="15" customHeight="1" x14ac:dyDescent="0.25">
      <c r="A59" s="573" t="str">
        <f t="shared" si="9"/>
        <v>Stavebný dozor</v>
      </c>
      <c r="B59" s="574"/>
      <c r="C59" s="575" t="str">
        <f t="shared" si="10"/>
        <v>021 Stavby</v>
      </c>
      <c r="D59" s="576"/>
      <c r="E59" s="577"/>
      <c r="F59" s="85" t="e">
        <f t="shared" si="11"/>
        <v>#DIV/0!</v>
      </c>
      <c r="G59" s="85" t="e">
        <f t="shared" si="8"/>
        <v>#DIV/0!</v>
      </c>
      <c r="H59" s="69"/>
      <c r="I59" s="33"/>
    </row>
    <row r="60" spans="1:9" ht="28.5" customHeight="1" x14ac:dyDescent="0.25">
      <c r="A60" s="573" t="str">
        <f t="shared" si="9"/>
        <v>Technológia</v>
      </c>
      <c r="B60" s="574"/>
      <c r="C60" s="575" t="str">
        <f t="shared" si="10"/>
        <v>022 Samostatné hnuteľné veci a súbory hnuteľných vecí</v>
      </c>
      <c r="D60" s="576"/>
      <c r="E60" s="577"/>
      <c r="F60" s="85" t="e">
        <f t="shared" si="11"/>
        <v>#DIV/0!</v>
      </c>
      <c r="G60" s="85" t="e">
        <f t="shared" si="8"/>
        <v>#DIV/0!</v>
      </c>
      <c r="H60" s="69"/>
      <c r="I60" s="33"/>
    </row>
    <row r="61" spans="1:9" x14ac:dyDescent="0.25">
      <c r="A61" s="573" t="str">
        <f t="shared" si="9"/>
        <v>Nákup pozemkov</v>
      </c>
      <c r="B61" s="574"/>
      <c r="C61" s="575" t="str">
        <f t="shared" si="10"/>
        <v>027 Pozemky</v>
      </c>
      <c r="D61" s="576"/>
      <c r="E61" s="577"/>
      <c r="F61" s="85" t="e">
        <f t="shared" si="11"/>
        <v>#DIV/0!</v>
      </c>
      <c r="G61" s="85" t="e">
        <f t="shared" si="8"/>
        <v>#DIV/0!</v>
      </c>
      <c r="H61" s="69"/>
      <c r="I61" s="33"/>
    </row>
    <row r="62" spans="1:9" x14ac:dyDescent="0.25">
      <c r="A62" s="578" t="str">
        <f t="shared" si="9"/>
        <v>ďalší výdavok</v>
      </c>
      <c r="B62" s="579"/>
      <c r="C62" s="580">
        <f t="shared" si="10"/>
        <v>0</v>
      </c>
      <c r="D62" s="581"/>
      <c r="E62" s="582"/>
      <c r="F62" s="85" t="e">
        <f t="shared" si="11"/>
        <v>#DIV/0!</v>
      </c>
      <c r="G62" s="85" t="e">
        <f t="shared" si="8"/>
        <v>#DIV/0!</v>
      </c>
      <c r="H62" s="69"/>
      <c r="I62" s="33"/>
    </row>
    <row r="63" spans="1:9" x14ac:dyDescent="0.25">
      <c r="A63" s="578" t="str">
        <f t="shared" si="9"/>
        <v>ďalší výdavok</v>
      </c>
      <c r="B63" s="579"/>
      <c r="C63" s="580">
        <f t="shared" si="10"/>
        <v>0</v>
      </c>
      <c r="D63" s="581"/>
      <c r="E63" s="582"/>
      <c r="F63" s="85" t="e">
        <f t="shared" si="11"/>
        <v>#DIV/0!</v>
      </c>
      <c r="G63" s="85" t="e">
        <f t="shared" si="8"/>
        <v>#DIV/0!</v>
      </c>
      <c r="H63" s="69"/>
      <c r="I63" s="33"/>
    </row>
    <row r="64" spans="1:9" x14ac:dyDescent="0.25">
      <c r="A64" s="578" t="str">
        <f t="shared" si="9"/>
        <v>ďalší výdavok</v>
      </c>
      <c r="B64" s="579"/>
      <c r="C64" s="580">
        <f t="shared" si="10"/>
        <v>0</v>
      </c>
      <c r="D64" s="581"/>
      <c r="E64" s="582"/>
      <c r="F64" s="85" t="e">
        <f t="shared" si="11"/>
        <v>#DIV/0!</v>
      </c>
      <c r="G64" s="85" t="e">
        <f t="shared" si="8"/>
        <v>#DIV/0!</v>
      </c>
      <c r="H64" s="69"/>
      <c r="I64" s="33"/>
    </row>
    <row r="65" spans="1:17" x14ac:dyDescent="0.25">
      <c r="A65" s="578" t="str">
        <f t="shared" si="9"/>
        <v>ďalší výdavok</v>
      </c>
      <c r="B65" s="579"/>
      <c r="C65" s="580">
        <f t="shared" si="10"/>
        <v>0</v>
      </c>
      <c r="D65" s="581"/>
      <c r="E65" s="582"/>
      <c r="F65" s="85" t="e">
        <f t="shared" si="11"/>
        <v>#DIV/0!</v>
      </c>
      <c r="G65" s="85" t="e">
        <f t="shared" si="8"/>
        <v>#DIV/0!</v>
      </c>
      <c r="H65" s="69"/>
      <c r="I65" s="33"/>
    </row>
    <row r="66" spans="1:17" x14ac:dyDescent="0.25">
      <c r="A66" s="578" t="str">
        <f t="shared" si="9"/>
        <v>ďalší výdavok</v>
      </c>
      <c r="B66" s="579"/>
      <c r="C66" s="580">
        <f t="shared" si="10"/>
        <v>0</v>
      </c>
      <c r="D66" s="581"/>
      <c r="E66" s="582"/>
      <c r="F66" s="85" t="e">
        <f t="shared" si="11"/>
        <v>#DIV/0!</v>
      </c>
      <c r="G66" s="85" t="e">
        <f t="shared" si="8"/>
        <v>#DIV/0!</v>
      </c>
      <c r="H66" s="69"/>
      <c r="I66" s="33"/>
    </row>
    <row r="67" spans="1:17" ht="15.75" customHeight="1" thickBot="1" x14ac:dyDescent="0.3">
      <c r="A67" s="583" t="s">
        <v>90</v>
      </c>
      <c r="B67" s="583"/>
      <c r="C67" s="583"/>
      <c r="D67" s="583"/>
      <c r="E67" s="583"/>
      <c r="F67" s="80">
        <f>F36-KS!E37</f>
        <v>0</v>
      </c>
      <c r="G67" s="80">
        <f>G36-KS!F37</f>
        <v>0</v>
      </c>
      <c r="H67" s="69"/>
      <c r="I67" s="33"/>
    </row>
    <row r="68" spans="1:17" ht="15.75" customHeight="1" thickBot="1" x14ac:dyDescent="0.3">
      <c r="A68" s="584" t="s">
        <v>91</v>
      </c>
      <c r="B68" s="585"/>
      <c r="C68" s="585"/>
      <c r="D68" s="585"/>
      <c r="E68" s="586"/>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592" t="s">
        <v>63</v>
      </c>
      <c r="B71" s="593"/>
      <c r="C71" s="593"/>
      <c r="D71" s="593"/>
      <c r="E71" s="593"/>
      <c r="F71" s="590">
        <v>0.9</v>
      </c>
      <c r="G71" s="591"/>
      <c r="H71" s="77"/>
      <c r="I71" s="71"/>
    </row>
    <row r="72" spans="1:17" ht="15" customHeight="1" thickBot="1" x14ac:dyDescent="0.35">
      <c r="A72" s="587" t="s">
        <v>65</v>
      </c>
      <c r="B72" s="588"/>
      <c r="C72" s="588"/>
      <c r="D72" s="588"/>
      <c r="E72" s="589"/>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564" t="s">
        <v>57</v>
      </c>
      <c r="K77" s="565"/>
      <c r="L77" s="565"/>
      <c r="M77" s="565"/>
      <c r="N77" s="565"/>
      <c r="O77" s="565"/>
      <c r="P77" s="565"/>
      <c r="Q77" s="566"/>
    </row>
    <row r="78" spans="1:17" x14ac:dyDescent="0.25">
      <c r="A78" s="11"/>
      <c r="B78" s="11"/>
      <c r="C78" s="12"/>
      <c r="D78" s="13"/>
      <c r="E78" s="13"/>
      <c r="F78" s="105"/>
      <c r="G78" s="105"/>
      <c r="H78" s="11"/>
    </row>
    <row r="79" spans="1:17" ht="16.5" customHeight="1" x14ac:dyDescent="0.25">
      <c r="A79" s="607" t="s">
        <v>40</v>
      </c>
      <c r="B79" s="608"/>
      <c r="C79" s="608"/>
      <c r="D79" s="608"/>
      <c r="E79" s="608"/>
      <c r="F79" s="608"/>
      <c r="G79" s="608"/>
      <c r="H79" s="608"/>
      <c r="I79" s="14"/>
    </row>
    <row r="80" spans="1:17" ht="47.25" customHeight="1" x14ac:dyDescent="0.25">
      <c r="A80" s="606" t="s">
        <v>113</v>
      </c>
      <c r="B80" s="606"/>
      <c r="C80" s="606"/>
      <c r="D80" s="606"/>
      <c r="E80" s="606"/>
      <c r="F80" s="606"/>
      <c r="G80" s="606"/>
      <c r="H80" s="606"/>
      <c r="I80" s="606"/>
      <c r="J80" s="567" t="s">
        <v>113</v>
      </c>
      <c r="K80" s="568"/>
      <c r="L80" s="568"/>
      <c r="M80" s="568"/>
      <c r="N80" s="568"/>
      <c r="O80" s="568"/>
      <c r="P80" s="568"/>
      <c r="Q80" s="569"/>
    </row>
    <row r="81" spans="1:9" ht="32.25" customHeight="1" x14ac:dyDescent="0.25">
      <c r="A81" s="606" t="s">
        <v>51</v>
      </c>
      <c r="B81" s="606"/>
      <c r="C81" s="606"/>
      <c r="D81" s="606"/>
      <c r="E81" s="606"/>
      <c r="F81" s="606"/>
      <c r="G81" s="606"/>
      <c r="H81" s="606"/>
      <c r="I81" s="606"/>
    </row>
    <row r="82" spans="1:9" ht="31.5" customHeight="1" x14ac:dyDescent="0.25">
      <c r="A82" s="609" t="s">
        <v>69</v>
      </c>
      <c r="B82" s="610"/>
      <c r="C82" s="610"/>
      <c r="D82" s="610"/>
      <c r="E82" s="610"/>
      <c r="F82" s="610"/>
      <c r="G82" s="610"/>
      <c r="H82" s="610"/>
      <c r="I82" s="611"/>
    </row>
    <row r="83" spans="1:9" x14ac:dyDescent="0.25">
      <c r="A83" s="594" t="s">
        <v>59</v>
      </c>
      <c r="B83" s="595"/>
      <c r="C83" s="595"/>
      <c r="D83" s="595"/>
      <c r="E83" s="595"/>
      <c r="F83" s="595"/>
      <c r="G83" s="595"/>
      <c r="H83" s="595"/>
      <c r="I83" s="596"/>
    </row>
    <row r="84" spans="1:9" ht="27" customHeight="1" x14ac:dyDescent="0.25">
      <c r="A84" s="21"/>
      <c r="B84" s="21"/>
      <c r="C84" s="22"/>
      <c r="D84" s="23"/>
      <c r="E84" s="23"/>
      <c r="F84" s="106"/>
      <c r="G84" s="106"/>
      <c r="H84" s="21"/>
      <c r="I84" s="14"/>
    </row>
    <row r="85" spans="1:9" hidden="1" x14ac:dyDescent="0.25">
      <c r="A85" s="14"/>
      <c r="B85" s="14"/>
      <c r="C85" s="15"/>
      <c r="D85" s="16"/>
      <c r="E85" s="16"/>
      <c r="F85" s="95"/>
      <c r="G85" s="95"/>
      <c r="H85" s="14"/>
      <c r="I85" s="14"/>
    </row>
    <row r="86" spans="1:9" ht="31.5" hidden="1" customHeight="1" x14ac:dyDescent="0.25">
      <c r="A86" s="37"/>
      <c r="B86" s="37"/>
      <c r="C86" s="37"/>
      <c r="D86" s="37"/>
      <c r="E86" s="37"/>
      <c r="F86" s="107"/>
      <c r="G86" s="107"/>
      <c r="H86" s="37"/>
      <c r="I86" s="14"/>
    </row>
    <row r="87" spans="1:9" ht="15" hidden="1" customHeight="1" x14ac:dyDescent="0.25">
      <c r="A87" s="43"/>
      <c r="B87" s="43"/>
      <c r="C87" s="38"/>
      <c r="D87" s="39"/>
      <c r="E87" s="14"/>
      <c r="F87" s="108"/>
      <c r="G87" s="108"/>
      <c r="H87" s="43"/>
      <c r="I87" s="14"/>
    </row>
    <row r="88" spans="1:9" ht="16.5" hidden="1" customHeight="1" x14ac:dyDescent="0.25">
      <c r="A88" s="14"/>
      <c r="B88" s="14"/>
      <c r="C88" s="15"/>
      <c r="D88" s="16"/>
      <c r="E88" s="24"/>
      <c r="F88" s="95"/>
      <c r="G88" s="95"/>
      <c r="H88" s="14"/>
      <c r="I88" s="14"/>
    </row>
    <row r="89" spans="1:9" hidden="1" x14ac:dyDescent="0.25">
      <c r="A89" s="14" t="s">
        <v>18</v>
      </c>
      <c r="B89" s="14"/>
      <c r="C89" s="15"/>
      <c r="D89" s="16"/>
      <c r="E89" s="24"/>
      <c r="F89" s="95"/>
      <c r="G89" s="95"/>
      <c r="H89" s="14"/>
      <c r="I89" s="14"/>
    </row>
    <row r="90" spans="1:9" ht="15" hidden="1" customHeight="1" x14ac:dyDescent="0.25">
      <c r="A90" s="24" t="s">
        <v>43</v>
      </c>
      <c r="B90" s="14"/>
      <c r="C90" s="15"/>
      <c r="D90" s="16"/>
      <c r="E90" s="24"/>
      <c r="F90" s="95"/>
      <c r="G90" s="95"/>
      <c r="H90" s="14"/>
      <c r="I90" s="14"/>
    </row>
    <row r="91" spans="1:9" ht="15" hidden="1" customHeight="1" x14ac:dyDescent="0.25">
      <c r="A91" s="24" t="s">
        <v>76</v>
      </c>
      <c r="B91" s="14"/>
      <c r="C91" s="15"/>
      <c r="D91" s="16"/>
      <c r="E91" s="16"/>
      <c r="F91" s="95"/>
      <c r="G91" s="95"/>
      <c r="H91" s="14"/>
      <c r="I91" s="14"/>
    </row>
    <row r="92" spans="1:9" ht="15" hidden="1" customHeight="1" x14ac:dyDescent="0.25">
      <c r="A92" s="53"/>
      <c r="B92" s="54"/>
      <c r="C92" s="55"/>
      <c r="D92" s="53"/>
      <c r="E92" s="54"/>
      <c r="F92" s="109"/>
      <c r="G92" s="109"/>
      <c r="H92" s="54"/>
      <c r="I92" s="14"/>
    </row>
    <row r="93" spans="1:9" ht="15" hidden="1" customHeight="1" x14ac:dyDescent="0.25">
      <c r="A93" s="54" t="s">
        <v>72</v>
      </c>
      <c r="B93" s="54"/>
      <c r="C93" s="55"/>
      <c r="D93" s="53"/>
      <c r="E93" s="54"/>
      <c r="F93" s="109"/>
      <c r="G93" s="109"/>
      <c r="H93" s="54"/>
      <c r="I93" s="14"/>
    </row>
    <row r="94" spans="1:9" hidden="1" x14ac:dyDescent="0.25">
      <c r="A94" s="54" t="s">
        <v>70</v>
      </c>
      <c r="B94" s="54"/>
      <c r="C94" s="55"/>
      <c r="D94" s="53"/>
      <c r="E94" s="54"/>
      <c r="F94" s="109"/>
      <c r="G94" s="109"/>
      <c r="H94" s="54"/>
      <c r="I94" s="14"/>
    </row>
    <row r="95" spans="1:9" hidden="1" x14ac:dyDescent="0.25">
      <c r="A95" s="54" t="s">
        <v>53</v>
      </c>
      <c r="B95" s="54"/>
      <c r="C95" s="55"/>
      <c r="D95" s="53"/>
      <c r="E95" s="54"/>
      <c r="F95" s="109"/>
      <c r="G95" s="109"/>
      <c r="H95" s="54"/>
      <c r="I95" s="14"/>
    </row>
    <row r="96" spans="1:9" hidden="1" x14ac:dyDescent="0.25">
      <c r="A96" s="54" t="s">
        <v>71</v>
      </c>
      <c r="B96" s="54"/>
      <c r="C96" s="55"/>
      <c r="D96" s="53"/>
      <c r="E96" s="54"/>
      <c r="F96" s="109"/>
      <c r="G96" s="109"/>
      <c r="H96" s="54"/>
      <c r="I96" s="14"/>
    </row>
    <row r="97" spans="1:9" hidden="1" x14ac:dyDescent="0.25">
      <c r="A97" s="53"/>
      <c r="B97" s="54"/>
      <c r="C97" s="55"/>
      <c r="D97" s="53"/>
      <c r="E97" s="53"/>
      <c r="F97" s="109"/>
      <c r="G97" s="109"/>
      <c r="H97" s="54"/>
      <c r="I97" s="14"/>
    </row>
    <row r="98" spans="1:9" ht="15" hidden="1" customHeight="1" x14ac:dyDescent="0.25">
      <c r="A98" s="53"/>
      <c r="B98" s="54"/>
      <c r="C98" s="55"/>
      <c r="D98" s="53"/>
      <c r="E98" s="53"/>
      <c r="F98" s="109"/>
      <c r="G98" s="109"/>
      <c r="H98" s="54"/>
      <c r="I98" s="14"/>
    </row>
    <row r="99" spans="1:9" hidden="1" x14ac:dyDescent="0.25">
      <c r="A99" s="54"/>
      <c r="B99" s="54"/>
      <c r="C99" s="55"/>
      <c r="D99" s="53"/>
      <c r="E99" s="53"/>
      <c r="F99" s="109"/>
      <c r="G99" s="109"/>
      <c r="H99" s="54"/>
      <c r="I99" s="14"/>
    </row>
    <row r="100" spans="1:9" hidden="1" x14ac:dyDescent="0.25">
      <c r="A100" t="s">
        <v>60</v>
      </c>
      <c r="B100" s="54"/>
      <c r="C100" s="55"/>
      <c r="D100" s="53"/>
      <c r="E100" s="53"/>
      <c r="F100" s="109"/>
      <c r="G100" s="109"/>
      <c r="H100" s="54"/>
      <c r="I100" s="14"/>
    </row>
    <row r="101" spans="1:9" hidden="1" x14ac:dyDescent="0.25">
      <c r="A101" s="60" t="s">
        <v>83</v>
      </c>
      <c r="B101" s="54"/>
      <c r="C101" s="55"/>
      <c r="D101" s="53"/>
      <c r="E101" s="53"/>
      <c r="F101" s="109"/>
      <c r="G101" s="109"/>
      <c r="H101" s="54"/>
      <c r="I101" s="14"/>
    </row>
    <row r="102" spans="1:9" hidden="1" x14ac:dyDescent="0.25">
      <c r="A102" s="60" t="s">
        <v>84</v>
      </c>
      <c r="B102" s="54"/>
      <c r="C102" s="55"/>
      <c r="D102" s="53"/>
      <c r="E102" s="53"/>
      <c r="F102" s="109"/>
      <c r="G102" s="109"/>
      <c r="H102" s="54"/>
      <c r="I102" s="14"/>
    </row>
    <row r="103" spans="1:9" ht="14.25" hidden="1" customHeight="1" x14ac:dyDescent="0.25">
      <c r="A103" s="14"/>
      <c r="B103" s="14"/>
      <c r="C103" s="15"/>
      <c r="D103" s="16"/>
      <c r="E103" s="16"/>
      <c r="F103" s="95"/>
      <c r="G103" s="95"/>
      <c r="H103" s="14"/>
      <c r="I103" s="14"/>
    </row>
    <row r="104" spans="1:9" ht="15" hidden="1" customHeight="1" x14ac:dyDescent="0.25">
      <c r="A104" s="14" t="s">
        <v>80</v>
      </c>
      <c r="B104" s="14"/>
      <c r="C104" s="15"/>
      <c r="D104" s="16"/>
      <c r="E104" s="16"/>
      <c r="F104" s="95"/>
      <c r="G104" s="95"/>
      <c r="H104" s="14"/>
      <c r="I104" s="14"/>
    </row>
    <row r="105" spans="1:9" ht="15" hidden="1" customHeight="1" x14ac:dyDescent="0.25">
      <c r="A105" s="14" t="s">
        <v>81</v>
      </c>
      <c r="B105" s="14"/>
      <c r="C105" s="15"/>
      <c r="D105" s="16"/>
      <c r="E105" s="16"/>
      <c r="F105" s="95"/>
      <c r="G105" s="95"/>
      <c r="H105" s="14"/>
      <c r="I105" s="14"/>
    </row>
    <row r="106" spans="1:9" ht="15" hidden="1" customHeight="1" x14ac:dyDescent="0.25">
      <c r="A106" s="14" t="s">
        <v>82</v>
      </c>
      <c r="B106" s="14"/>
      <c r="C106" s="15"/>
      <c r="D106" s="16"/>
      <c r="E106" s="16"/>
      <c r="F106" s="95"/>
      <c r="G106" s="95"/>
      <c r="H106" s="14"/>
      <c r="I106" s="14"/>
    </row>
    <row r="107" spans="1:9" ht="15" hidden="1" customHeight="1" x14ac:dyDescent="0.25">
      <c r="A107" s="14"/>
      <c r="B107" s="14"/>
      <c r="C107" s="15"/>
      <c r="D107" s="16"/>
      <c r="E107" s="16"/>
      <c r="F107" s="95"/>
      <c r="G107" s="95"/>
      <c r="H107" s="14"/>
      <c r="I107" s="14"/>
    </row>
    <row r="108" spans="1:9" ht="15" hidden="1" customHeight="1" x14ac:dyDescent="0.25">
      <c r="A108" s="14" t="s">
        <v>64</v>
      </c>
      <c r="B108" s="14"/>
      <c r="C108" s="15"/>
      <c r="D108" s="16"/>
      <c r="E108" s="16"/>
      <c r="F108" s="95"/>
      <c r="G108" s="95"/>
      <c r="H108" s="14"/>
      <c r="I108" s="14"/>
    </row>
    <row r="109" spans="1:9" ht="15" hidden="1" customHeight="1" x14ac:dyDescent="0.25">
      <c r="A109" s="14" t="s">
        <v>79</v>
      </c>
      <c r="B109" s="14"/>
      <c r="C109" s="15"/>
      <c r="D109" s="16"/>
      <c r="E109" s="16"/>
      <c r="F109" s="95"/>
      <c r="G109" s="95"/>
      <c r="H109" s="14"/>
      <c r="I109" s="14"/>
    </row>
    <row r="110" spans="1:9" ht="15" hidden="1" customHeight="1" x14ac:dyDescent="0.25">
      <c r="A110" s="14"/>
      <c r="B110" s="14"/>
      <c r="C110" s="15"/>
      <c r="D110" s="16"/>
      <c r="E110" s="16"/>
      <c r="F110" s="95"/>
      <c r="G110" s="95"/>
      <c r="H110" s="14"/>
      <c r="I110" s="14"/>
    </row>
    <row r="111" spans="1:9" ht="15" hidden="1" customHeight="1" x14ac:dyDescent="0.25">
      <c r="A111" s="14" t="s">
        <v>77</v>
      </c>
      <c r="B111" s="14"/>
      <c r="C111" s="15"/>
      <c r="D111" s="16"/>
      <c r="E111" s="16"/>
      <c r="F111" s="95"/>
      <c r="G111" s="95"/>
      <c r="H111" s="14"/>
      <c r="I111" s="14"/>
    </row>
    <row r="112" spans="1:9" ht="15" hidden="1" customHeight="1" x14ac:dyDescent="0.25">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63:B63"/>
    <mergeCell ref="A64:B64"/>
    <mergeCell ref="C62:E62"/>
    <mergeCell ref="C63:E63"/>
    <mergeCell ref="C64:E64"/>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x14ac:dyDescent="0.25">
      <c r="A2" s="27"/>
      <c r="B2" s="27"/>
      <c r="C2" s="28"/>
      <c r="D2" s="28"/>
      <c r="E2" s="28"/>
      <c r="F2" s="28"/>
      <c r="G2" s="28"/>
      <c r="H2" s="28"/>
      <c r="I2" s="28"/>
      <c r="J2" s="28"/>
    </row>
    <row r="3" spans="1:12" ht="20.25" x14ac:dyDescent="0.3">
      <c r="A3" s="634" t="s">
        <v>36</v>
      </c>
      <c r="B3" s="634"/>
      <c r="C3" s="634"/>
      <c r="D3" s="634"/>
      <c r="E3" s="634"/>
      <c r="F3" s="634"/>
      <c r="G3" s="634"/>
      <c r="H3" s="634"/>
      <c r="I3" s="634"/>
      <c r="J3" s="634"/>
    </row>
    <row r="4" spans="1:12" x14ac:dyDescent="0.25">
      <c r="A4" s="27"/>
      <c r="B4" s="27"/>
      <c r="C4" s="28"/>
      <c r="D4" s="28"/>
      <c r="E4" s="28"/>
      <c r="F4" s="28"/>
      <c r="G4" s="28"/>
      <c r="H4" s="28"/>
      <c r="I4" s="28"/>
      <c r="J4" s="28"/>
    </row>
    <row r="5" spans="1:12" ht="15.75" thickBot="1" x14ac:dyDescent="0.3">
      <c r="A5" s="27"/>
      <c r="B5" s="27"/>
      <c r="C5" s="28"/>
      <c r="D5" s="28"/>
      <c r="E5" s="28"/>
      <c r="F5" s="28"/>
      <c r="G5" s="28"/>
      <c r="H5" s="28"/>
      <c r="I5" s="28"/>
      <c r="J5" s="28"/>
    </row>
    <row r="6" spans="1:12" x14ac:dyDescent="0.25">
      <c r="A6" s="523" t="s">
        <v>0</v>
      </c>
      <c r="B6" s="524"/>
      <c r="C6" s="525" t="str">
        <f>IF(KS!B6="","",KS!B6)</f>
        <v/>
      </c>
      <c r="D6" s="526"/>
      <c r="E6" s="526"/>
      <c r="F6" s="526"/>
      <c r="G6" s="526"/>
      <c r="H6" s="526"/>
      <c r="I6" s="526"/>
      <c r="J6" s="527"/>
    </row>
    <row r="7" spans="1:12" ht="15.75" thickBot="1" x14ac:dyDescent="0.3">
      <c r="A7" s="528" t="s">
        <v>1</v>
      </c>
      <c r="B7" s="529"/>
      <c r="C7" s="530" t="str">
        <f>IF(KS!B7="","",KS!B7)</f>
        <v/>
      </c>
      <c r="D7" s="531"/>
      <c r="E7" s="531"/>
      <c r="F7" s="531"/>
      <c r="G7" s="531"/>
      <c r="H7" s="531"/>
      <c r="I7" s="531"/>
      <c r="J7" s="532"/>
    </row>
    <row r="8" spans="1:12" s="11" customFormat="1" ht="14.25" x14ac:dyDescent="0.2"/>
    <row r="9" spans="1:12" ht="15.75" x14ac:dyDescent="0.25">
      <c r="A9" s="533" t="s">
        <v>2</v>
      </c>
      <c r="B9" s="533"/>
      <c r="C9" s="533"/>
      <c r="D9" s="533"/>
      <c r="E9" s="449"/>
      <c r="F9" s="449"/>
      <c r="G9" s="449"/>
      <c r="H9" s="449"/>
      <c r="I9" s="449"/>
      <c r="J9" s="449"/>
    </row>
    <row r="10" spans="1:12" ht="15.75" x14ac:dyDescent="0.25">
      <c r="A10" s="533" t="s">
        <v>6</v>
      </c>
      <c r="B10" s="533"/>
      <c r="C10" s="533"/>
      <c r="D10" s="533"/>
      <c r="E10" s="449"/>
      <c r="F10" s="449"/>
      <c r="G10" s="449"/>
      <c r="H10" s="449"/>
      <c r="I10" s="449"/>
      <c r="J10" s="449"/>
    </row>
    <row r="11" spans="1:12" s="11" customFormat="1" ht="14.25" x14ac:dyDescent="0.2"/>
    <row r="12" spans="1:12" s="11" customFormat="1" ht="14.25" x14ac:dyDescent="0.2"/>
    <row r="13" spans="1:12" s="11" customFormat="1" ht="14.25" x14ac:dyDescent="0.2"/>
    <row r="14" spans="1:12" ht="15.75" x14ac:dyDescent="0.25">
      <c r="A14" s="472" t="s">
        <v>100</v>
      </c>
      <c r="B14" s="472"/>
      <c r="C14" s="472"/>
      <c r="D14" s="472"/>
      <c r="E14" s="472"/>
      <c r="F14" s="472"/>
      <c r="G14" s="472"/>
      <c r="H14" s="472"/>
      <c r="I14" s="472"/>
      <c r="J14" s="472"/>
    </row>
    <row r="15" spans="1:12" s="11" customFormat="1" ht="14.25" x14ac:dyDescent="0.2">
      <c r="L15" s="11" t="s">
        <v>29</v>
      </c>
    </row>
    <row r="16" spans="1:12" s="11" customFormat="1" ht="15.75" customHeight="1" x14ac:dyDescent="0.2">
      <c r="A16" s="551" t="s">
        <v>49</v>
      </c>
      <c r="B16" s="551" t="s">
        <v>17</v>
      </c>
      <c r="C16" s="551"/>
      <c r="D16" s="551"/>
      <c r="E16" s="551"/>
      <c r="F16" s="551" t="s">
        <v>8</v>
      </c>
      <c r="G16" s="551"/>
      <c r="H16" s="552" t="s">
        <v>101</v>
      </c>
      <c r="I16" s="551" t="s">
        <v>32</v>
      </c>
      <c r="J16" s="551" t="s">
        <v>9</v>
      </c>
      <c r="L16" s="11" t="s">
        <v>30</v>
      </c>
    </row>
    <row r="17" spans="1:13" s="11" customFormat="1" ht="15.75" customHeight="1" x14ac:dyDescent="0.2">
      <c r="A17" s="551"/>
      <c r="B17" s="551"/>
      <c r="C17" s="551"/>
      <c r="D17" s="551"/>
      <c r="E17" s="551"/>
      <c r="F17" s="150" t="s">
        <v>10</v>
      </c>
      <c r="G17" s="150" t="s">
        <v>11</v>
      </c>
      <c r="H17" s="553"/>
      <c r="I17" s="551"/>
      <c r="J17" s="551"/>
      <c r="L17" s="11" t="s">
        <v>31</v>
      </c>
    </row>
    <row r="18" spans="1:13" s="11" customFormat="1" ht="14.25" x14ac:dyDescent="0.2">
      <c r="A18" s="151" t="s">
        <v>13</v>
      </c>
      <c r="B18" s="629"/>
      <c r="C18" s="629"/>
      <c r="D18" s="629"/>
      <c r="E18" s="629"/>
      <c r="F18" s="152"/>
      <c r="G18" s="152"/>
      <c r="H18" s="152"/>
      <c r="I18" s="153"/>
      <c r="J18" s="153"/>
    </row>
    <row r="19" spans="1:13" s="11" customFormat="1" ht="14.25" x14ac:dyDescent="0.2">
      <c r="A19" s="151" t="s">
        <v>14</v>
      </c>
      <c r="B19" s="629"/>
      <c r="C19" s="629"/>
      <c r="D19" s="629"/>
      <c r="E19" s="629"/>
      <c r="F19" s="152"/>
      <c r="G19" s="152"/>
      <c r="H19" s="152"/>
      <c r="I19" s="153"/>
      <c r="J19" s="153"/>
    </row>
    <row r="20" spans="1:13" s="11" customFormat="1" ht="14.25" x14ac:dyDescent="0.2">
      <c r="A20" s="151" t="s">
        <v>15</v>
      </c>
      <c r="B20" s="629"/>
      <c r="C20" s="629"/>
      <c r="D20" s="629"/>
      <c r="E20" s="629"/>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72" t="s">
        <v>16</v>
      </c>
      <c r="B24" s="472"/>
      <c r="C24" s="472"/>
      <c r="D24" s="472"/>
      <c r="E24" s="472"/>
      <c r="F24" s="472"/>
      <c r="G24" s="472"/>
      <c r="H24" s="472"/>
      <c r="I24" s="472"/>
      <c r="J24" s="472"/>
      <c r="K24" s="6"/>
      <c r="M24" s="34"/>
    </row>
    <row r="25" spans="1:13" x14ac:dyDescent="0.25">
      <c r="A25" s="144"/>
      <c r="B25" s="144"/>
      <c r="C25" s="144"/>
      <c r="D25" s="144"/>
      <c r="E25" s="144"/>
      <c r="F25" s="144"/>
      <c r="G25" s="144"/>
      <c r="H25" s="144"/>
      <c r="I25" s="144"/>
      <c r="J25" s="144"/>
      <c r="K25" s="6"/>
      <c r="M25" s="34"/>
    </row>
    <row r="26" spans="1:13" x14ac:dyDescent="0.25">
      <c r="A26" s="534" t="s">
        <v>73</v>
      </c>
      <c r="B26" s="535"/>
      <c r="C26" s="535"/>
      <c r="D26" s="535"/>
      <c r="E26" s="536"/>
      <c r="F26" s="632"/>
      <c r="G26" s="632"/>
      <c r="H26" s="632"/>
      <c r="I26" s="632"/>
      <c r="J26" s="632"/>
      <c r="K26" s="633"/>
    </row>
    <row r="27" spans="1:13" x14ac:dyDescent="0.25">
      <c r="A27" s="541" t="s">
        <v>74</v>
      </c>
      <c r="B27" s="542"/>
      <c r="C27" s="542"/>
      <c r="D27" s="542"/>
      <c r="E27" s="543"/>
      <c r="F27" s="544" t="s">
        <v>115</v>
      </c>
      <c r="G27" s="545"/>
      <c r="H27" s="545"/>
      <c r="I27" s="545"/>
      <c r="J27" s="545"/>
      <c r="K27" s="546"/>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31"/>
      <c r="G31" s="631"/>
      <c r="H31" s="631"/>
      <c r="I31" s="631"/>
      <c r="J31" s="145"/>
      <c r="K31" s="6"/>
    </row>
    <row r="32" spans="1:13" x14ac:dyDescent="0.25">
      <c r="A32" s="26" t="s">
        <v>42</v>
      </c>
      <c r="B32" s="26"/>
      <c r="C32" s="26"/>
      <c r="D32" s="26"/>
      <c r="E32" s="26"/>
      <c r="F32" s="110"/>
      <c r="G32" s="110"/>
      <c r="H32" s="475" t="s">
        <v>41</v>
      </c>
      <c r="I32" s="475"/>
      <c r="J32" s="475"/>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40" t="s">
        <v>46</v>
      </c>
      <c r="B37" s="540"/>
      <c r="C37" s="540"/>
      <c r="D37" s="540"/>
      <c r="E37" s="540"/>
      <c r="F37" s="540"/>
      <c r="G37" s="540"/>
      <c r="H37" s="540"/>
      <c r="I37" s="540"/>
      <c r="J37" s="540"/>
    </row>
    <row r="38" spans="1:10" ht="54" customHeight="1" x14ac:dyDescent="0.25">
      <c r="A38" s="630" t="s">
        <v>119</v>
      </c>
      <c r="B38" s="630"/>
      <c r="C38" s="630"/>
      <c r="D38" s="630"/>
      <c r="E38" s="630"/>
      <c r="F38" s="630"/>
      <c r="G38" s="630"/>
      <c r="H38" s="630"/>
      <c r="I38" s="630"/>
      <c r="J38" s="630"/>
    </row>
    <row r="39" spans="1:10" ht="41.25" customHeight="1" x14ac:dyDescent="0.25">
      <c r="A39" s="644" t="s">
        <v>75</v>
      </c>
      <c r="B39" s="644"/>
      <c r="C39" s="644"/>
      <c r="D39" s="644"/>
      <c r="E39" s="644"/>
      <c r="F39" s="644"/>
      <c r="G39" s="644"/>
      <c r="H39" s="644"/>
      <c r="I39" s="644"/>
      <c r="J39" s="644"/>
    </row>
    <row r="40" spans="1:10" ht="102.75" customHeight="1" x14ac:dyDescent="0.25">
      <c r="A40" s="643" t="s">
        <v>116</v>
      </c>
      <c r="B40" s="643"/>
      <c r="C40" s="643"/>
      <c r="D40" s="643"/>
      <c r="E40" s="643"/>
      <c r="F40" s="643"/>
      <c r="G40" s="643"/>
      <c r="H40" s="643"/>
      <c r="I40" s="643"/>
      <c r="J40" s="643"/>
    </row>
    <row r="41" spans="1:10" ht="52.5" customHeight="1" x14ac:dyDescent="0.25">
      <c r="A41" s="644" t="s">
        <v>47</v>
      </c>
      <c r="B41" s="644"/>
      <c r="C41" s="644"/>
      <c r="D41" s="644"/>
      <c r="E41" s="644"/>
      <c r="F41" s="644"/>
      <c r="G41" s="644"/>
      <c r="H41" s="644"/>
      <c r="I41" s="644"/>
      <c r="J41" s="644"/>
    </row>
    <row r="42" spans="1:10" ht="31.5" customHeight="1" x14ac:dyDescent="0.25">
      <c r="A42" s="644" t="s">
        <v>117</v>
      </c>
      <c r="B42" s="644"/>
      <c r="C42" s="644"/>
      <c r="D42" s="644"/>
      <c r="E42" s="644"/>
      <c r="F42" s="644"/>
      <c r="G42" s="644"/>
      <c r="H42" s="644"/>
      <c r="I42" s="644"/>
      <c r="J42" s="644"/>
    </row>
    <row r="43" spans="1:10" ht="20.25" x14ac:dyDescent="0.3">
      <c r="A43" s="639" t="s">
        <v>37</v>
      </c>
      <c r="B43" s="639"/>
      <c r="C43" s="639"/>
      <c r="D43" s="639"/>
      <c r="E43" s="639"/>
      <c r="F43" s="639"/>
      <c r="G43" s="639"/>
      <c r="H43" s="639"/>
      <c r="I43" s="639"/>
      <c r="J43" s="639"/>
    </row>
    <row r="44" spans="1:10" x14ac:dyDescent="0.25">
      <c r="A44" s="549" t="s">
        <v>0</v>
      </c>
      <c r="B44" s="549"/>
      <c r="C44" s="550"/>
      <c r="D44" s="550"/>
      <c r="E44" s="550"/>
      <c r="F44" s="550"/>
      <c r="G44" s="550"/>
      <c r="H44" s="550"/>
      <c r="I44" s="550"/>
      <c r="J44" s="550"/>
    </row>
    <row r="45" spans="1:10" x14ac:dyDescent="0.25">
      <c r="A45" s="549" t="s">
        <v>1</v>
      </c>
      <c r="B45" s="549"/>
      <c r="C45" s="550"/>
      <c r="D45" s="550"/>
      <c r="E45" s="550"/>
      <c r="F45" s="550"/>
      <c r="G45" s="550"/>
      <c r="H45" s="550"/>
      <c r="I45" s="550"/>
      <c r="J45" s="550"/>
    </row>
    <row r="46" spans="1:10" x14ac:dyDescent="0.25">
      <c r="A46" s="6"/>
      <c r="B46" s="6"/>
      <c r="C46" s="6"/>
      <c r="D46" s="6"/>
      <c r="E46" s="6"/>
      <c r="F46" s="6"/>
      <c r="G46" s="6"/>
      <c r="H46" s="6"/>
      <c r="I46" s="6"/>
      <c r="J46" s="6"/>
    </row>
    <row r="47" spans="1:10" x14ac:dyDescent="0.25">
      <c r="A47" s="640" t="s">
        <v>2</v>
      </c>
      <c r="B47" s="641"/>
      <c r="C47" s="641"/>
      <c r="D47" s="642"/>
      <c r="E47" s="561"/>
      <c r="F47" s="637"/>
      <c r="G47" s="637"/>
      <c r="H47" s="637"/>
      <c r="I47" s="637"/>
      <c r="J47" s="638"/>
    </row>
    <row r="48" spans="1:10" x14ac:dyDescent="0.25">
      <c r="A48" s="533" t="s">
        <v>6</v>
      </c>
      <c r="B48" s="533"/>
      <c r="C48" s="533"/>
      <c r="D48" s="533"/>
      <c r="E48" s="550"/>
      <c r="F48" s="550"/>
      <c r="G48" s="550"/>
      <c r="H48" s="550"/>
      <c r="I48" s="550"/>
      <c r="J48" s="550"/>
    </row>
    <row r="49" spans="1:10" x14ac:dyDescent="0.25">
      <c r="A49" s="6"/>
      <c r="B49" s="6"/>
      <c r="C49" s="6"/>
      <c r="D49" s="6"/>
      <c r="E49" s="6"/>
      <c r="F49" s="6"/>
      <c r="G49" s="6"/>
      <c r="H49" s="6"/>
      <c r="I49" s="6"/>
      <c r="J49" s="6"/>
    </row>
    <row r="50" spans="1:10" s="154" customFormat="1" ht="15.75" x14ac:dyDescent="0.25">
      <c r="A50" s="472" t="s">
        <v>110</v>
      </c>
      <c r="B50" s="472"/>
      <c r="C50" s="472"/>
      <c r="D50" s="472"/>
      <c r="E50" s="472"/>
      <c r="F50" s="472"/>
      <c r="G50" s="472"/>
      <c r="H50" s="472"/>
      <c r="I50" s="472"/>
      <c r="J50" s="472"/>
    </row>
    <row r="51" spans="1:10" s="11" customFormat="1" ht="14.25" x14ac:dyDescent="0.2"/>
    <row r="52" spans="1:10" s="11" customFormat="1" ht="14.25" x14ac:dyDescent="0.2">
      <c r="A52" s="551" t="s">
        <v>12</v>
      </c>
      <c r="B52" s="551" t="s">
        <v>17</v>
      </c>
      <c r="C52" s="551"/>
      <c r="D52" s="551"/>
      <c r="E52" s="551"/>
      <c r="F52" s="551" t="s">
        <v>8</v>
      </c>
      <c r="G52" s="551"/>
      <c r="H52" s="552" t="s">
        <v>112</v>
      </c>
      <c r="I52" s="551" t="s">
        <v>32</v>
      </c>
      <c r="J52" s="551" t="s">
        <v>9</v>
      </c>
    </row>
    <row r="53" spans="1:10" s="11" customFormat="1" ht="14.25" x14ac:dyDescent="0.2">
      <c r="A53" s="551"/>
      <c r="B53" s="551"/>
      <c r="C53" s="551"/>
      <c r="D53" s="551"/>
      <c r="E53" s="551"/>
      <c r="F53" s="150" t="s">
        <v>10</v>
      </c>
      <c r="G53" s="150" t="s">
        <v>11</v>
      </c>
      <c r="H53" s="553"/>
      <c r="I53" s="551"/>
      <c r="J53" s="551"/>
    </row>
    <row r="54" spans="1:10" s="11" customFormat="1" ht="14.25" x14ac:dyDescent="0.2">
      <c r="A54" s="151" t="s">
        <v>13</v>
      </c>
      <c r="B54" s="635"/>
      <c r="C54" s="635"/>
      <c r="D54" s="635"/>
      <c r="E54" s="635"/>
      <c r="F54" s="155"/>
      <c r="G54" s="155"/>
      <c r="H54" s="155"/>
      <c r="I54" s="153"/>
      <c r="J54" s="155"/>
    </row>
    <row r="55" spans="1:10" s="11" customFormat="1" ht="14.25" x14ac:dyDescent="0.2">
      <c r="A55" s="151" t="s">
        <v>14</v>
      </c>
      <c r="B55" s="635"/>
      <c r="C55" s="635"/>
      <c r="D55" s="635"/>
      <c r="E55" s="635"/>
      <c r="F55" s="155"/>
      <c r="G55" s="155"/>
      <c r="H55" s="155"/>
      <c r="I55" s="153"/>
      <c r="J55" s="155"/>
    </row>
    <row r="56" spans="1:10" s="11" customFormat="1" ht="14.25" x14ac:dyDescent="0.2">
      <c r="A56" s="151" t="s">
        <v>15</v>
      </c>
      <c r="B56" s="635"/>
      <c r="C56" s="635"/>
      <c r="D56" s="635"/>
      <c r="E56" s="635"/>
      <c r="F56" s="155"/>
      <c r="G56" s="155"/>
      <c r="H56" s="155"/>
      <c r="I56" s="153"/>
      <c r="J56" s="155"/>
    </row>
    <row r="57" spans="1:10" s="11" customFormat="1" ht="14.25" x14ac:dyDescent="0.2">
      <c r="A57" s="149"/>
    </row>
    <row r="58" spans="1:10" s="11" customFormat="1" ht="14.25" x14ac:dyDescent="0.2"/>
    <row r="59" spans="1:10" ht="15.75" x14ac:dyDescent="0.25">
      <c r="A59" s="472" t="s">
        <v>16</v>
      </c>
      <c r="B59" s="472"/>
      <c r="C59" s="472"/>
      <c r="D59" s="472"/>
      <c r="E59" s="472"/>
      <c r="F59" s="472"/>
      <c r="G59" s="472"/>
      <c r="H59" s="472"/>
      <c r="I59" s="472"/>
      <c r="J59" s="472"/>
    </row>
    <row r="60" spans="1:10" x14ac:dyDescent="0.25">
      <c r="A60" s="555" t="s">
        <v>73</v>
      </c>
      <c r="B60" s="555"/>
      <c r="C60" s="555"/>
      <c r="D60" s="555"/>
      <c r="E60" s="555"/>
      <c r="F60" s="632"/>
      <c r="G60" s="632"/>
      <c r="H60" s="632"/>
      <c r="I60" s="632"/>
      <c r="J60" s="633"/>
    </row>
    <row r="61" spans="1:10" x14ac:dyDescent="0.25">
      <c r="A61" s="557" t="s">
        <v>74</v>
      </c>
      <c r="B61" s="558"/>
      <c r="C61" s="558"/>
      <c r="D61" s="558"/>
      <c r="E61" s="636"/>
      <c r="F61" s="561" t="s">
        <v>115</v>
      </c>
      <c r="G61" s="637"/>
      <c r="H61" s="637"/>
      <c r="I61" s="637"/>
      <c r="J61" s="638"/>
    </row>
    <row r="65" spans="1:10" x14ac:dyDescent="0.25">
      <c r="A65" s="11"/>
      <c r="B65" s="11"/>
      <c r="C65" s="11"/>
      <c r="D65" s="11"/>
      <c r="E65" s="11"/>
      <c r="F65" s="554"/>
      <c r="G65" s="554"/>
      <c r="H65" s="554"/>
      <c r="I65" s="554"/>
      <c r="J65" s="110"/>
    </row>
    <row r="66" spans="1:10" x14ac:dyDescent="0.25">
      <c r="A66" s="26" t="s">
        <v>42</v>
      </c>
      <c r="B66" s="26"/>
      <c r="C66" s="26"/>
      <c r="D66" s="26"/>
      <c r="E66" s="26"/>
      <c r="F66" s="475" t="s">
        <v>41</v>
      </c>
      <c r="G66" s="475"/>
      <c r="H66" s="475"/>
      <c r="I66" s="475"/>
      <c r="J66" s="475"/>
    </row>
  </sheetData>
  <mergeCells count="58">
    <mergeCell ref="A48:D48"/>
    <mergeCell ref="E48:J48"/>
    <mergeCell ref="H52:H53"/>
    <mergeCell ref="A50:J50"/>
    <mergeCell ref="A45:B45"/>
    <mergeCell ref="C45:J45"/>
    <mergeCell ref="J52:J53"/>
    <mergeCell ref="A43:J43"/>
    <mergeCell ref="A47:D47"/>
    <mergeCell ref="E47:J47"/>
    <mergeCell ref="H32:J32"/>
    <mergeCell ref="A40:J40"/>
    <mergeCell ref="A41:J41"/>
    <mergeCell ref="A44:B44"/>
    <mergeCell ref="C44:J44"/>
    <mergeCell ref="A39:J39"/>
    <mergeCell ref="A42:J42"/>
    <mergeCell ref="C6:J6"/>
    <mergeCell ref="C7:J7"/>
    <mergeCell ref="A14:J14"/>
    <mergeCell ref="F16:G16"/>
    <mergeCell ref="B16:E17"/>
    <mergeCell ref="A16:A17"/>
    <mergeCell ref="I16:I17"/>
    <mergeCell ref="J16:J17"/>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B18:E18"/>
    <mergeCell ref="B19:E19"/>
    <mergeCell ref="H16:H17"/>
    <mergeCell ref="A38:J38"/>
    <mergeCell ref="A37:J37"/>
    <mergeCell ref="A24:J24"/>
    <mergeCell ref="F31:I31"/>
    <mergeCell ref="A26:E26"/>
    <mergeCell ref="A27:E27"/>
    <mergeCell ref="F26:K26"/>
    <mergeCell ref="F27:K27"/>
    <mergeCell ref="B20:E20"/>
    <mergeCell ref="F65:I65"/>
    <mergeCell ref="A52:A53"/>
    <mergeCell ref="B52:E53"/>
    <mergeCell ref="F52:G52"/>
    <mergeCell ref="I52:I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topLeftCell="A52" zoomScaleNormal="100" zoomScaleSheetLayoutView="100" workbookViewId="0">
      <selection activeCell="B50" sqref="B50:E50"/>
    </sheetView>
  </sheetViews>
  <sheetFormatPr defaultColWidth="9.140625" defaultRowHeight="15" x14ac:dyDescent="0.25"/>
  <cols>
    <col min="1" max="1" width="45.42578125" style="228" customWidth="1"/>
    <col min="2" max="2" width="19" style="228" customWidth="1"/>
    <col min="3" max="3" width="20.140625" style="228" customWidth="1"/>
    <col min="4" max="4" width="12.7109375" style="228" customWidth="1"/>
    <col min="5" max="5" width="57.42578125" style="228" customWidth="1"/>
    <col min="6" max="16384" width="9.140625" style="228"/>
  </cols>
  <sheetData>
    <row r="1" spans="1:5" x14ac:dyDescent="0.25">
      <c r="A1" s="181"/>
      <c r="B1" s="181"/>
      <c r="C1" s="181"/>
      <c r="D1" s="181"/>
      <c r="E1" s="181"/>
    </row>
    <row r="2" spans="1:5" x14ac:dyDescent="0.25">
      <c r="A2" s="646" t="s">
        <v>194</v>
      </c>
      <c r="B2" s="646"/>
      <c r="C2" s="646"/>
      <c r="D2" s="646"/>
      <c r="E2" s="646"/>
    </row>
    <row r="3" spans="1:5" x14ac:dyDescent="0.25">
      <c r="A3" s="196"/>
      <c r="B3" s="196"/>
      <c r="C3" s="196"/>
      <c r="D3" s="196"/>
      <c r="E3" s="196"/>
    </row>
    <row r="4" spans="1:5" x14ac:dyDescent="0.25">
      <c r="A4" s="196"/>
      <c r="B4" s="196"/>
      <c r="C4" s="196"/>
      <c r="D4" s="196"/>
      <c r="E4" s="196"/>
    </row>
    <row r="5" spans="1:5" x14ac:dyDescent="0.25">
      <c r="A5" s="196"/>
      <c r="B5" s="196"/>
      <c r="C5" s="196"/>
      <c r="D5" s="196"/>
      <c r="E5" s="196"/>
    </row>
    <row r="6" spans="1:5" x14ac:dyDescent="0.25">
      <c r="A6" s="181"/>
      <c r="B6" s="181"/>
      <c r="C6" s="181"/>
      <c r="D6" s="181"/>
      <c r="E6" s="181"/>
    </row>
    <row r="7" spans="1:5" x14ac:dyDescent="0.25">
      <c r="A7" s="181"/>
      <c r="B7" s="181"/>
      <c r="C7" s="181"/>
      <c r="D7" s="181"/>
      <c r="E7" s="181"/>
    </row>
    <row r="8" spans="1:5" x14ac:dyDescent="0.25">
      <c r="A8" s="298"/>
      <c r="B8" s="299"/>
      <c r="C8" s="299"/>
      <c r="D8" s="299"/>
      <c r="E8" s="181"/>
    </row>
    <row r="9" spans="1:5" ht="20.25" x14ac:dyDescent="0.25">
      <c r="A9" s="647" t="s">
        <v>242</v>
      </c>
      <c r="B9" s="647"/>
      <c r="C9" s="647"/>
      <c r="D9" s="647"/>
      <c r="E9" s="647"/>
    </row>
    <row r="10" spans="1:5" ht="20.25" x14ac:dyDescent="0.25">
      <c r="A10" s="648" t="s">
        <v>185</v>
      </c>
      <c r="B10" s="648"/>
      <c r="C10" s="648"/>
      <c r="D10" s="648"/>
      <c r="E10" s="648"/>
    </row>
    <row r="11" spans="1:5" ht="20.25" x14ac:dyDescent="0.25">
      <c r="A11" s="649"/>
      <c r="B11" s="649"/>
      <c r="C11" s="649"/>
      <c r="D11" s="649"/>
      <c r="E11" s="649"/>
    </row>
    <row r="12" spans="1:5" x14ac:dyDescent="0.25">
      <c r="A12" s="286" t="s">
        <v>0</v>
      </c>
      <c r="B12" s="650">
        <v>0</v>
      </c>
      <c r="C12" s="650"/>
      <c r="D12" s="650"/>
      <c r="E12" s="650"/>
    </row>
    <row r="13" spans="1:5" x14ac:dyDescent="0.25">
      <c r="A13" s="285" t="s">
        <v>1</v>
      </c>
      <c r="B13" s="645">
        <v>0</v>
      </c>
      <c r="C13" s="645"/>
      <c r="D13" s="645"/>
      <c r="E13" s="645"/>
    </row>
    <row r="14" spans="1:5" x14ac:dyDescent="0.25">
      <c r="A14" s="300"/>
      <c r="B14" s="300"/>
      <c r="C14" s="300"/>
      <c r="D14" s="300"/>
      <c r="E14" s="300"/>
    </row>
    <row r="15" spans="1:5" ht="15.75" thickBot="1" x14ac:dyDescent="0.3">
      <c r="A15" s="667" t="s">
        <v>243</v>
      </c>
      <c r="B15" s="667"/>
      <c r="C15" s="667"/>
      <c r="D15" s="667"/>
      <c r="E15" s="667"/>
    </row>
    <row r="16" spans="1:5" x14ac:dyDescent="0.25">
      <c r="A16" s="668" t="s">
        <v>26</v>
      </c>
      <c r="B16" s="670" t="s">
        <v>184</v>
      </c>
      <c r="C16" s="671"/>
      <c r="D16" s="672"/>
      <c r="E16" s="676" t="s">
        <v>170</v>
      </c>
    </row>
    <row r="17" spans="1:5" x14ac:dyDescent="0.25">
      <c r="A17" s="669"/>
      <c r="B17" s="673"/>
      <c r="C17" s="674"/>
      <c r="D17" s="675"/>
      <c r="E17" s="677"/>
    </row>
    <row r="18" spans="1:5" ht="25.5" x14ac:dyDescent="0.25">
      <c r="A18" s="284" t="s">
        <v>183</v>
      </c>
      <c r="B18" s="651" t="s">
        <v>244</v>
      </c>
      <c r="C18" s="652"/>
      <c r="D18" s="653"/>
      <c r="E18" s="282" t="s">
        <v>182</v>
      </c>
    </row>
    <row r="19" spans="1:5" ht="25.5" x14ac:dyDescent="0.25">
      <c r="A19" s="283" t="s">
        <v>181</v>
      </c>
      <c r="B19" s="651" t="s">
        <v>245</v>
      </c>
      <c r="C19" s="652"/>
      <c r="D19" s="653"/>
      <c r="E19" s="282" t="s">
        <v>180</v>
      </c>
    </row>
    <row r="20" spans="1:5" ht="26.25" thickBot="1" x14ac:dyDescent="0.3">
      <c r="A20" s="283" t="s">
        <v>179</v>
      </c>
      <c r="B20" s="651" t="s">
        <v>246</v>
      </c>
      <c r="C20" s="652"/>
      <c r="D20" s="653"/>
      <c r="E20" s="282" t="s">
        <v>178</v>
      </c>
    </row>
    <row r="21" spans="1:5" x14ac:dyDescent="0.25">
      <c r="A21" s="654"/>
      <c r="B21" s="654"/>
      <c r="C21" s="654"/>
      <c r="D21" s="654"/>
      <c r="E21" s="654"/>
    </row>
    <row r="22" spans="1:5" ht="15.75" thickBot="1" x14ac:dyDescent="0.3">
      <c r="A22" s="655"/>
      <c r="B22" s="655"/>
      <c r="C22" s="655"/>
      <c r="D22" s="655"/>
      <c r="E22" s="655"/>
    </row>
    <row r="23" spans="1:5" ht="42.75" customHeight="1" x14ac:dyDescent="0.25">
      <c r="A23" s="656" t="s">
        <v>177</v>
      </c>
      <c r="B23" s="657"/>
      <c r="C23" s="657"/>
      <c r="D23" s="657"/>
      <c r="E23" s="658"/>
    </row>
    <row r="24" spans="1:5" x14ac:dyDescent="0.25">
      <c r="A24" s="281" t="s">
        <v>26</v>
      </c>
      <c r="B24" s="659" t="str">
        <f>A18</f>
        <v>Zníženie energetickej náročnosti stavebných objektov – Zateplenie obvodového plášťa</v>
      </c>
      <c r="C24" s="659"/>
      <c r="D24" s="659"/>
      <c r="E24" s="660"/>
    </row>
    <row r="25" spans="1:5" x14ac:dyDescent="0.25">
      <c r="A25" s="280" t="s">
        <v>170</v>
      </c>
      <c r="B25" s="659" t="str">
        <f>E18</f>
        <v>Zateplenie plochy obvodového plášťa</v>
      </c>
      <c r="C25" s="659"/>
      <c r="D25" s="659"/>
      <c r="E25" s="660"/>
    </row>
    <row r="26" spans="1:5" ht="30.75" x14ac:dyDescent="0.25">
      <c r="A26" s="279" t="s">
        <v>169</v>
      </c>
      <c r="B26" s="680">
        <v>85100</v>
      </c>
      <c r="C26" s="678"/>
      <c r="D26" s="678"/>
      <c r="E26" s="679"/>
    </row>
    <row r="27" spans="1:5" ht="28.5" x14ac:dyDescent="0.25">
      <c r="A27" s="278" t="s">
        <v>168</v>
      </c>
      <c r="B27" s="681">
        <v>0</v>
      </c>
      <c r="C27" s="682"/>
      <c r="D27" s="682"/>
      <c r="E27" s="683"/>
    </row>
    <row r="28" spans="1:5" ht="31.5" thickBot="1" x14ac:dyDescent="0.3">
      <c r="A28" s="277" t="s">
        <v>176</v>
      </c>
      <c r="B28" s="684"/>
      <c r="C28" s="684"/>
      <c r="D28" s="684"/>
      <c r="E28" s="685"/>
    </row>
    <row r="29" spans="1:5" ht="51" thickBot="1" x14ac:dyDescent="0.3">
      <c r="A29" s="276" t="s">
        <v>166</v>
      </c>
      <c r="B29" s="686" t="e">
        <f>B27/B28</f>
        <v>#DIV/0!</v>
      </c>
      <c r="C29" s="687"/>
      <c r="D29" s="687"/>
      <c r="E29" s="688"/>
    </row>
    <row r="30" spans="1:5" ht="21" thickBot="1" x14ac:dyDescent="0.35">
      <c r="A30" s="689" t="e">
        <f>IF(B29&gt;B26,"Je potrebné zdôvodniť prekročenie benchmarku !","OK")</f>
        <v>#DIV/0!</v>
      </c>
      <c r="B30" s="690"/>
      <c r="C30" s="690"/>
      <c r="D30" s="690"/>
      <c r="E30" s="691"/>
    </row>
    <row r="31" spans="1:5" ht="15.75" thickBot="1" x14ac:dyDescent="0.3">
      <c r="A31" s="181"/>
      <c r="B31" s="301"/>
      <c r="C31" s="301"/>
      <c r="D31" s="301"/>
      <c r="E31" s="301"/>
    </row>
    <row r="32" spans="1:5" ht="120.75" customHeight="1" x14ac:dyDescent="0.25">
      <c r="A32" s="692" t="s">
        <v>175</v>
      </c>
      <c r="B32" s="693"/>
      <c r="C32" s="693"/>
      <c r="D32" s="693"/>
      <c r="E32" s="694"/>
    </row>
    <row r="33" spans="1:5" ht="20.25" x14ac:dyDescent="0.25">
      <c r="A33" s="695"/>
      <c r="B33" s="696"/>
      <c r="C33" s="696"/>
      <c r="D33" s="696"/>
      <c r="E33" s="697"/>
    </row>
    <row r="34" spans="1:5" ht="15.75" thickBot="1" x14ac:dyDescent="0.3">
      <c r="A34" s="661"/>
      <c r="B34" s="662"/>
      <c r="C34" s="662"/>
      <c r="D34" s="662"/>
      <c r="E34" s="663"/>
    </row>
    <row r="35" spans="1:5" ht="51" customHeight="1" x14ac:dyDescent="0.25">
      <c r="A35" s="656" t="s">
        <v>174</v>
      </c>
      <c r="B35" s="657"/>
      <c r="C35" s="657"/>
      <c r="D35" s="657"/>
      <c r="E35" s="658"/>
    </row>
    <row r="36" spans="1:5" x14ac:dyDescent="0.25">
      <c r="A36" s="281" t="s">
        <v>26</v>
      </c>
      <c r="B36" s="664" t="str">
        <f>A19</f>
        <v xml:space="preserve">Zníženie energetickej náročnosti stavebných objektov – Zateplenie strešného plášťa </v>
      </c>
      <c r="C36" s="665"/>
      <c r="D36" s="665"/>
      <c r="E36" s="666"/>
    </row>
    <row r="37" spans="1:5" x14ac:dyDescent="0.25">
      <c r="A37" s="280" t="s">
        <v>170</v>
      </c>
      <c r="B37" s="664" t="str">
        <f>E19</f>
        <v xml:space="preserve">Zateplenie plochy strešného plášťa </v>
      </c>
      <c r="C37" s="665"/>
      <c r="D37" s="665"/>
      <c r="E37" s="666"/>
    </row>
    <row r="38" spans="1:5" ht="30.75" x14ac:dyDescent="0.25">
      <c r="A38" s="279" t="s">
        <v>169</v>
      </c>
      <c r="B38" s="678" t="s">
        <v>247</v>
      </c>
      <c r="C38" s="678"/>
      <c r="D38" s="678"/>
      <c r="E38" s="679"/>
    </row>
    <row r="39" spans="1:5" ht="28.5" x14ac:dyDescent="0.25">
      <c r="A39" s="278" t="s">
        <v>168</v>
      </c>
      <c r="B39" s="681">
        <v>0</v>
      </c>
      <c r="C39" s="682"/>
      <c r="D39" s="682"/>
      <c r="E39" s="683"/>
    </row>
    <row r="40" spans="1:5" ht="31.5" thickBot="1" x14ac:dyDescent="0.3">
      <c r="A40" s="277" t="s">
        <v>173</v>
      </c>
      <c r="B40" s="684"/>
      <c r="C40" s="684"/>
      <c r="D40" s="684"/>
      <c r="E40" s="685"/>
    </row>
    <row r="41" spans="1:5" ht="51" thickBot="1" x14ac:dyDescent="0.3">
      <c r="A41" s="276" t="s">
        <v>166</v>
      </c>
      <c r="B41" s="686" t="e">
        <f>B39/B40</f>
        <v>#DIV/0!</v>
      </c>
      <c r="C41" s="687"/>
      <c r="D41" s="687"/>
      <c r="E41" s="688"/>
    </row>
    <row r="42" spans="1:5" ht="21" thickBot="1" x14ac:dyDescent="0.35">
      <c r="A42" s="689" t="e">
        <f>IF(B41&gt;B38,"Je potrebné zdôvodniť prekročenie benchmarku !","OK")</f>
        <v>#DIV/0!</v>
      </c>
      <c r="B42" s="690"/>
      <c r="C42" s="690"/>
      <c r="D42" s="690"/>
      <c r="E42" s="691"/>
    </row>
    <row r="43" spans="1:5" ht="15.75" thickBot="1" x14ac:dyDescent="0.3">
      <c r="A43" s="301"/>
      <c r="B43" s="301"/>
      <c r="C43" s="301"/>
      <c r="D43" s="301"/>
      <c r="E43" s="301"/>
    </row>
    <row r="44" spans="1:5" ht="111" customHeight="1" x14ac:dyDescent="0.25">
      <c r="A44" s="698" t="s">
        <v>172</v>
      </c>
      <c r="B44" s="693"/>
      <c r="C44" s="693"/>
      <c r="D44" s="693"/>
      <c r="E44" s="694"/>
    </row>
    <row r="45" spans="1:5" ht="15.75" thickBot="1" x14ac:dyDescent="0.3">
      <c r="A45" s="661"/>
      <c r="B45" s="662"/>
      <c r="C45" s="662"/>
      <c r="D45" s="662"/>
      <c r="E45" s="663"/>
    </row>
    <row r="46" spans="1:5" ht="15.75" thickBot="1" x14ac:dyDescent="0.3">
      <c r="A46" s="699"/>
      <c r="B46" s="699"/>
      <c r="C46" s="699"/>
      <c r="D46" s="699"/>
      <c r="E46" s="699"/>
    </row>
    <row r="47" spans="1:5" ht="59.25" customHeight="1" x14ac:dyDescent="0.25">
      <c r="A47" s="656" t="s">
        <v>171</v>
      </c>
      <c r="B47" s="657"/>
      <c r="C47" s="657"/>
      <c r="D47" s="657"/>
      <c r="E47" s="658"/>
    </row>
    <row r="48" spans="1:5" x14ac:dyDescent="0.25">
      <c r="A48" s="281" t="s">
        <v>26</v>
      </c>
      <c r="B48" s="659" t="str">
        <f>A20</f>
        <v>Zníženie energetickej náročnosti stavebných objektov – Výmena otvorových konštrukcií</v>
      </c>
      <c r="C48" s="659"/>
      <c r="D48" s="659"/>
      <c r="E48" s="660"/>
    </row>
    <row r="49" spans="1:5" x14ac:dyDescent="0.25">
      <c r="A49" s="280" t="s">
        <v>170</v>
      </c>
      <c r="B49" s="659" t="str">
        <f>E20</f>
        <v>Výmena vonkajšej otvorovej konštrukcie</v>
      </c>
      <c r="C49" s="659"/>
      <c r="D49" s="659"/>
      <c r="E49" s="660"/>
    </row>
    <row r="50" spans="1:5" ht="30.75" x14ac:dyDescent="0.25">
      <c r="A50" s="279" t="s">
        <v>169</v>
      </c>
      <c r="B50" s="680">
        <v>350400</v>
      </c>
      <c r="C50" s="678"/>
      <c r="D50" s="678"/>
      <c r="E50" s="679"/>
    </row>
    <row r="51" spans="1:5" ht="28.5" x14ac:dyDescent="0.25">
      <c r="A51" s="278" t="s">
        <v>168</v>
      </c>
      <c r="B51" s="681">
        <v>0</v>
      </c>
      <c r="C51" s="682"/>
      <c r="D51" s="682"/>
      <c r="E51" s="683"/>
    </row>
    <row r="52" spans="1:5" ht="31.5" thickBot="1" x14ac:dyDescent="0.3">
      <c r="A52" s="277" t="s">
        <v>167</v>
      </c>
      <c r="B52" s="684"/>
      <c r="C52" s="684"/>
      <c r="D52" s="684"/>
      <c r="E52" s="685"/>
    </row>
    <row r="53" spans="1:5" ht="51" thickBot="1" x14ac:dyDescent="0.3">
      <c r="A53" s="276" t="s">
        <v>166</v>
      </c>
      <c r="B53" s="686" t="e">
        <f>B51/B52</f>
        <v>#DIV/0!</v>
      </c>
      <c r="C53" s="687"/>
      <c r="D53" s="687"/>
      <c r="E53" s="688"/>
    </row>
    <row r="54" spans="1:5" ht="21" thickBot="1" x14ac:dyDescent="0.35">
      <c r="A54" s="689" t="e">
        <f>IF(B53&gt;B50,"Je potrebné zdôvodniť prekročenie benchmarku !","OK")</f>
        <v>#DIV/0!</v>
      </c>
      <c r="B54" s="690"/>
      <c r="C54" s="690"/>
      <c r="D54" s="690"/>
      <c r="E54" s="691"/>
    </row>
    <row r="55" spans="1:5" ht="15.75" thickBot="1" x14ac:dyDescent="0.3">
      <c r="A55" s="301"/>
      <c r="B55" s="301"/>
      <c r="C55" s="301"/>
      <c r="D55" s="301"/>
      <c r="E55" s="301"/>
    </row>
    <row r="56" spans="1:5" ht="120.75" customHeight="1" x14ac:dyDescent="0.25">
      <c r="A56" s="692" t="s">
        <v>165</v>
      </c>
      <c r="B56" s="693"/>
      <c r="C56" s="693"/>
      <c r="D56" s="693"/>
      <c r="E56" s="694"/>
    </row>
    <row r="57" spans="1:5" ht="15.75" thickBot="1" x14ac:dyDescent="0.3">
      <c r="A57" s="661"/>
      <c r="B57" s="662"/>
      <c r="C57" s="662"/>
      <c r="D57" s="662"/>
      <c r="E57" s="663"/>
    </row>
    <row r="58" spans="1:5" x14ac:dyDescent="0.25">
      <c r="A58" s="181"/>
      <c r="B58" s="181"/>
      <c r="C58" s="181"/>
      <c r="D58" s="181"/>
      <c r="E58" s="181"/>
    </row>
    <row r="59" spans="1:5" x14ac:dyDescent="0.25">
      <c r="A59" s="181"/>
      <c r="B59" s="181"/>
      <c r="C59" s="181"/>
      <c r="D59" s="181"/>
      <c r="E59" s="181"/>
    </row>
    <row r="60" spans="1:5" x14ac:dyDescent="0.25">
      <c r="A60" s="181"/>
      <c r="B60" s="181"/>
      <c r="C60" s="181"/>
      <c r="D60" s="181"/>
      <c r="E60" s="181"/>
    </row>
    <row r="61" spans="1:5" x14ac:dyDescent="0.25">
      <c r="A61" s="181"/>
      <c r="B61" s="181"/>
      <c r="C61" s="181"/>
      <c r="D61" s="181"/>
      <c r="E61" s="181"/>
    </row>
    <row r="62" spans="1:5" x14ac:dyDescent="0.25">
      <c r="A62" s="181"/>
      <c r="B62" s="181"/>
      <c r="C62" s="302"/>
      <c r="D62" s="701"/>
      <c r="E62" s="701"/>
    </row>
    <row r="63" spans="1:5" x14ac:dyDescent="0.25">
      <c r="A63" s="303" t="s">
        <v>52</v>
      </c>
      <c r="B63" s="303"/>
      <c r="C63" s="303"/>
      <c r="D63" s="700" t="s">
        <v>41</v>
      </c>
      <c r="E63" s="700"/>
    </row>
    <row r="64" spans="1:5" x14ac:dyDescent="0.25">
      <c r="A64" s="181"/>
      <c r="B64" s="181"/>
      <c r="C64" s="181"/>
      <c r="D64" s="181"/>
      <c r="E64" s="181"/>
    </row>
    <row r="65" spans="1:5" x14ac:dyDescent="0.25">
      <c r="A65" s="181"/>
      <c r="B65" s="181"/>
      <c r="C65" s="181"/>
      <c r="D65" s="181"/>
      <c r="E65" s="181"/>
    </row>
    <row r="66" spans="1:5" x14ac:dyDescent="0.25">
      <c r="A66" s="181"/>
      <c r="B66" s="181"/>
      <c r="C66" s="181"/>
      <c r="D66" s="181"/>
      <c r="E66" s="181"/>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15:E15"/>
    <mergeCell ref="A16:A17"/>
    <mergeCell ref="B16:D17"/>
    <mergeCell ref="E16:E17"/>
    <mergeCell ref="B18:D18"/>
    <mergeCell ref="B24:E24"/>
    <mergeCell ref="A34:E34"/>
    <mergeCell ref="A35:E35"/>
    <mergeCell ref="B36:E36"/>
    <mergeCell ref="B37:E37"/>
    <mergeCell ref="B25:E25"/>
    <mergeCell ref="B19:D19"/>
    <mergeCell ref="B20:D20"/>
    <mergeCell ref="A21:E21"/>
    <mergeCell ref="A22:E22"/>
    <mergeCell ref="A23:E23"/>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2021-12-09T08:57:54Z</dcterms:modified>
</cp:coreProperties>
</file>