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8060" yWindow="0" windowWidth="19200" windowHeight="6045" tabRatio="787" activeTab="1"/>
  </bookViews>
  <sheets>
    <sheet name="Prieskum trhu" sheetId="6" r:id="rId1"/>
    <sheet name="Podrobný rozpočet - RVV" sheetId="10" r:id="rId2"/>
    <sheet name="Podrobný rozpočet - ZVV" sheetId="8" r:id="rId3"/>
    <sheet name="Zoznam budov" sheetId="11" r:id="rId4"/>
    <sheet name="Value for Money" sheetId="7" r:id="rId5"/>
  </sheets>
  <definedNames>
    <definedName name="abcd" localSheetId="1">#REF!</definedName>
    <definedName name="abcd" localSheetId="2">#REF!</definedName>
    <definedName name="abcd" localSheetId="3">#REF!</definedName>
    <definedName name="abcd">#REF!</definedName>
    <definedName name="asdf">#REF!</definedName>
    <definedName name="dgh" localSheetId="1">#REF!</definedName>
    <definedName name="dgh" localSheetId="3">#REF!</definedName>
    <definedName name="dgh">#REF!</definedName>
    <definedName name="ghghjgh" localSheetId="1">#REF!</definedName>
    <definedName name="ghghjgh" localSheetId="2">#REF!</definedName>
    <definedName name="ghghjgh" localSheetId="0">#REF!</definedName>
    <definedName name="ghghjgh" localSheetId="4">#REF!</definedName>
    <definedName name="ghghjgh" localSheetId="3">#REF!</definedName>
    <definedName name="ghghjgh">#REF!</definedName>
    <definedName name="hjkz" localSheetId="1">#REF!</definedName>
    <definedName name="hjkz" localSheetId="2">#REF!</definedName>
    <definedName name="hjkz" localSheetId="0">#REF!</definedName>
    <definedName name="hjkz" localSheetId="4">#REF!</definedName>
    <definedName name="hjkz" localSheetId="3">#REF!</definedName>
    <definedName name="hjkz">#REF!</definedName>
    <definedName name="jk" localSheetId="1">#REF!</definedName>
    <definedName name="jk" localSheetId="3">#REF!</definedName>
    <definedName name="jk">#REF!</definedName>
    <definedName name="_xlnm.Print_Area" localSheetId="1">'Podrobný rozpočet - RVV'!$A$1:$J$45</definedName>
    <definedName name="_xlnm.Print_Area" localSheetId="2">'Podrobný rozpočet - ZVV'!$A$1:$J$49</definedName>
    <definedName name="_xlnm.Print_Area" localSheetId="0">'Prieskum trhu'!$A$1:$I$44</definedName>
    <definedName name="_xlnm.Print_Area" localSheetId="4">'Value for Money'!$A$1:$E$37</definedName>
    <definedName name="_xlnm.Print_Area" localSheetId="3">'Zoznam budov'!$A$1:$H$44</definedName>
    <definedName name="qwer">#REF!</definedName>
    <definedName name="WER" localSheetId="3">#REF!</definedName>
    <definedName name="WER">#REF!</definedName>
    <definedName name="zxv">#REF!</definedName>
  </definedNames>
  <calcPr calcId="152511"/>
</workbook>
</file>

<file path=xl/calcChain.xml><?xml version="1.0" encoding="utf-8"?>
<calcChain xmlns="http://schemas.openxmlformats.org/spreadsheetml/2006/main">
  <c r="C29" i="7" l="1"/>
  <c r="C31" i="7"/>
  <c r="H24" i="10" l="1"/>
  <c r="G31" i="11" l="1"/>
  <c r="G30" i="10" l="1"/>
  <c r="G29" i="10"/>
  <c r="G30" i="11" l="1"/>
  <c r="G18" i="11"/>
  <c r="G14" i="11"/>
  <c r="G15" i="11"/>
  <c r="G13" i="11"/>
  <c r="G25" i="11"/>
  <c r="G19" i="11"/>
  <c r="H32" i="10"/>
  <c r="H31" i="10"/>
  <c r="H30" i="10"/>
  <c r="H29" i="10"/>
  <c r="H20" i="10"/>
  <c r="H18" i="10"/>
  <c r="H36" i="8" l="1"/>
  <c r="H35" i="8" l="1"/>
  <c r="G32" i="11" l="1"/>
  <c r="G20" i="11"/>
  <c r="F19" i="8" l="1"/>
  <c r="H33" i="10"/>
  <c r="H34" i="10" l="1"/>
  <c r="G19" i="8"/>
  <c r="H19" i="8" s="1"/>
  <c r="F32" i="10"/>
  <c r="G32" i="10" s="1"/>
  <c r="F29" i="10"/>
  <c r="F30" i="10"/>
  <c r="F18" i="10"/>
  <c r="G18" i="10" s="1"/>
  <c r="F20" i="10"/>
  <c r="G20" i="10" s="1"/>
  <c r="F31" i="10" l="1"/>
  <c r="G31" i="10" s="1"/>
  <c r="F22" i="10"/>
  <c r="G22" i="10" s="1"/>
  <c r="F21" i="10"/>
  <c r="G21" i="10" s="1"/>
  <c r="F33" i="10" l="1"/>
  <c r="G23" i="10"/>
  <c r="G33" i="10"/>
  <c r="F23" i="10"/>
  <c r="F24" i="10" l="1"/>
  <c r="F34" i="10" s="1"/>
  <c r="G24" i="10"/>
  <c r="G34" i="10" s="1"/>
  <c r="F36" i="8" l="1"/>
  <c r="G36" i="8" s="1"/>
  <c r="F35" i="8"/>
  <c r="F23" i="8"/>
  <c r="F22" i="8"/>
  <c r="F21" i="8"/>
  <c r="G23" i="8" l="1"/>
  <c r="G22" i="8"/>
  <c r="G21" i="8"/>
  <c r="F25" i="8"/>
  <c r="F29" i="8" s="1"/>
  <c r="F30" i="8" s="1"/>
  <c r="F37" i="8"/>
  <c r="G35" i="8"/>
  <c r="G37" i="8" s="1"/>
  <c r="F24" i="8"/>
  <c r="G24" i="8" l="1"/>
  <c r="G25" i="8"/>
  <c r="F38" i="8"/>
  <c r="H21" i="8" l="1"/>
  <c r="G29" i="8"/>
  <c r="H29" i="8" s="1"/>
  <c r="F28" i="6"/>
  <c r="G28" i="6"/>
  <c r="F64" i="6"/>
  <c r="G64" i="6"/>
  <c r="H30" i="8" l="1"/>
  <c r="H37" i="8" s="1"/>
  <c r="H38" i="8" s="1"/>
  <c r="G30" i="8"/>
  <c r="G38" i="8" s="1"/>
</calcChain>
</file>

<file path=xl/comments1.xml><?xml version="1.0" encoding="utf-8"?>
<comments xmlns="http://schemas.openxmlformats.org/spreadsheetml/2006/main">
  <authors>
    <author>Serbinova</author>
    <author>Borovský Pavol</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scan podpísaného listinného originálu.</t>
        </r>
      </text>
    </comment>
    <comment ref="A16" authorId="1">
      <text>
        <r>
          <rPr>
            <sz val="9"/>
            <color indexed="81"/>
            <rFont val="Tahoma"/>
            <family val="2"/>
            <charset val="238"/>
          </rPr>
          <t>Obdobie, počas ktorého bol vykonaný prieskum, t. j. odoslané žiadosti o predloženie cenových ponúk, doručené cenové ponuky, získané cenové ponuky.</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nie je platiteľom DPH, uvádza sa cena z predloženej ponuky v rovnakej sume do stĺpca bez i s DPH.</t>
        </r>
      </text>
    </comment>
    <comment ref="H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SnowFlake</author>
  </authors>
  <commentList>
    <comment ref="B12" authorId="0">
      <text>
        <r>
          <rPr>
            <b/>
            <sz val="9"/>
            <color indexed="81"/>
            <rFont val="Tahoma"/>
            <charset val="1"/>
          </rPr>
          <t>Prosím vyberte relevantnú možnosť.</t>
        </r>
        <r>
          <rPr>
            <sz val="9"/>
            <color indexed="81"/>
            <rFont val="Tahoma"/>
            <charset val="1"/>
          </rPr>
          <t xml:space="preserve">
</t>
        </r>
      </text>
    </comment>
  </commentList>
</comments>
</file>

<file path=xl/comments3.xml><?xml version="1.0" encoding="utf-8"?>
<comments xmlns="http://schemas.openxmlformats.org/spreadsheetml/2006/main">
  <authors>
    <author>SnowFlake</author>
  </authors>
  <commentList>
    <comment ref="B12" authorId="0">
      <text>
        <r>
          <rPr>
            <b/>
            <sz val="9"/>
            <color indexed="81"/>
            <rFont val="Tahoma"/>
            <family val="2"/>
            <charset val="238"/>
          </rPr>
          <t>Prosím vyberte relevantnú možnosť.</t>
        </r>
        <r>
          <rPr>
            <sz val="9"/>
            <color indexed="81"/>
            <rFont val="Tahoma"/>
            <family val="2"/>
            <charset val="238"/>
          </rPr>
          <t xml:space="preserve">
</t>
        </r>
      </text>
    </comment>
    <comment ref="B27" author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sharedStrings.xml><?xml version="1.0" encoding="utf-8"?>
<sst xmlns="http://schemas.openxmlformats.org/spreadsheetml/2006/main" count="288" uniqueCount="139">
  <si>
    <t>Názov žiadateľa:</t>
  </si>
  <si>
    <t>Názov projektu:</t>
  </si>
  <si>
    <t>Názov výdavku</t>
  </si>
  <si>
    <t>Merná jednotka</t>
  </si>
  <si>
    <t>Počet jednotiek</t>
  </si>
  <si>
    <t xml:space="preserve">Skupina výdavkov  </t>
  </si>
  <si>
    <t>Podporné aktivity projektu</t>
  </si>
  <si>
    <t>Vecný popis výdavku</t>
  </si>
  <si>
    <t>Upozornenia:</t>
  </si>
  <si>
    <t>Cena celkom 
s DPH [EUR]</t>
  </si>
  <si>
    <t>Spôsob stanovenia výšky výdavku</t>
  </si>
  <si>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</si>
  <si>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</si>
  <si>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</si>
  <si>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t>518 Ostatné služby</t>
  </si>
  <si>
    <t>521 Mzdové výdavky</t>
  </si>
  <si>
    <t xml:space="preserve">Projektový manažér - interný (pracovná zmluva) </t>
  </si>
  <si>
    <t xml:space="preserve">Projektový manažér - interný (dohoda o práci vykonávanej mimo pracovného pomeru) </t>
  </si>
  <si>
    <t>Plagát</t>
  </si>
  <si>
    <t xml:space="preserve">Publikovanie článku o projekte </t>
  </si>
  <si>
    <t>hodina</t>
  </si>
  <si>
    <t>ks</t>
  </si>
  <si>
    <r>
      <t xml:space="preserve">SPOLU Podporné aktivity </t>
    </r>
    <r>
      <rPr>
        <b/>
        <i/>
        <sz val="12"/>
        <color theme="0"/>
        <rFont val="Arial"/>
        <family val="2"/>
        <charset val="238"/>
      </rPr>
      <t>(celkové oprávnené nepriame výdavky pojektu)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</si>
  <si>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</si>
  <si>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</si>
  <si>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Pečiatka a podpis štatutárneho orgánu žiadateľa</t>
  </si>
  <si>
    <t>V ...................................................... dňa .....................</t>
  </si>
  <si>
    <t>Výška výdavku stanovená na základe prieskumu trhu</t>
  </si>
  <si>
    <t>Vyhodnotenie ponúk</t>
  </si>
  <si>
    <t>Poznámka</t>
  </si>
  <si>
    <t>Priemerná výška</t>
  </si>
  <si>
    <t>3.</t>
  </si>
  <si>
    <t>2.</t>
  </si>
  <si>
    <t>1.</t>
  </si>
  <si>
    <t>s DPH</t>
  </si>
  <si>
    <t>bez DPH</t>
  </si>
  <si>
    <t>Poznámky</t>
  </si>
  <si>
    <t xml:space="preserve">Spôsob vykonania </t>
  </si>
  <si>
    <t>Cena</t>
  </si>
  <si>
    <t>Dodávateľ
(obchodné meno a sídlo)</t>
  </si>
  <si>
    <t>Ponuka číslo</t>
  </si>
  <si>
    <t>Prehľad ponúkaných cien</t>
  </si>
  <si>
    <t>Opis predmetu zákazky + parametre</t>
  </si>
  <si>
    <t>Dátum prieskumu:</t>
  </si>
  <si>
    <t>Záznam z vyhodnotenia prieskumu trhu č. n</t>
  </si>
  <si>
    <t>iný spôsob</t>
  </si>
  <si>
    <t xml:space="preserve">prieskum cien v cenníkoch verejne dostupných na internete </t>
  </si>
  <si>
    <t>predloženie cenových ponúk od potenciálnych dodávateľov (písomne, elektronicky)</t>
  </si>
  <si>
    <t>Záznam z vyhodnotenia prieskumu trhu č. 1</t>
  </si>
  <si>
    <t>V ................................................. dňa ...........................</t>
  </si>
  <si>
    <t>Vypočítaná hodnota Value for Money</t>
  </si>
  <si>
    <t>Cieľová hodnota merateľného ukazovateľa projektu</t>
  </si>
  <si>
    <t>Celkové oprávnené výdavky na hlavné aktivity bez DPH</t>
  </si>
  <si>
    <t>Výpočet hodnoty Value for Money pre merateľný ukazovateľ Počet energetických auditov</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</si>
  <si>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energetických auditov.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</si>
  <si>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vysoká</t>
  </si>
  <si>
    <t>stredná</t>
  </si>
  <si>
    <t>Počet energetických auditov</t>
  </si>
  <si>
    <t>nízka</t>
  </si>
  <si>
    <t>Vypracovanie energetického auditu</t>
  </si>
  <si>
    <t>Merateľný ukazovateľ</t>
  </si>
  <si>
    <t>Počet bodov v odbornom hodnotení za kritérium 1.2</t>
  </si>
  <si>
    <t>Limitné hodnoty
(EUR/energetický audit)</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</si>
  <si>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</si>
  <si>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</si>
  <si>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Príspevok projektu k špecifickému cieľu 4.4.1 OP KŽP - princíp Value for Money</t>
  </si>
  <si>
    <t>Príloha č. 8 ŽoNFP - Dokumentácia k oprávnenosti výdavkov</t>
  </si>
  <si>
    <t xml:space="preserve">Predmet projektu </t>
  </si>
  <si>
    <t xml:space="preserve">Výška výdavku bola stanovená v súlade s pracovnou zmluvou, resp. mzdou za rovnakú prácu alebo prácu v rovnakej hodnote pri rešpektovaní stanoveného finančného limitu. </t>
  </si>
  <si>
    <t>SPOLU celkové oprávnené výdavky projektu</t>
  </si>
  <si>
    <t>V............................................   dňa ............................</t>
  </si>
  <si>
    <t>viac ako 150 000</t>
  </si>
  <si>
    <t>menej ako 62 500</t>
  </si>
  <si>
    <t>62 500 - 150 000</t>
  </si>
  <si>
    <t>904 Paušálna sadzba na výdavky na zamestnancov (nariadenie 1303/2013, čl. 68a ods.1)</t>
  </si>
  <si>
    <t>Energetický audit</t>
  </si>
  <si>
    <t xml:space="preserve">C1.  Vypracovanie účelových energetických auditov </t>
  </si>
  <si>
    <t>Technická podpora</t>
  </si>
  <si>
    <t>Právne služby</t>
  </si>
  <si>
    <t>Realizácia VO</t>
  </si>
  <si>
    <t>C2.  Príprava projektu GES</t>
  </si>
  <si>
    <t>Je žiadateľ platcom DPH v rozsahu projektu:</t>
  </si>
  <si>
    <t>áno</t>
  </si>
  <si>
    <t>Hlavná aktivita projektu - C. Rozvoj energetických služieb na regionálnej a miestnej úrovni</t>
  </si>
  <si>
    <t>Ostatné priame výdavky</t>
  </si>
  <si>
    <t>Priame mzdové výdavky</t>
  </si>
  <si>
    <t>%</t>
  </si>
  <si>
    <t>SPOLU ostatné priame výdavky</t>
  </si>
  <si>
    <r>
      <t xml:space="preserve">SPOLU ostatné priame výdavky na podaktivitu </t>
    </r>
    <r>
      <rPr>
        <b/>
        <i/>
        <sz val="12"/>
        <rFont val="Arial"/>
        <family val="2"/>
        <charset val="238"/>
      </rPr>
      <t>C2. Príprava projektu GES</t>
    </r>
  </si>
  <si>
    <t>nie</t>
  </si>
  <si>
    <r>
      <t xml:space="preserve">VO bolo ukončené. Výška výdavku bola stanovená na základe uzavretej zmluvy s úspešným uchádzačom a v súlade s údajmi uvedenými v tabuľke č. 12 formulára ŽoNFP - </t>
    </r>
    <r>
      <rPr>
        <i/>
        <sz val="11"/>
        <color theme="1"/>
        <rFont val="Calibri"/>
        <family val="2"/>
        <charset val="238"/>
        <scheme val="minor"/>
      </rPr>
      <t>Verejné obstarávanie pri rešpektovaní stanoveného finančného limitu</t>
    </r>
    <r>
      <rPr>
        <sz val="11"/>
        <color theme="1"/>
        <rFont val="Calibri"/>
        <family val="2"/>
        <charset val="238"/>
        <scheme val="minor"/>
      </rPr>
      <t xml:space="preserve">.   </t>
    </r>
  </si>
  <si>
    <t xml:space="preserve">VO nebolo ukončené uzavretím zmluvy s úspešným uchádzačom. Výška výdavku bola stanovená na základe prieskumu trhu v zmysle predloženého záznamu z vyhodnotenia prieskumu trhu pri rešpektovaní stanoveného finančného limitu. </t>
  </si>
  <si>
    <t>Výška výdavku bola stanovená na základe znaleckého alebo odborného posudku pri rešpektovaní stanoveného finančného limitu.</t>
  </si>
  <si>
    <t>Výška výdavku bola stanovená na základe paušálnej sadzby na výdavky na zamestnancov vo výške 20 % ostatných priamych výdavkov projektu v súlade s čl. 68a ods. 1 všeobecného nariadenia.</t>
  </si>
  <si>
    <t>Priame výdavky na zamestnancov deklarované na základe PS (ak relevantné, pre realizáciu podaktivity C1 / C2 / interného riadenia projektu)</t>
  </si>
  <si>
    <t>Podrobný rozpočet projektu - ZVV</t>
  </si>
  <si>
    <r>
      <t xml:space="preserve">SPOLU Hlavné aktivity </t>
    </r>
    <r>
      <rPr>
        <b/>
        <i/>
        <sz val="12"/>
        <color theme="0"/>
        <rFont val="Arial"/>
        <family val="2"/>
        <charset val="238"/>
      </rPr>
      <t>(celkové oprávnené priame výdavky projektu)</t>
    </r>
  </si>
  <si>
    <t>Výška výdavku bola stanovená na základe dohody o prácach vykonávaných mimo pracovného pomeru, resp. v súlade so mzdou za rovnakú prácu alebo prácu rovnakej hodnoty pri rešpektovaní stanoveného finančného limitu.</t>
  </si>
  <si>
    <t xml:space="preserve">Jednotková cena práce / 
Jednotková cena 
bez DPH </t>
  </si>
  <si>
    <t>Podrobný rozpočet projektu - RVV</t>
  </si>
  <si>
    <t>Oprávnený výdavok</t>
  </si>
  <si>
    <r>
      <t xml:space="preserve">SPOLU priame výdavky na podaktivitu </t>
    </r>
    <r>
      <rPr>
        <b/>
        <i/>
        <sz val="12"/>
        <rFont val="Arial"/>
        <family val="2"/>
        <charset val="238"/>
      </rPr>
      <t>C2. Príprava projektu GES</t>
    </r>
  </si>
  <si>
    <t>Katast. územie</t>
  </si>
  <si>
    <t>List vlastníctva číslo</t>
  </si>
  <si>
    <t>Parcelné číslo</t>
  </si>
  <si>
    <t>Súpisné číslo</t>
  </si>
  <si>
    <t>Finančný limit</t>
  </si>
  <si>
    <t>Jednoznačná identifikácia iného zariadenia</t>
  </si>
  <si>
    <t>Budovy</t>
  </si>
  <si>
    <t>Iné zariadenia spotrebujúce energiu</t>
  </si>
  <si>
    <t xml:space="preserve">Por. číslo </t>
  </si>
  <si>
    <t xml:space="preserve">Celková podlahová plocha (m2) </t>
  </si>
  <si>
    <t>Celkový finančný limit na podaktivitu C1</t>
  </si>
  <si>
    <t>Forma  energie</t>
  </si>
  <si>
    <t>Náklady na energiu (EUR / kalendár. rok)</t>
  </si>
  <si>
    <t>Celkový finančný limit na podaktivitu C2</t>
  </si>
  <si>
    <t>Forma energie</t>
  </si>
  <si>
    <t xml:space="preserve"> - Každý riadok v tabuľke "Budovy" musí obsahovať údaje vzťahujúce sa na samostatnú budovu. </t>
  </si>
  <si>
    <t xml:space="preserve"> - Údaj v bunke "Náklady na energiu (EUR / kalendár. rok)" musí byť jednoznačne priradený ku konkrétnej forme energie (napr. elektrina, zemný plyn) a k jednoznačne identifikovanému inému zariadeniu. Ak iné zariadenie využíva viacero foriem energie, údaj v bunke "Náklady na energiu (EUR / kalendár. rok)" sa určí pre každú jednotlivú formu energie toho istého zariadenia.</t>
  </si>
  <si>
    <t xml:space="preserve"> - Ak potrebné, pridajte ďalšie riadky, tak aby boli zachované parametre jednotlivých buniek. </t>
  </si>
  <si>
    <t xml:space="preserve"> - V bunke "Poznámky" uveďte informáciu o predložení Prílohy č. 10 ŽoNFP pre konkrétnu budovu vrátane dôvodu jej nepredloženia (napr. budova je vo výlučnom vlastníctve žiadateľa, preto Prílohu č. 10 ŽoNFP nepredkladáme). Ak potrebné, v bunke "Poznámky" uveďte ďalšie doplňujúce informácie.</t>
  </si>
  <si>
    <t>....................................................................</t>
  </si>
  <si>
    <t>pečiatka a podpis štatutárneho orgánu</t>
  </si>
  <si>
    <r>
      <t xml:space="preserve"> - Pole "</t>
    </r>
    <r>
      <rPr>
        <i/>
        <sz val="11"/>
        <color theme="1"/>
        <rFont val="Arial"/>
        <family val="2"/>
        <charset val="238"/>
      </rPr>
      <t>Vecný popis výdavku</t>
    </r>
    <r>
      <rPr>
        <sz val="11"/>
        <color theme="1"/>
        <rFont val="Arial"/>
        <family val="2"/>
        <charset val="238"/>
      </rPr>
      <t xml:space="preserve">".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t>
    </r>
    <r>
      <rPr>
        <i/>
        <sz val="11"/>
        <color theme="1"/>
        <rFont val="Arial"/>
        <family val="2"/>
        <charset val="238"/>
      </rPr>
      <t>Zmlúv o EE pre verejný sektor</t>
    </r>
    <r>
      <rPr>
        <sz val="11"/>
        <color theme="1"/>
        <rFont val="Arial"/>
        <family val="2"/>
        <charset val="238"/>
      </rPr>
      <t xml:space="preserve">, žiadateľ v tejto bunke uvedie cenu výdavku (napr. právne služby) pre každú z pripravovaných Zmlúv). </t>
    </r>
  </si>
  <si>
    <t xml:space="preserve"> - Dbajte prosím o súlad uvedených údajov s údajmi uvedenými vo formulári ŽoNFP, ako aj v ďalších prílohách ŽoNFP.</t>
  </si>
  <si>
    <t xml:space="preserve"> - V relevantných nepredvyplnených poliach vyberte z roletového menu príslušnú aplikovanú možnosť. </t>
  </si>
  <si>
    <r>
      <t xml:space="preserve"> - V relevantných nepredvyplnených poliach vyberte z roletového menu príslušnú aplikovanú možnosť. </t>
    </r>
    <r>
      <rPr>
        <sz val="11"/>
        <rFont val="Arial"/>
        <family val="2"/>
        <charset val="238"/>
      </rPr>
      <t xml:space="preserve"> </t>
    </r>
  </si>
  <si>
    <r>
      <t xml:space="preserve"> - Pole "Vecný popis výdavku".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Zmlúv o EE pre verejný sektor, žiadateľ v tejto bunke uvedie cenu výdavku (napr. právne služby) pre každú z pripravovaných Zmlúv).</t>
    </r>
    <r>
      <rPr>
        <sz val="11"/>
        <color theme="1"/>
        <rFont val="Arial"/>
        <family val="2"/>
        <charset val="238"/>
      </rPr>
      <t xml:space="preserve">  </t>
    </r>
  </si>
  <si>
    <t>.................................................................</t>
  </si>
  <si>
    <t>Celková cena práce - Platca DPH</t>
  </si>
  <si>
    <t>Celková cena práce - Neplatca DPH</t>
  </si>
  <si>
    <t>Jednotková cena práce / Jednotk. cena bez DPH</t>
  </si>
  <si>
    <t>........................................................................</t>
  </si>
  <si>
    <t>sa neuplatňujú.</t>
  </si>
  <si>
    <t>sa uplatňujú.</t>
  </si>
  <si>
    <t xml:space="preserve">Celková cena práce / Celková cena bez DPH </t>
  </si>
  <si>
    <t xml:space="preserve">Celková cena práce / Celková cena s DPH     </t>
  </si>
  <si>
    <t xml:space="preserve">Celková cena práce / Celková cena s DPH </t>
  </si>
  <si>
    <t>Zoznam budov a iných zariadení, ktoré sú predmetom hlavnej aktivity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</si>
</sst>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51"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2"/>
      <name val="Arial"/>
      <family val="2"/>
      <charset val="238"/>
    </font>
    <font>
      <b/>
      <sz val="16"/>
      <color theme="1"/>
      <name val="Arial"/>
      <family val="2"/>
      <charset val="238"/>
    </font>
    <font>
      <b/>
      <i/>
      <sz val="11"/>
      <color theme="0"/>
      <name val="Arial"/>
      <family val="2"/>
      <charset val="238"/>
    </font>
    <font>
      <b/>
      <sz val="13"/>
      <name val="Arial"/>
      <family val="2"/>
      <charset val="238"/>
    </font>
    <font>
      <sz val="11"/>
      <name val="Calibri"/>
      <family val="2"/>
      <charset val="238"/>
      <scheme val="minor"/>
    </font>
    <font>
      <sz val="11"/>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2"/>
      <color theme="0"/>
      <name val="Arial"/>
      <family val="2"/>
      <charset val="238"/>
    </font>
    <font>
      <sz val="11"/>
      <color theme="0"/>
      <name val="Arial"/>
      <family val="2"/>
      <charset val="238"/>
    </font>
    <font>
      <sz val="9"/>
      <name val="Calibri"/>
      <family val="2"/>
      <charset val="238"/>
      <scheme val="minor"/>
    </font>
    <font>
      <b/>
      <i/>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sz val="11"/>
      <color rgb="FF0070C0"/>
      <name val="Arial"/>
      <family val="2"/>
      <charset val="238"/>
    </font>
    <font>
      <sz val="14"/>
      <name val="Arial"/>
      <family val="2"/>
      <charset val="238"/>
    </font>
    <font>
      <sz val="12"/>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i/>
      <sz val="10"/>
      <name val="Arial"/>
      <family val="2"/>
      <charset val="238"/>
    </font>
    <font>
      <sz val="9"/>
      <color indexed="81"/>
      <name val="Tahoma"/>
      <family val="2"/>
      <charset val="238"/>
    </font>
    <font>
      <sz val="12"/>
      <color theme="1"/>
      <name val="Arial Narrow"/>
      <family val="2"/>
      <charset val="238"/>
    </font>
    <font>
      <sz val="11"/>
      <color theme="1"/>
      <name val="Arial Narrow"/>
      <family val="2"/>
      <charset val="238"/>
    </font>
    <font>
      <b/>
      <sz val="12"/>
      <name val="Arial Narrow"/>
      <family val="2"/>
      <charset val="238"/>
    </font>
    <font>
      <b/>
      <sz val="12"/>
      <color theme="0"/>
      <name val="Arial Narrow"/>
      <family val="2"/>
      <charset val="238"/>
    </font>
    <font>
      <b/>
      <sz val="16"/>
      <color theme="1"/>
      <name val="Arial Narrow"/>
      <family val="2"/>
      <charset val="238"/>
    </font>
    <font>
      <b/>
      <sz val="16"/>
      <name val="Arial Narrow"/>
      <family val="2"/>
      <charset val="238"/>
    </font>
    <font>
      <i/>
      <sz val="12"/>
      <name val="Arial Narrow"/>
      <family val="2"/>
      <charset val="238"/>
    </font>
    <font>
      <b/>
      <sz val="12"/>
      <color theme="1"/>
      <name val="Arial Narrow"/>
      <family val="2"/>
      <charset val="238"/>
    </font>
    <font>
      <sz val="12"/>
      <name val="Arial Narrow"/>
      <family val="2"/>
      <charset val="238"/>
    </font>
    <font>
      <b/>
      <i/>
      <sz val="12"/>
      <color theme="0"/>
      <name val="Arial Narrow"/>
      <family val="2"/>
      <charset val="238"/>
    </font>
    <font>
      <b/>
      <sz val="16"/>
      <color rgb="FF000000"/>
      <name val="Arial Narrow"/>
      <family val="2"/>
      <charset val="238"/>
    </font>
    <font>
      <i/>
      <sz val="10"/>
      <color theme="1"/>
      <name val="Arial Narrow"/>
      <family val="2"/>
      <charset val="238"/>
    </font>
    <font>
      <b/>
      <sz val="18"/>
      <color theme="0"/>
      <name val="Arial"/>
      <family val="2"/>
      <charset val="238"/>
    </font>
    <font>
      <b/>
      <sz val="14"/>
      <name val="Arial"/>
      <family val="2"/>
      <charset val="238"/>
    </font>
    <font>
      <sz val="18"/>
      <color theme="1"/>
      <name val="Calibri"/>
      <family val="2"/>
      <charset val="238"/>
      <scheme val="minor"/>
    </font>
    <font>
      <i/>
      <sz val="11"/>
      <color theme="1"/>
      <name val="Arial"/>
      <family val="2"/>
      <charset val="238"/>
    </font>
    <font>
      <b/>
      <sz val="9"/>
      <color indexed="81"/>
      <name val="Tahoma"/>
      <family val="2"/>
      <charset val="238"/>
    </font>
    <font>
      <sz val="9"/>
      <color indexed="81"/>
      <name val="Tahoma"/>
      <charset val="1"/>
    </font>
    <font>
      <b/>
      <sz val="9"/>
      <color indexed="81"/>
      <name val="Tahoma"/>
      <charset val="1"/>
    </font>
    <font>
      <b/>
      <i/>
      <sz val="11"/>
      <name val="Arial"/>
      <family val="2"/>
      <charset val="238"/>
    </font>
  </fonts>
  <fills count="1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43" fontId="11" fillId="0" borderId="0" applyFont="0" applyFill="0" applyBorder="0" applyAlignment="0" applyProtection="0"/>
    <xf numFmtId="43" fontId="11" fillId="0" borderId="0" applyFont="0" applyFill="0" applyBorder="0" applyAlignment="0" applyProtection="0"/>
    <xf numFmtId="0" fontId="11" fillId="0" borderId="0"/>
  </cellStyleXfs>
  <cellXfs count="354">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4" fontId="6"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12" fillId="0" borderId="1" xfId="0" applyNumberFormat="1" applyFont="1" applyFill="1" applyBorder="1" applyAlignment="1" applyProtection="1">
      <alignment horizontal="left" vertical="top" wrapText="1"/>
      <protection locked="0"/>
    </xf>
    <xf numFmtId="4" fontId="5" fillId="0" borderId="1" xfId="0" applyNumberFormat="1" applyFont="1" applyBorder="1" applyAlignment="1" applyProtection="1">
      <alignment horizontal="center" vertical="center" wrapText="1"/>
      <protection locked="0"/>
    </xf>
    <xf numFmtId="0" fontId="12" fillId="0" borderId="1" xfId="0" applyNumberFormat="1" applyFont="1" applyBorder="1" applyAlignment="1" applyProtection="1">
      <alignment horizontal="left" vertical="top" wrapText="1"/>
      <protection locked="0"/>
    </xf>
    <xf numFmtId="0" fontId="5" fillId="2" borderId="1" xfId="0" applyFont="1" applyFill="1" applyBorder="1" applyAlignment="1" applyProtection="1">
      <alignment horizontal="center" vertical="center" wrapText="1"/>
    </xf>
    <xf numFmtId="4" fontId="5" fillId="0" borderId="0" xfId="0" applyNumberFormat="1" applyFont="1" applyAlignment="1" applyProtection="1">
      <alignment horizontal="right" vertical="center"/>
      <protection locked="0"/>
    </xf>
    <xf numFmtId="0" fontId="16" fillId="0" borderId="0" xfId="0" applyFont="1" applyAlignment="1" applyProtection="1">
      <alignment horizontal="center" vertical="center"/>
      <protection locked="0"/>
    </xf>
    <xf numFmtId="4" fontId="16" fillId="0" borderId="0" xfId="0" applyNumberFormat="1" applyFont="1" applyAlignment="1" applyProtection="1">
      <alignment horizontal="right" vertical="center"/>
      <protection locked="0"/>
    </xf>
    <xf numFmtId="0" fontId="7"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3" fillId="0" borderId="0" xfId="0" applyFont="1" applyBorder="1" applyAlignment="1" applyProtection="1">
      <alignment horizontal="center"/>
      <protection locked="0"/>
    </xf>
    <xf numFmtId="0" fontId="3" fillId="0" borderId="0" xfId="0" applyFont="1" applyBorder="1" applyAlignment="1" applyProtection="1">
      <protection locked="0"/>
    </xf>
    <xf numFmtId="0" fontId="3" fillId="0" borderId="0" xfId="0" applyFont="1" applyAlignment="1" applyProtection="1">
      <protection locked="0"/>
    </xf>
    <xf numFmtId="0" fontId="1" fillId="0" borderId="0" xfId="0" applyFont="1" applyAlignment="1" applyProtection="1">
      <alignment horizontal="left" vertical="center"/>
      <protection locked="0"/>
    </xf>
    <xf numFmtId="0" fontId="22" fillId="0" borderId="0" xfId="0" applyFont="1" applyAlignment="1" applyProtection="1">
      <alignment horizontal="left" vertical="center" wrapText="1"/>
      <protection locked="0"/>
    </xf>
    <xf numFmtId="0" fontId="3" fillId="0" borderId="0" xfId="0" applyFont="1" applyAlignment="1" applyProtection="1">
      <alignment horizontal="left"/>
      <protection locked="0"/>
    </xf>
    <xf numFmtId="0" fontId="0" fillId="0" borderId="18" xfId="0" applyBorder="1" applyAlignment="1" applyProtection="1">
      <protection locked="0"/>
    </xf>
    <xf numFmtId="0" fontId="0" fillId="0" borderId="0" xfId="0" applyBorder="1" applyAlignment="1" applyProtection="1">
      <protection locked="0"/>
    </xf>
    <xf numFmtId="0" fontId="25" fillId="0" borderId="0" xfId="0" applyFont="1" applyAlignment="1" applyProtection="1">
      <alignment horizontal="left"/>
      <protection locked="0"/>
    </xf>
    <xf numFmtId="0" fontId="0" fillId="0" borderId="0" xfId="0" applyBorder="1" applyAlignment="1" applyProtection="1">
      <alignment horizontal="center"/>
      <protection locked="0"/>
    </xf>
    <xf numFmtId="0" fontId="26"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27" fillId="0" borderId="1" xfId="0" applyFont="1" applyBorder="1" applyAlignment="1" applyProtection="1">
      <alignment wrapText="1"/>
      <protection locked="0"/>
    </xf>
    <xf numFmtId="4" fontId="27" fillId="0" borderId="1" xfId="0" applyNumberFormat="1" applyFont="1" applyBorder="1" applyAlignment="1" applyProtection="1">
      <alignment wrapText="1"/>
      <protection locked="0"/>
    </xf>
    <xf numFmtId="0" fontId="27" fillId="6" borderId="1" xfId="0" applyFont="1" applyFill="1" applyBorder="1" applyAlignment="1" applyProtection="1">
      <alignment horizontal="center" vertical="center"/>
      <protection locked="0"/>
    </xf>
    <xf numFmtId="0" fontId="28" fillId="7"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1" fillId="0" borderId="0"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32" fillId="0" borderId="0" xfId="0" applyFont="1" applyAlignment="1" applyProtection="1">
      <protection locked="0"/>
    </xf>
    <xf numFmtId="0" fontId="31" fillId="0" borderId="0" xfId="0" applyFont="1" applyAlignment="1" applyProtection="1">
      <protection locked="0"/>
    </xf>
    <xf numFmtId="0" fontId="32" fillId="0" borderId="0" xfId="0" applyFont="1" applyProtection="1">
      <protection locked="0"/>
    </xf>
    <xf numFmtId="0" fontId="32" fillId="0" borderId="0" xfId="0" applyFont="1" applyProtection="1"/>
    <xf numFmtId="0" fontId="35" fillId="0" borderId="0" xfId="0" applyFont="1" applyBorder="1" applyAlignment="1" applyProtection="1">
      <alignment horizontal="justify" vertical="top" wrapText="1"/>
    </xf>
    <xf numFmtId="0" fontId="32" fillId="0" borderId="0" xfId="0" applyFont="1" applyAlignment="1" applyProtection="1">
      <alignment horizontal="justify" vertical="top" wrapText="1"/>
    </xf>
    <xf numFmtId="0" fontId="31" fillId="6" borderId="20" xfId="0" applyFont="1" applyFill="1" applyBorder="1" applyAlignment="1" applyProtection="1">
      <alignment horizontal="center" vertical="center" wrapText="1"/>
    </xf>
    <xf numFmtId="0" fontId="31" fillId="6" borderId="1" xfId="0" applyFont="1" applyFill="1" applyBorder="1" applyAlignment="1" applyProtection="1">
      <alignment horizontal="center" vertical="center" wrapText="1"/>
    </xf>
    <xf numFmtId="0" fontId="31" fillId="6" borderId="26" xfId="0" applyFont="1" applyFill="1" applyBorder="1" applyAlignment="1" applyProtection="1">
      <alignment horizontal="center" vertical="center" wrapText="1"/>
    </xf>
    <xf numFmtId="0" fontId="0" fillId="0" borderId="0" xfId="0" applyAlignment="1">
      <alignment vertical="top"/>
    </xf>
    <xf numFmtId="0" fontId="34" fillId="7" borderId="15" xfId="0" applyFont="1" applyFill="1" applyBorder="1" applyAlignment="1" applyProtection="1">
      <alignment horizontal="center" vertical="center" wrapText="1"/>
    </xf>
    <xf numFmtId="0" fontId="34" fillId="7" borderId="14" xfId="0" applyFont="1" applyFill="1" applyBorder="1" applyAlignment="1" applyProtection="1">
      <alignment horizontal="center" vertical="center" wrapText="1"/>
    </xf>
    <xf numFmtId="0" fontId="34" fillId="7" borderId="30" xfId="0" applyFont="1" applyFill="1" applyBorder="1" applyAlignment="1" applyProtection="1">
      <alignment horizontal="center" vertical="center" wrapText="1"/>
    </xf>
    <xf numFmtId="0" fontId="31" fillId="0" borderId="0" xfId="0" applyFont="1" applyAlignment="1" applyProtection="1">
      <alignment horizontal="justify" vertical="top" wrapText="1"/>
    </xf>
    <xf numFmtId="0" fontId="31" fillId="0" borderId="0" xfId="0" applyFont="1" applyProtection="1"/>
    <xf numFmtId="0" fontId="40" fillId="5" borderId="1" xfId="0" applyFont="1" applyFill="1" applyBorder="1" applyAlignment="1" applyProtection="1"/>
    <xf numFmtId="0" fontId="41" fillId="0" borderId="0" xfId="0" applyFont="1" applyAlignment="1" applyProtection="1">
      <alignment horizontal="left"/>
    </xf>
    <xf numFmtId="0" fontId="0" fillId="0" borderId="0" xfId="0" applyBorder="1" applyAlignment="1">
      <alignment vertical="center"/>
    </xf>
    <xf numFmtId="4" fontId="9" fillId="2" borderId="0"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xf>
    <xf numFmtId="0" fontId="0" fillId="0" borderId="0" xfId="0" applyBorder="1" applyAlignment="1">
      <alignment horizontal="left" vertical="center" wrapText="1"/>
    </xf>
    <xf numFmtId="0" fontId="0" fillId="0" borderId="0" xfId="0" applyBorder="1"/>
    <xf numFmtId="0" fontId="3" fillId="0" borderId="0" xfId="0" applyFont="1" applyFill="1" applyAlignment="1" applyProtection="1">
      <alignment horizontal="left" wrapText="1"/>
    </xf>
    <xf numFmtId="0" fontId="15" fillId="3" borderId="4" xfId="0" applyFont="1" applyFill="1" applyBorder="1" applyAlignment="1" applyProtection="1">
      <alignment horizontal="left" vertical="center" wrapText="1"/>
      <protection locked="0"/>
    </xf>
    <xf numFmtId="0" fontId="2" fillId="0" borderId="0" xfId="0" applyFont="1" applyBorder="1" applyAlignment="1" applyProtection="1">
      <alignment horizontal="left" vertical="center"/>
      <protection locked="0"/>
    </xf>
    <xf numFmtId="0" fontId="0" fillId="0" borderId="0" xfId="0" applyBorder="1" applyAlignment="1">
      <alignment horizontal="left" vertical="center"/>
    </xf>
    <xf numFmtId="0" fontId="12" fillId="0" borderId="0" xfId="0" applyNumberFormat="1" applyFont="1" applyBorder="1" applyAlignment="1" applyProtection="1">
      <alignment horizontal="left" vertical="top" wrapText="1"/>
      <protection locked="0"/>
    </xf>
    <xf numFmtId="0" fontId="0" fillId="0" borderId="0" xfId="0" applyFill="1" applyProtection="1"/>
    <xf numFmtId="0" fontId="0" fillId="0" borderId="0" xfId="0" applyFill="1" applyProtection="1">
      <protection locked="0"/>
    </xf>
    <xf numFmtId="0" fontId="4" fillId="4" borderId="7" xfId="0" applyFont="1" applyFill="1" applyBorder="1" applyAlignment="1" applyProtection="1">
      <alignment horizontal="center" vertical="center" wrapText="1"/>
    </xf>
    <xf numFmtId="0" fontId="6" fillId="0" borderId="0" xfId="0" applyFont="1" applyFill="1" applyBorder="1" applyAlignment="1" applyProtection="1">
      <alignment horizontal="left" vertical="center" wrapText="1"/>
    </xf>
    <xf numFmtId="0" fontId="12" fillId="0" borderId="1" xfId="0" applyFont="1" applyBorder="1" applyAlignment="1" applyProtection="1">
      <alignment horizontal="left" vertical="top" wrapText="1"/>
      <protection locked="0"/>
    </xf>
    <xf numFmtId="0" fontId="5" fillId="0" borderId="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4" fillId="4" borderId="1"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protection locked="0"/>
    </xf>
    <xf numFmtId="4" fontId="15" fillId="3" borderId="35"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left" vertical="center"/>
    </xf>
    <xf numFmtId="0" fontId="8" fillId="3" borderId="2" xfId="0" applyFont="1" applyFill="1" applyBorder="1" applyAlignment="1" applyProtection="1">
      <alignment horizontal="left" vertical="center"/>
    </xf>
    <xf numFmtId="0" fontId="15" fillId="0" borderId="0" xfId="0" applyFont="1" applyFill="1" applyBorder="1" applyAlignment="1" applyProtection="1">
      <alignment horizontal="left" vertical="center" wrapText="1"/>
      <protection locked="0"/>
    </xf>
    <xf numFmtId="164" fontId="15" fillId="0" borderId="0"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xf>
    <xf numFmtId="0" fontId="5" fillId="0" borderId="1" xfId="0" applyFont="1" applyFill="1" applyBorder="1" applyAlignment="1" applyProtection="1">
      <alignment horizontal="left" vertical="center" wrapText="1"/>
    </xf>
    <xf numFmtId="4" fontId="15" fillId="3" borderId="17" xfId="0" applyNumberFormat="1" applyFont="1" applyFill="1" applyBorder="1" applyAlignment="1" applyProtection="1">
      <alignment horizontal="center" vertical="center" wrapText="1"/>
      <protection locked="0"/>
    </xf>
    <xf numFmtId="0" fontId="3" fillId="0" borderId="0" xfId="0" applyFont="1" applyFill="1" applyAlignment="1" applyProtection="1">
      <alignment horizontal="left" wrapText="1"/>
    </xf>
    <xf numFmtId="0" fontId="5" fillId="0" borderId="3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4" fontId="5" fillId="6" borderId="11" xfId="1"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protection locked="0"/>
    </xf>
    <xf numFmtId="4" fontId="3" fillId="0" borderId="0" xfId="0" applyNumberFormat="1" applyFont="1" applyAlignment="1" applyProtection="1">
      <alignment horizontal="center" vertical="center"/>
      <protection locked="0"/>
    </xf>
    <xf numFmtId="164" fontId="15" fillId="3" borderId="3" xfId="0"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1" borderId="11" xfId="1" applyNumberFormat="1" applyFont="1" applyFill="1" applyBorder="1" applyAlignment="1" applyProtection="1">
      <alignment horizontal="center" vertical="center" wrapText="1"/>
      <protection locked="0"/>
    </xf>
    <xf numFmtId="4" fontId="5" fillId="11" borderId="1"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wrapText="1"/>
    </xf>
    <xf numFmtId="0" fontId="12" fillId="0" borderId="6" xfId="0" applyNumberFormat="1" applyFont="1" applyBorder="1" applyAlignment="1" applyProtection="1">
      <alignment horizontal="left" vertical="top" wrapText="1"/>
      <protection locked="0"/>
    </xf>
    <xf numFmtId="0" fontId="4" fillId="4" borderId="2" xfId="0" applyFont="1" applyFill="1" applyBorder="1" applyAlignment="1" applyProtection="1">
      <alignment horizontal="center" vertical="center" wrapText="1"/>
    </xf>
    <xf numFmtId="4" fontId="4" fillId="4" borderId="5" xfId="0" applyNumberFormat="1" applyFont="1" applyFill="1" applyBorder="1" applyAlignment="1" applyProtection="1">
      <alignment horizontal="center" vertical="center" wrapText="1"/>
    </xf>
    <xf numFmtId="0" fontId="12" fillId="0" borderId="2" xfId="0" applyNumberFormat="1" applyFont="1" applyBorder="1" applyAlignment="1" applyProtection="1">
      <alignment horizontal="center" vertical="top" wrapText="1"/>
      <protection locked="0"/>
    </xf>
    <xf numFmtId="4" fontId="5" fillId="6" borderId="1" xfId="1" applyNumberFormat="1" applyFont="1" applyFill="1" applyBorder="1" applyAlignment="1" applyProtection="1">
      <alignment horizontal="center" vertical="center" wrapText="1"/>
      <protection locked="0"/>
    </xf>
    <xf numFmtId="4" fontId="5" fillId="0" borderId="0" xfId="1"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4" borderId="42" xfId="0"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protection locked="0"/>
    </xf>
    <xf numFmtId="0" fontId="0" fillId="0" borderId="0" xfId="0" applyBorder="1"/>
    <xf numFmtId="0" fontId="4" fillId="4" borderId="1" xfId="0" applyFont="1" applyFill="1" applyBorder="1" applyAlignment="1" applyProtection="1">
      <alignment horizontal="center" vertical="center" wrapText="1"/>
    </xf>
    <xf numFmtId="0" fontId="12" fillId="0" borderId="1" xfId="0" applyNumberFormat="1" applyFont="1" applyBorder="1" applyAlignment="1" applyProtection="1">
      <alignment horizontal="center" vertical="top" wrapText="1"/>
      <protection locked="0"/>
    </xf>
    <xf numFmtId="4" fontId="44" fillId="11" borderId="31" xfId="0" applyNumberFormat="1" applyFont="1" applyFill="1" applyBorder="1" applyAlignment="1" applyProtection="1">
      <alignment horizontal="center" vertical="center" wrapText="1"/>
      <protection locked="0"/>
    </xf>
    <xf numFmtId="4" fontId="44" fillId="11" borderId="14" xfId="0" applyNumberFormat="1" applyFont="1" applyFill="1" applyBorder="1" applyAlignment="1" applyProtection="1">
      <alignment horizontal="center" vertical="center" wrapText="1"/>
      <protection locked="0"/>
    </xf>
    <xf numFmtId="0" fontId="4" fillId="12" borderId="1" xfId="0" applyFont="1" applyFill="1" applyBorder="1" applyAlignment="1" applyProtection="1">
      <alignment horizontal="left" vertical="center"/>
    </xf>
    <xf numFmtId="0" fontId="0" fillId="0" borderId="0" xfId="0" applyFont="1" applyProtection="1">
      <protection locked="0"/>
    </xf>
    <xf numFmtId="0" fontId="45" fillId="0" borderId="0" xfId="0" applyFont="1" applyProtection="1"/>
    <xf numFmtId="0" fontId="45" fillId="0" borderId="0" xfId="0" applyFont="1" applyProtection="1">
      <protection locked="0"/>
    </xf>
    <xf numFmtId="0" fontId="5" fillId="2" borderId="1" xfId="0" applyFont="1" applyFill="1" applyBorder="1" applyAlignment="1" applyProtection="1">
      <alignment horizontal="center" vertical="center" wrapText="1"/>
      <protection locked="0"/>
    </xf>
    <xf numFmtId="0" fontId="0" fillId="11" borderId="0" xfId="0" applyFont="1" applyFill="1" applyProtection="1">
      <protection locked="0"/>
    </xf>
    <xf numFmtId="2" fontId="5" fillId="2" borderId="1"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horizontal="left" vertical="center" wrapText="1" indent="1"/>
      <protection locked="0"/>
    </xf>
    <xf numFmtId="0" fontId="5" fillId="2" borderId="7"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left" vertical="center" wrapText="1"/>
      <protection locked="0"/>
    </xf>
    <xf numFmtId="0" fontId="6" fillId="2" borderId="43"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protection locked="0"/>
    </xf>
    <xf numFmtId="0" fontId="4" fillId="4" borderId="1" xfId="0" applyFont="1" applyFill="1" applyBorder="1" applyAlignment="1" applyProtection="1">
      <alignment horizontal="center" vertical="center" wrapText="1"/>
    </xf>
    <xf numFmtId="0" fontId="15" fillId="3" borderId="8" xfId="0" applyFont="1" applyFill="1" applyBorder="1" applyAlignment="1" applyProtection="1">
      <alignment horizontal="left" vertical="center" wrapText="1"/>
      <protection locked="0"/>
    </xf>
    <xf numFmtId="0" fontId="0" fillId="0" borderId="0" xfId="0" applyFill="1" applyAlignment="1" applyProtection="1">
      <alignment vertical="center"/>
    </xf>
    <xf numFmtId="0" fontId="0" fillId="0" borderId="0" xfId="0" applyFill="1" applyAlignment="1" applyProtection="1">
      <alignment vertical="center"/>
      <protection locked="0"/>
    </xf>
    <xf numFmtId="0" fontId="0" fillId="0" borderId="0" xfId="0" applyFill="1" applyBorder="1" applyAlignment="1">
      <alignment horizontal="left" vertical="center"/>
    </xf>
    <xf numFmtId="0" fontId="12" fillId="2" borderId="6" xfId="0" applyNumberFormat="1" applyFont="1" applyFill="1" applyBorder="1" applyAlignment="1" applyProtection="1">
      <alignment horizontal="left" vertical="top" wrapText="1"/>
      <protection locked="0"/>
    </xf>
    <xf numFmtId="0" fontId="4" fillId="4" borderId="44" xfId="0" applyFont="1" applyFill="1" applyBorder="1" applyAlignment="1" applyProtection="1">
      <alignment horizontal="center" vertical="center" wrapText="1"/>
    </xf>
    <xf numFmtId="0" fontId="17" fillId="0" borderId="23" xfId="0" applyFont="1" applyFill="1" applyBorder="1" applyAlignment="1" applyProtection="1">
      <alignment horizontal="left" vertical="center" wrapText="1"/>
      <protection locked="0"/>
    </xf>
    <xf numFmtId="0" fontId="12" fillId="0" borderId="23" xfId="0" applyNumberFormat="1" applyFont="1" applyFill="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45" xfId="0" applyFont="1" applyBorder="1" applyAlignment="1" applyProtection="1">
      <alignment horizontal="left" vertical="top" wrapText="1"/>
      <protection locked="0"/>
    </xf>
    <xf numFmtId="0" fontId="6" fillId="0" borderId="45" xfId="0" applyFont="1" applyFill="1" applyBorder="1" applyAlignment="1" applyProtection="1">
      <alignment horizontal="left" vertical="center" wrapText="1"/>
    </xf>
    <xf numFmtId="0" fontId="5" fillId="0" borderId="45" xfId="0" applyFont="1" applyFill="1" applyBorder="1" applyAlignment="1" applyProtection="1">
      <alignment horizontal="center" vertical="center" wrapText="1"/>
      <protection locked="0"/>
    </xf>
    <xf numFmtId="0" fontId="4" fillId="4" borderId="12" xfId="0"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top" wrapText="1"/>
      <protection locked="0"/>
    </xf>
    <xf numFmtId="4" fontId="15" fillId="3" borderId="20" xfId="0" applyNumberFormat="1" applyFont="1" applyFill="1" applyBorder="1" applyAlignment="1" applyProtection="1">
      <alignment horizontal="center" vertical="center" wrapText="1"/>
      <protection locked="0"/>
    </xf>
    <xf numFmtId="0" fontId="15" fillId="3" borderId="43" xfId="0" applyFont="1" applyFill="1" applyBorder="1" applyAlignment="1" applyProtection="1">
      <alignment horizontal="left" vertical="center" wrapText="1"/>
      <protection locked="0"/>
    </xf>
    <xf numFmtId="4" fontId="44" fillId="11" borderId="38"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left" vertical="center" wrapText="1"/>
      <protection locked="0"/>
    </xf>
    <xf numFmtId="4" fontId="5" fillId="11" borderId="33" xfId="0" applyNumberFormat="1" applyFont="1" applyFill="1" applyBorder="1" applyAlignment="1" applyProtection="1">
      <alignment horizontal="center" vertical="center" wrapText="1"/>
      <protection locked="0"/>
    </xf>
    <xf numFmtId="0" fontId="6" fillId="10" borderId="5"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24" xfId="0" applyFont="1" applyFill="1" applyBorder="1" applyAlignment="1" applyProtection="1">
      <alignment horizontal="right" vertical="center" wrapText="1"/>
    </xf>
    <xf numFmtId="0" fontId="6" fillId="2" borderId="0"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4" fontId="4" fillId="14" borderId="20" xfId="0" applyNumberFormat="1" applyFont="1" applyFill="1" applyBorder="1" applyAlignment="1" applyProtection="1">
      <alignment horizontal="center" vertical="center" wrapText="1"/>
    </xf>
    <xf numFmtId="4" fontId="5" fillId="14" borderId="1" xfId="1" applyNumberFormat="1" applyFont="1" applyFill="1" applyBorder="1" applyAlignment="1" applyProtection="1">
      <alignment horizontal="center" vertical="center" wrapText="1"/>
    </xf>
    <xf numFmtId="4" fontId="5" fillId="14" borderId="42" xfId="0" applyNumberFormat="1" applyFont="1" applyFill="1" applyBorder="1" applyAlignment="1" applyProtection="1">
      <alignment horizontal="center" vertical="center" wrapText="1"/>
    </xf>
    <xf numFmtId="4" fontId="15" fillId="3" borderId="20" xfId="0" applyNumberFormat="1" applyFont="1" applyFill="1" applyBorder="1" applyAlignment="1" applyProtection="1">
      <alignment horizontal="center" vertical="center" wrapText="1"/>
    </xf>
    <xf numFmtId="4" fontId="44" fillId="14" borderId="46" xfId="0" applyNumberFormat="1" applyFont="1" applyFill="1" applyBorder="1" applyAlignment="1" applyProtection="1">
      <alignment horizontal="center" vertical="center" wrapText="1"/>
    </xf>
    <xf numFmtId="0" fontId="7" fillId="0" borderId="0" xfId="0" applyFont="1" applyAlignment="1" applyProtection="1">
      <alignment horizontal="left"/>
      <protection locked="0"/>
    </xf>
    <xf numFmtId="0" fontId="3" fillId="0" borderId="0" xfId="0" applyFont="1" applyAlignment="1" applyProtection="1">
      <alignment horizontal="center" vertical="center"/>
      <protection locked="0"/>
    </xf>
    <xf numFmtId="0" fontId="4" fillId="11" borderId="1" xfId="0" applyFont="1" applyFill="1" applyBorder="1" applyAlignment="1" applyProtection="1">
      <alignment horizontal="center" vertical="center" wrapText="1"/>
      <protection locked="0"/>
    </xf>
    <xf numFmtId="0" fontId="3" fillId="0" borderId="0" xfId="0" applyFont="1" applyFill="1" applyAlignment="1" applyProtection="1">
      <alignment horizontal="left" vertical="center" wrapText="1"/>
      <protection locked="0"/>
    </xf>
    <xf numFmtId="4" fontId="5" fillId="11" borderId="1" xfId="0" applyNumberFormat="1" applyFont="1" applyFill="1" applyBorder="1" applyAlignment="1" applyProtection="1">
      <alignment horizontal="center" vertical="center" wrapText="1"/>
      <protection locked="0"/>
    </xf>
    <xf numFmtId="164" fontId="15" fillId="3" borderId="9" xfId="0" applyNumberFormat="1" applyFont="1" applyFill="1" applyBorder="1" applyAlignment="1" applyProtection="1">
      <alignment horizontal="center" vertical="center" wrapText="1"/>
    </xf>
    <xf numFmtId="4" fontId="5" fillId="14" borderId="2" xfId="0" applyNumberFormat="1" applyFont="1" applyFill="1" applyBorder="1" applyAlignment="1" applyProtection="1">
      <alignment horizontal="center" vertical="center" wrapText="1"/>
    </xf>
    <xf numFmtId="4" fontId="5" fillId="14" borderId="13" xfId="0" applyNumberFormat="1" applyFont="1" applyFill="1" applyBorder="1" applyAlignment="1" applyProtection="1">
      <alignment horizontal="center" vertical="center" wrapText="1"/>
    </xf>
    <xf numFmtId="4" fontId="5" fillId="14"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xf>
    <xf numFmtId="4" fontId="44" fillId="14" borderId="29" xfId="0" applyNumberFormat="1" applyFont="1" applyFill="1" applyBorder="1" applyAlignment="1" applyProtection="1">
      <alignment horizontal="center" vertical="center" wrapText="1"/>
    </xf>
    <xf numFmtId="0" fontId="26" fillId="6" borderId="2" xfId="0" applyFont="1" applyFill="1" applyBorder="1" applyAlignment="1" applyProtection="1">
      <alignment horizontal="left" vertical="center"/>
      <protection locked="0"/>
    </xf>
    <xf numFmtId="0" fontId="26" fillId="6" borderId="5"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9" fillId="0" borderId="0" xfId="0" applyFont="1" applyAlignment="1" applyProtection="1">
      <alignment horizontal="right"/>
      <protection locked="0"/>
    </xf>
    <xf numFmtId="0" fontId="7" fillId="0" borderId="0" xfId="0" applyFont="1" applyAlignment="1" applyProtection="1">
      <alignment horizontal="left"/>
      <protection locked="0"/>
    </xf>
    <xf numFmtId="0" fontId="21" fillId="5" borderId="26" xfId="0" applyFont="1" applyFill="1" applyBorder="1" applyAlignment="1" applyProtection="1">
      <alignment horizontal="left"/>
      <protection locked="0"/>
    </xf>
    <xf numFmtId="0" fontId="0" fillId="0" borderId="26" xfId="0" applyBorder="1"/>
    <xf numFmtId="0" fontId="21" fillId="5" borderId="1" xfId="0" applyFont="1" applyFill="1" applyBorder="1" applyAlignment="1" applyProtection="1">
      <alignment horizontal="left"/>
      <protection locked="0"/>
    </xf>
    <xf numFmtId="0" fontId="21" fillId="5" borderId="2" xfId="0" applyFont="1" applyFill="1" applyBorder="1" applyAlignment="1" applyProtection="1">
      <alignment horizontal="left"/>
      <protection locked="0"/>
    </xf>
    <xf numFmtId="0" fontId="0" fillId="0" borderId="1" xfId="0" applyBorder="1"/>
    <xf numFmtId="0" fontId="24" fillId="7" borderId="1" xfId="0" applyFont="1" applyFill="1" applyBorder="1" applyAlignment="1" applyProtection="1">
      <alignment horizontal="center" vertical="center" wrapText="1"/>
      <protection locked="0"/>
    </xf>
    <xf numFmtId="0" fontId="26" fillId="6" borderId="1" xfId="0" applyFont="1" applyFill="1" applyBorder="1" applyAlignment="1" applyProtection="1">
      <alignment horizontal="left" vertical="center"/>
      <protection locked="0"/>
    </xf>
    <xf numFmtId="0" fontId="27"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0" fillId="0" borderId="10" xfId="0" applyBorder="1"/>
    <xf numFmtId="0" fontId="0" fillId="0" borderId="0" xfId="0"/>
    <xf numFmtId="0" fontId="24" fillId="5" borderId="2" xfId="0" applyFont="1" applyFill="1" applyBorder="1" applyAlignment="1" applyProtection="1">
      <alignment horizontal="left" vertical="center" wrapText="1"/>
      <protection locked="0"/>
    </xf>
    <xf numFmtId="0" fontId="24" fillId="5" borderId="6" xfId="0" applyFont="1" applyFill="1" applyBorder="1" applyAlignment="1" applyProtection="1">
      <alignment horizontal="left" vertical="center" wrapText="1"/>
      <protection locked="0"/>
    </xf>
    <xf numFmtId="4" fontId="23" fillId="2" borderId="1" xfId="0" applyNumberFormat="1" applyFont="1" applyFill="1" applyBorder="1" applyAlignment="1" applyProtection="1">
      <alignment horizontal="left" vertical="center" wrapText="1"/>
      <protection locked="0"/>
    </xf>
    <xf numFmtId="0" fontId="0" fillId="0" borderId="0" xfId="0" applyBorder="1"/>
    <xf numFmtId="0" fontId="27" fillId="0" borderId="1" xfId="0" applyFont="1" applyBorder="1" applyAlignment="1" applyProtection="1">
      <alignment horizontal="center" wrapText="1"/>
      <protection locked="0"/>
    </xf>
    <xf numFmtId="0" fontId="26" fillId="6" borderId="6" xfId="0" applyFont="1" applyFill="1" applyBorder="1" applyAlignment="1" applyProtection="1">
      <alignment horizontal="left" vertical="center"/>
      <protection locked="0"/>
    </xf>
    <xf numFmtId="0" fontId="0" fillId="0" borderId="20" xfId="0" applyBorder="1"/>
    <xf numFmtId="0" fontId="3" fillId="0" borderId="16" xfId="0" applyFont="1" applyBorder="1" applyAlignment="1" applyProtection="1">
      <alignment horizontal="center"/>
      <protection locked="0"/>
    </xf>
    <xf numFmtId="0" fontId="2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14" fillId="3" borderId="37" xfId="0" applyFont="1" applyFill="1" applyBorder="1" applyAlignment="1" applyProtection="1">
      <alignment horizontal="left" vertical="center"/>
    </xf>
    <xf numFmtId="0" fontId="14" fillId="3" borderId="18" xfId="0" applyFont="1" applyFill="1" applyBorder="1" applyAlignment="1" applyProtection="1">
      <alignment horizontal="left" vertical="center"/>
    </xf>
    <xf numFmtId="0" fontId="14" fillId="3" borderId="41" xfId="0" applyFont="1" applyFill="1" applyBorder="1" applyAlignment="1" applyProtection="1">
      <alignment horizontal="left" vertical="center"/>
    </xf>
    <xf numFmtId="0" fontId="15" fillId="3" borderId="40" xfId="0" applyFont="1" applyFill="1" applyBorder="1" applyAlignment="1" applyProtection="1">
      <alignment horizontal="left" vertical="center" wrapText="1"/>
      <protection locked="0"/>
    </xf>
    <xf numFmtId="0" fontId="15" fillId="3" borderId="34" xfId="0" applyFont="1" applyFill="1" applyBorder="1" applyAlignment="1" applyProtection="1">
      <alignment horizontal="left" vertical="center" wrapText="1"/>
      <protection locked="0"/>
    </xf>
    <xf numFmtId="0" fontId="44" fillId="14" borderId="3" xfId="0" applyFont="1" applyFill="1" applyBorder="1" applyAlignment="1" applyProtection="1">
      <alignment horizontal="left" vertical="center" wrapText="1"/>
      <protection locked="0"/>
    </xf>
    <xf numFmtId="0" fontId="44" fillId="14" borderId="4" xfId="0" applyFont="1" applyFill="1" applyBorder="1" applyAlignment="1" applyProtection="1">
      <alignment horizontal="left" vertical="center" wrapText="1"/>
      <protection locked="0"/>
    </xf>
    <xf numFmtId="0" fontId="1" fillId="0" borderId="18" xfId="0" applyFont="1" applyFill="1" applyBorder="1" applyAlignment="1" applyProtection="1">
      <alignment horizontal="left" wrapText="1"/>
    </xf>
    <xf numFmtId="49" fontId="5" fillId="0" borderId="2" xfId="0" applyNumberFormat="1" applyFont="1" applyFill="1" applyBorder="1" applyAlignment="1" applyProtection="1">
      <alignment horizontal="left" vertical="center" wrapText="1"/>
    </xf>
    <xf numFmtId="49" fontId="5" fillId="0" borderId="5" xfId="0" applyNumberFormat="1" applyFont="1" applyFill="1" applyBorder="1" applyAlignment="1" applyProtection="1">
      <alignment horizontal="left" vertical="center" wrapText="1"/>
    </xf>
    <xf numFmtId="0" fontId="6" fillId="2" borderId="1" xfId="0" applyFont="1" applyFill="1" applyBorder="1" applyAlignment="1" applyProtection="1">
      <alignment horizontal="left" vertical="center" wrapText="1"/>
      <protection locked="0"/>
    </xf>
    <xf numFmtId="0" fontId="6" fillId="6" borderId="24" xfId="0" applyFont="1" applyFill="1" applyBorder="1" applyAlignment="1" applyProtection="1">
      <alignment horizontal="left" vertical="center" wrapText="1"/>
    </xf>
    <xf numFmtId="0" fontId="6" fillId="6" borderId="5" xfId="0" applyFont="1" applyFill="1" applyBorder="1" applyAlignment="1" applyProtection="1">
      <alignment horizontal="left" vertical="center" wrapText="1"/>
    </xf>
    <xf numFmtId="0" fontId="15" fillId="3" borderId="36" xfId="0" applyFont="1" applyFill="1" applyBorder="1" applyAlignment="1" applyProtection="1">
      <alignment horizontal="left" vertical="center" wrapText="1"/>
      <protection locked="0"/>
    </xf>
    <xf numFmtId="0" fontId="15" fillId="3" borderId="39" xfId="0"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xf>
    <xf numFmtId="49" fontId="5" fillId="2" borderId="5" xfId="0" applyNumberFormat="1" applyFont="1" applyFill="1" applyBorder="1" applyAlignment="1" applyProtection="1">
      <alignment horizontal="left" vertical="center" wrapText="1"/>
    </xf>
    <xf numFmtId="4" fontId="5" fillId="0" borderId="42" xfId="1" applyNumberFormat="1" applyFont="1" applyFill="1" applyBorder="1" applyAlignment="1" applyProtection="1">
      <alignment horizontal="center" vertical="center" wrapText="1"/>
      <protection locked="0"/>
    </xf>
    <xf numFmtId="4" fontId="5" fillId="0" borderId="16" xfId="1" applyNumberFormat="1" applyFont="1" applyFill="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4" fontId="5" fillId="14" borderId="13" xfId="1" applyNumberFormat="1" applyFont="1" applyFill="1" applyBorder="1" applyAlignment="1" applyProtection="1">
      <alignment horizontal="center" vertical="center" wrapText="1"/>
    </xf>
    <xf numFmtId="4" fontId="5" fillId="14" borderId="17" xfId="1" applyNumberFormat="1" applyFont="1" applyFill="1" applyBorder="1" applyAlignment="1" applyProtection="1">
      <alignment horizontal="center" vertical="center" wrapText="1"/>
    </xf>
    <xf numFmtId="4" fontId="5" fillId="14" borderId="11" xfId="1" applyNumberFormat="1" applyFont="1" applyFill="1" applyBorder="1" applyAlignment="1" applyProtection="1">
      <alignment horizontal="center" vertical="center" wrapText="1"/>
    </xf>
    <xf numFmtId="0" fontId="14" fillId="3" borderId="1" xfId="0" applyFont="1" applyFill="1" applyBorder="1" applyAlignment="1" applyProtection="1">
      <alignment horizontal="left" vertical="center"/>
    </xf>
    <xf numFmtId="0" fontId="13" fillId="3" borderId="1" xfId="0" applyFont="1" applyFill="1" applyBorder="1" applyAlignment="1">
      <alignment horizontal="left" vertical="center"/>
    </xf>
    <xf numFmtId="0" fontId="50" fillId="0" borderId="5" xfId="0" applyFont="1" applyFill="1" applyBorder="1" applyAlignment="1" applyProtection="1">
      <alignment horizontal="left" vertical="center"/>
    </xf>
    <xf numFmtId="0" fontId="50" fillId="0" borderId="6" xfId="0" applyFont="1" applyFill="1" applyBorder="1" applyAlignment="1" applyProtection="1">
      <alignment horizontal="left" vertical="center"/>
    </xf>
    <xf numFmtId="0" fontId="18" fillId="0" borderId="0" xfId="0" applyFont="1" applyAlignment="1" applyProtection="1">
      <alignment horizontal="right"/>
    </xf>
    <xf numFmtId="0" fontId="0" fillId="0" borderId="0" xfId="0" applyFont="1" applyAlignment="1"/>
    <xf numFmtId="0" fontId="2" fillId="0" borderId="0" xfId="0" applyFont="1" applyAlignment="1" applyProtection="1">
      <alignment horizontal="right"/>
    </xf>
    <xf numFmtId="0" fontId="43" fillId="3" borderId="10" xfId="0" applyFont="1" applyFill="1" applyBorder="1" applyAlignment="1" applyProtection="1">
      <alignment horizontal="center" vertical="center"/>
    </xf>
    <xf numFmtId="0" fontId="43" fillId="3" borderId="0" xfId="0"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5" fillId="2" borderId="10" xfId="0" applyNumberFormat="1" applyFont="1" applyFill="1" applyBorder="1" applyAlignment="1" applyProtection="1">
      <alignment horizontal="left" vertical="center" wrapText="1"/>
    </xf>
    <xf numFmtId="49" fontId="5" fillId="2" borderId="0" xfId="0" applyNumberFormat="1" applyFont="1" applyFill="1" applyBorder="1" applyAlignment="1" applyProtection="1">
      <alignment horizontal="left" vertical="center" wrapText="1"/>
    </xf>
    <xf numFmtId="0" fontId="10" fillId="2" borderId="0" xfId="0" applyFont="1" applyFill="1" applyAlignment="1">
      <alignment horizontal="left" vertical="center" wrapText="1"/>
    </xf>
    <xf numFmtId="0" fontId="15" fillId="3" borderId="9"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44" fillId="14" borderId="9" xfId="0" applyFont="1" applyFill="1" applyBorder="1" applyAlignment="1" applyProtection="1">
      <alignment horizontal="left" vertical="center" wrapText="1"/>
      <protection locked="0"/>
    </xf>
    <xf numFmtId="0" fontId="44" fillId="14" borderId="8" xfId="0" applyFont="1" applyFill="1" applyBorder="1" applyAlignment="1" applyProtection="1">
      <alignment horizontal="left" vertical="center" wrapText="1"/>
      <protection locked="0"/>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xf numFmtId="49" fontId="5" fillId="0" borderId="1" xfId="0" applyNumberFormat="1" applyFont="1" applyFill="1" applyBorder="1" applyAlignment="1" applyProtection="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4" fontId="15" fillId="3" borderId="33" xfId="0" applyNumberFormat="1" applyFont="1" applyFill="1" applyBorder="1" applyAlignment="1" applyProtection="1">
      <alignment horizontal="center" vertical="center" wrapText="1"/>
      <protection locked="0"/>
    </xf>
    <xf numFmtId="4" fontId="15" fillId="3" borderId="50" xfId="0" applyNumberFormat="1" applyFont="1" applyFill="1" applyBorder="1" applyAlignment="1" applyProtection="1">
      <alignment horizontal="center" vertical="center" wrapText="1"/>
      <protection locked="0"/>
    </xf>
    <xf numFmtId="0" fontId="14" fillId="3" borderId="28" xfId="0" applyFont="1" applyFill="1" applyBorder="1" applyAlignment="1" applyProtection="1">
      <alignment horizontal="left" vertical="center"/>
    </xf>
    <xf numFmtId="0" fontId="14" fillId="3" borderId="26" xfId="0" applyFont="1" applyFill="1" applyBorder="1" applyAlignment="1" applyProtection="1">
      <alignment horizontal="left" vertical="center"/>
    </xf>
    <xf numFmtId="0" fontId="13" fillId="3" borderId="26" xfId="0" applyFont="1" applyFill="1" applyBorder="1" applyAlignment="1">
      <alignment horizontal="left" vertical="center"/>
    </xf>
    <xf numFmtId="0" fontId="13" fillId="3" borderId="25" xfId="0" applyFont="1" applyFill="1" applyBorder="1" applyAlignment="1">
      <alignment horizontal="left" vertical="center"/>
    </xf>
    <xf numFmtId="0" fontId="8" fillId="0" borderId="5" xfId="0" applyFont="1" applyFill="1" applyBorder="1" applyAlignment="1" applyProtection="1">
      <alignment horizontal="left" vertical="center"/>
    </xf>
    <xf numFmtId="0" fontId="8" fillId="0" borderId="6" xfId="0" applyFont="1" applyFill="1" applyBorder="1" applyAlignment="1" applyProtection="1">
      <alignment horizontal="left" vertical="center"/>
    </xf>
    <xf numFmtId="0" fontId="6" fillId="10" borderId="5" xfId="0" applyFont="1" applyFill="1" applyBorder="1" applyAlignment="1" applyProtection="1">
      <alignment horizontal="center" vertical="center" wrapText="1"/>
    </xf>
    <xf numFmtId="0" fontId="6" fillId="10" borderId="23" xfId="0" applyFont="1" applyFill="1" applyBorder="1" applyAlignment="1" applyProtection="1">
      <alignment horizontal="center" vertical="center" wrapText="1"/>
    </xf>
    <xf numFmtId="0" fontId="14" fillId="3" borderId="47" xfId="0" applyFont="1" applyFill="1" applyBorder="1" applyAlignment="1" applyProtection="1">
      <alignment horizontal="left" vertical="center"/>
    </xf>
    <xf numFmtId="0" fontId="14" fillId="3" borderId="48" xfId="0" applyFont="1" applyFill="1" applyBorder="1" applyAlignment="1" applyProtection="1">
      <alignment horizontal="left" vertical="center"/>
    </xf>
    <xf numFmtId="0" fontId="14" fillId="3" borderId="49" xfId="0" applyFont="1" applyFill="1" applyBorder="1" applyAlignment="1" applyProtection="1">
      <alignment horizontal="left" vertical="center"/>
    </xf>
    <xf numFmtId="0" fontId="4" fillId="4" borderId="1" xfId="0" applyFont="1" applyFill="1" applyBorder="1" applyAlignment="1" applyProtection="1">
      <alignment horizontal="center" vertical="center" wrapText="1"/>
    </xf>
    <xf numFmtId="0" fontId="5" fillId="11" borderId="33" xfId="0" applyFont="1" applyFill="1" applyBorder="1" applyAlignment="1" applyProtection="1">
      <alignment horizontal="center" vertical="center" wrapText="1"/>
      <protection locked="0"/>
    </xf>
    <xf numFmtId="0" fontId="5" fillId="11" borderId="21"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6" fillId="2" borderId="23" xfId="0" applyFont="1" applyFill="1" applyBorder="1" applyAlignment="1" applyProtection="1">
      <alignment horizontal="left" vertical="center" wrapText="1"/>
      <protection locked="0"/>
    </xf>
    <xf numFmtId="0" fontId="15" fillId="3" borderId="3" xfId="0" applyFont="1" applyFill="1" applyBorder="1" applyAlignment="1" applyProtection="1">
      <alignment horizontal="left" vertical="center" wrapText="1"/>
      <protection locked="0"/>
    </xf>
    <xf numFmtId="0" fontId="15" fillId="3" borderId="4" xfId="0" applyFont="1" applyFill="1" applyBorder="1" applyAlignment="1" applyProtection="1">
      <alignment horizontal="left" vertical="center" wrapText="1"/>
      <protection locked="0"/>
    </xf>
    <xf numFmtId="0" fontId="6" fillId="6" borderId="18" xfId="0" applyFont="1" applyFill="1" applyBorder="1" applyAlignment="1" applyProtection="1">
      <alignment horizontal="left" vertical="center" wrapText="1"/>
    </xf>
    <xf numFmtId="0" fontId="6" fillId="2" borderId="51"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4" fillId="14" borderId="22" xfId="0" applyFont="1" applyFill="1" applyBorder="1" applyAlignment="1" applyProtection="1">
      <alignment horizontal="right" vertical="center" wrapText="1" indent="1"/>
      <protection locked="0"/>
    </xf>
    <xf numFmtId="0" fontId="4" fillId="14" borderId="20" xfId="0" applyFont="1" applyFill="1" applyBorder="1" applyAlignment="1" applyProtection="1">
      <alignment horizontal="right" vertical="center" wrapText="1" indent="1"/>
      <protection locked="0"/>
    </xf>
    <xf numFmtId="0" fontId="18" fillId="0" borderId="0" xfId="0" applyFont="1" applyAlignment="1" applyProtection="1">
      <alignment horizontal="right"/>
      <protection locked="0"/>
    </xf>
    <xf numFmtId="0" fontId="0" fillId="0" borderId="0" xfId="0" applyFont="1" applyAlignment="1" applyProtection="1">
      <protection locked="0"/>
    </xf>
    <xf numFmtId="0" fontId="2" fillId="0" borderId="0" xfId="0" applyFont="1" applyAlignment="1" applyProtection="1">
      <alignment horizontal="right"/>
      <protection locked="0"/>
    </xf>
    <xf numFmtId="0" fontId="43" fillId="3" borderId="10" xfId="0" applyFont="1" applyFill="1" applyBorder="1" applyAlignment="1" applyProtection="1">
      <alignment horizontal="center" vertical="center"/>
      <protection locked="0"/>
    </xf>
    <xf numFmtId="0" fontId="43" fillId="3" borderId="0" xfId="0" applyFont="1" applyFill="1" applyBorder="1" applyAlignment="1" applyProtection="1">
      <alignment horizontal="center" vertical="center"/>
      <protection locked="0"/>
    </xf>
    <xf numFmtId="0" fontId="44" fillId="13" borderId="28" xfId="0" applyFont="1" applyFill="1" applyBorder="1" applyAlignment="1" applyProtection="1">
      <alignment horizontal="center" vertical="center" wrapText="1"/>
      <protection locked="0"/>
    </xf>
    <xf numFmtId="0" fontId="44" fillId="13" borderId="26" xfId="0" applyFont="1" applyFill="1" applyBorder="1" applyAlignment="1" applyProtection="1">
      <alignment horizontal="center" vertical="center" wrapText="1"/>
      <protection locked="0"/>
    </xf>
    <xf numFmtId="0" fontId="44" fillId="13" borderId="2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4" fillId="11" borderId="1" xfId="0" applyFont="1" applyFill="1" applyBorder="1" applyAlignment="1" applyProtection="1">
      <alignment horizontal="center" vertical="center" wrapText="1"/>
      <protection locked="0"/>
    </xf>
    <xf numFmtId="49" fontId="5" fillId="2" borderId="16"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protection locked="0"/>
    </xf>
    <xf numFmtId="49" fontId="5" fillId="2" borderId="5" xfId="0" applyNumberFormat="1" applyFont="1" applyFill="1" applyBorder="1" applyAlignment="1" applyProtection="1">
      <alignment horizontal="left" vertical="center"/>
      <protection locked="0"/>
    </xf>
    <xf numFmtId="0" fontId="1" fillId="0" borderId="18" xfId="0" applyFont="1" applyFill="1" applyBorder="1" applyAlignment="1" applyProtection="1">
      <alignment horizontal="left" vertical="center" wrapText="1"/>
      <protection locked="0"/>
    </xf>
    <xf numFmtId="49" fontId="5" fillId="0" borderId="2" xfId="0" applyNumberFormat="1" applyFont="1" applyFill="1" applyBorder="1" applyAlignment="1" applyProtection="1">
      <alignment horizontal="left" vertical="center"/>
      <protection locked="0"/>
    </xf>
    <xf numFmtId="49" fontId="5" fillId="0" borderId="5"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wrapText="1"/>
      <protection locked="0"/>
    </xf>
    <xf numFmtId="49" fontId="5" fillId="2" borderId="5" xfId="0" applyNumberFormat="1" applyFont="1" applyFill="1" applyBorder="1" applyAlignment="1" applyProtection="1">
      <alignment horizontal="left" vertical="center" wrapText="1"/>
      <protection locked="0"/>
    </xf>
    <xf numFmtId="4" fontId="5" fillId="11" borderId="13" xfId="0" applyNumberFormat="1" applyFont="1" applyFill="1" applyBorder="1" applyAlignment="1" applyProtection="1">
      <alignment horizontal="center" vertical="center" wrapText="1"/>
    </xf>
    <xf numFmtId="4" fontId="5" fillId="11" borderId="17" xfId="0" applyNumberFormat="1" applyFont="1" applyFill="1" applyBorder="1" applyAlignment="1" applyProtection="1">
      <alignment horizontal="center" vertical="center" wrapText="1"/>
    </xf>
    <xf numFmtId="4" fontId="5" fillId="11" borderId="11" xfId="0" applyNumberFormat="1" applyFont="1" applyFill="1" applyBorder="1" applyAlignment="1" applyProtection="1">
      <alignment horizontal="center" vertical="center" wrapText="1"/>
    </xf>
    <xf numFmtId="0" fontId="33" fillId="0" borderId="0" xfId="0" applyFont="1" applyBorder="1" applyAlignment="1" applyProtection="1">
      <alignment horizontal="justify" vertical="center" wrapText="1"/>
    </xf>
    <xf numFmtId="0" fontId="36" fillId="0" borderId="0" xfId="0" applyFont="1" applyBorder="1" applyAlignment="1" applyProtection="1">
      <alignment horizontal="justify" vertical="center" wrapText="1"/>
    </xf>
    <xf numFmtId="0" fontId="38" fillId="6" borderId="25" xfId="0" applyFont="1" applyFill="1" applyBorder="1" applyAlignment="1" applyProtection="1">
      <alignment horizontal="center" vertical="center" wrapText="1"/>
    </xf>
    <xf numFmtId="0" fontId="38" fillId="6" borderId="12" xfId="0" applyFont="1" applyFill="1" applyBorder="1" applyAlignment="1" applyProtection="1">
      <alignment horizontal="center" vertical="center" wrapText="1"/>
    </xf>
    <xf numFmtId="0" fontId="38" fillId="6" borderId="19" xfId="0" applyFont="1" applyFill="1" applyBorder="1" applyAlignment="1" applyProtection="1">
      <alignment horizontal="center" vertical="center" wrapText="1"/>
    </xf>
    <xf numFmtId="0" fontId="42" fillId="2" borderId="0" xfId="0" applyFont="1" applyFill="1" applyAlignment="1" applyProtection="1">
      <alignment horizontal="right" vertical="center"/>
    </xf>
    <xf numFmtId="0" fontId="41" fillId="0" borderId="0" xfId="0" applyFont="1" applyAlignment="1" applyProtection="1">
      <alignment horizontal="center" vertical="center"/>
    </xf>
    <xf numFmtId="0" fontId="32" fillId="0" borderId="1" xfId="0" applyNumberFormat="1" applyFont="1" applyFill="1" applyBorder="1" applyAlignment="1" applyProtection="1">
      <alignment horizontal="left" vertical="center"/>
      <protection locked="0"/>
    </xf>
    <xf numFmtId="49" fontId="32" fillId="0" borderId="1" xfId="0" applyNumberFormat="1" applyFont="1" applyFill="1" applyBorder="1" applyAlignment="1" applyProtection="1">
      <alignment horizontal="left" vertical="center"/>
      <protection locked="0"/>
    </xf>
    <xf numFmtId="0" fontId="39" fillId="0" borderId="0" xfId="0" applyFont="1" applyAlignment="1" applyProtection="1">
      <alignment horizontal="left" vertical="top" wrapText="1"/>
    </xf>
    <xf numFmtId="0" fontId="38" fillId="8" borderId="28" xfId="0" applyFont="1" applyFill="1" applyBorder="1" applyAlignment="1" applyProtection="1">
      <alignment horizontal="center" vertical="center" wrapText="1"/>
    </xf>
    <xf numFmtId="0" fontId="38" fillId="8" borderId="7" xfId="0" applyFont="1" applyFill="1" applyBorder="1" applyAlignment="1" applyProtection="1">
      <alignment horizontal="center" vertical="center" wrapText="1"/>
    </xf>
    <xf numFmtId="0" fontId="38" fillId="8" borderId="22" xfId="0" applyFont="1" applyFill="1" applyBorder="1" applyAlignment="1" applyProtection="1">
      <alignment horizontal="center" vertical="center" wrapText="1"/>
    </xf>
    <xf numFmtId="0" fontId="0" fillId="0" borderId="0" xfId="0" applyAlignment="1" applyProtection="1">
      <alignment horizontal="left" wrapText="1"/>
      <protection locked="0"/>
    </xf>
    <xf numFmtId="0" fontId="31" fillId="0" borderId="0" xfId="0" applyFont="1" applyBorder="1" applyAlignment="1" applyProtection="1">
      <alignment horizontal="center"/>
      <protection locked="0"/>
    </xf>
    <xf numFmtId="0" fontId="34" fillId="5" borderId="3" xfId="0" applyFont="1" applyFill="1" applyBorder="1" applyAlignment="1" applyProtection="1">
      <alignment horizontal="center" vertical="center" wrapText="1"/>
    </xf>
    <xf numFmtId="0" fontId="34" fillId="5" borderId="4" xfId="0" applyFont="1" applyFill="1" applyBorder="1" applyAlignment="1" applyProtection="1">
      <alignment horizontal="center" vertical="center" wrapText="1"/>
    </xf>
    <xf numFmtId="0" fontId="34" fillId="5" borderId="29" xfId="0" applyFont="1" applyFill="1" applyBorder="1" applyAlignment="1" applyProtection="1">
      <alignment horizontal="center" vertical="center" wrapText="1"/>
    </xf>
    <xf numFmtId="3" fontId="33" fillId="8" borderId="28" xfId="0" applyNumberFormat="1" applyFont="1" applyFill="1" applyBorder="1" applyAlignment="1" applyProtection="1">
      <alignment horizontal="left" vertical="center" wrapText="1"/>
    </xf>
    <xf numFmtId="3" fontId="33" fillId="8" borderId="25" xfId="0" applyNumberFormat="1" applyFont="1" applyFill="1" applyBorder="1" applyAlignment="1" applyProtection="1">
      <alignment horizontal="left" vertical="center" wrapText="1"/>
    </xf>
    <xf numFmtId="4" fontId="31" fillId="9" borderId="27" xfId="0" applyNumberFormat="1" applyFont="1" applyFill="1" applyBorder="1" applyAlignment="1" applyProtection="1">
      <alignment horizontal="center" vertical="center"/>
    </xf>
    <xf numFmtId="0" fontId="31" fillId="9" borderId="26" xfId="0" applyFont="1" applyFill="1" applyBorder="1" applyAlignment="1" applyProtection="1">
      <alignment horizontal="center" vertical="center"/>
    </xf>
    <xf numFmtId="0" fontId="31" fillId="9" borderId="25" xfId="0" applyFont="1" applyFill="1" applyBorder="1" applyAlignment="1" applyProtection="1">
      <alignment horizontal="center" vertical="center"/>
    </xf>
    <xf numFmtId="0" fontId="31" fillId="0" borderId="16" xfId="0" applyFont="1" applyBorder="1" applyAlignment="1" applyProtection="1">
      <alignment horizontal="center"/>
      <protection locked="0"/>
    </xf>
    <xf numFmtId="3" fontId="33" fillId="8" borderId="24" xfId="0" applyNumberFormat="1" applyFont="1" applyFill="1" applyBorder="1" applyAlignment="1" applyProtection="1">
      <alignment horizontal="left" vertical="center" wrapText="1"/>
    </xf>
    <xf numFmtId="3" fontId="33" fillId="8" borderId="23" xfId="0" applyNumberFormat="1" applyFont="1" applyFill="1" applyBorder="1" applyAlignment="1" applyProtection="1">
      <alignment horizontal="left" vertical="center" wrapText="1"/>
    </xf>
    <xf numFmtId="0" fontId="31" fillId="0" borderId="6"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3" fontId="33" fillId="4" borderId="22" xfId="0" applyNumberFormat="1" applyFont="1" applyFill="1" applyBorder="1" applyAlignment="1" applyProtection="1">
      <alignment horizontal="left" vertical="center" wrapText="1"/>
    </xf>
    <xf numFmtId="3" fontId="33" fillId="4" borderId="19" xfId="0" applyNumberFormat="1" applyFont="1" applyFill="1" applyBorder="1" applyAlignment="1" applyProtection="1">
      <alignment horizontal="left" vertical="center" wrapText="1"/>
    </xf>
    <xf numFmtId="0" fontId="31" fillId="4" borderId="21" xfId="0" applyFont="1" applyFill="1" applyBorder="1" applyAlignment="1" applyProtection="1">
      <alignment horizontal="center" vertical="center"/>
    </xf>
    <xf numFmtId="0" fontId="31" fillId="4" borderId="20" xfId="0" applyFont="1" applyFill="1" applyBorder="1" applyAlignment="1" applyProtection="1">
      <alignment horizontal="center" vertical="center"/>
    </xf>
    <xf numFmtId="0" fontId="31" fillId="4" borderId="19" xfId="0" applyFont="1" applyFill="1" applyBorder="1" applyAlignment="1" applyProtection="1">
      <alignment horizontal="center" vertical="center"/>
    </xf>
    <xf numFmtId="0" fontId="32" fillId="0" borderId="0" xfId="0" applyFont="1" applyAlignment="1" applyProtection="1">
      <alignment horizontal="left" vertical="center"/>
      <protection locked="0"/>
    </xf>
    <xf numFmtId="0" fontId="31" fillId="0" borderId="0" xfId="0" applyFont="1" applyAlignment="1" applyProtection="1">
      <alignment horizontal="left"/>
      <protection locked="0"/>
    </xf>
    <xf numFmtId="0" fontId="32" fillId="0" borderId="0" xfId="0" applyFont="1" applyAlignment="1" applyProtection="1">
      <alignment horizontal="center" vertical="center"/>
      <protection locked="0"/>
    </xf>
    <xf numFmtId="0" fontId="32" fillId="0" borderId="18" xfId="0" applyFont="1" applyBorder="1" applyAlignment="1" applyProtection="1">
      <alignment horizontal="center" vertical="center"/>
      <protection locked="0"/>
    </xf>
  </cellXfs>
  <cellStyles count="4">
    <cellStyle name="Čiarka" xfId="1" builtinId="3"/>
    <cellStyle name="Čiarka 2" xfId="2"/>
    <cellStyle name="Normálna" xfId="0" builtinId="0"/>
    <cellStyle name="Normálne 2" xfId="3"/>
  </cellStyles>
  <dxfs count="4">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s>
  <tableStyles count="0" defaultTableStyle="TableStyleMedium2" defaultPivotStyle="PivotStyleLight16"/>
  <colors>
    <mruColors>
      <color rgb="FF99CCFF"/>
      <color rgb="FF99FF33"/>
      <color rgb="FF66FF66"/>
      <color rgb="FF66CC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jpeg"/><Relationship Id="rId1" Type="http://schemas.openxmlformats.org/officeDocument/2006/relationships/image" Target="../media/image8.jpeg"/><Relationship Id="rId4"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xdr:cNvGrpSpPr>
          <a:grpSpLocks/>
        </xdr:cNvGrpSpPr>
      </xdr:nvGrpSpPr>
      <xdr:grpSpPr bwMode="auto">
        <a:xfrm>
          <a:off x="323850" y="609600"/>
          <a:ext cx="8175625"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653142</xdr:colOff>
      <xdr:row>1</xdr:row>
      <xdr:rowOff>140419</xdr:rowOff>
    </xdr:from>
    <xdr:to>
      <xdr:col>8</xdr:col>
      <xdr:colOff>593458</xdr:colOff>
      <xdr:row>5</xdr:row>
      <xdr:rowOff>0</xdr:rowOff>
    </xdr:to>
    <xdr:grpSp>
      <xdr:nvGrpSpPr>
        <xdr:cNvPr id="2" name="Skupina 10"/>
        <xdr:cNvGrpSpPr/>
      </xdr:nvGrpSpPr>
      <xdr:grpSpPr>
        <a:xfrm>
          <a:off x="7625442" y="330919"/>
          <a:ext cx="6874516" cy="621581"/>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xdr:colOff>
      <xdr:row>2</xdr:row>
      <xdr:rowOff>67847</xdr:rowOff>
    </xdr:from>
    <xdr:to>
      <xdr:col>7</xdr:col>
      <xdr:colOff>1147723</xdr:colOff>
      <xdr:row>4</xdr:row>
      <xdr:rowOff>123091</xdr:rowOff>
    </xdr:to>
    <xdr:grpSp>
      <xdr:nvGrpSpPr>
        <xdr:cNvPr id="2" name="Skupina 10"/>
        <xdr:cNvGrpSpPr/>
      </xdr:nvGrpSpPr>
      <xdr:grpSpPr>
        <a:xfrm>
          <a:off x="6915150" y="448847"/>
          <a:ext cx="6691273"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1183821</xdr:colOff>
      <xdr:row>3</xdr:row>
      <xdr:rowOff>16594</xdr:rowOff>
    </xdr:from>
    <xdr:to>
      <xdr:col>7</xdr:col>
      <xdr:colOff>163285</xdr:colOff>
      <xdr:row>5</xdr:row>
      <xdr:rowOff>71838</xdr:rowOff>
    </xdr:to>
    <xdr:grpSp>
      <xdr:nvGrpSpPr>
        <xdr:cNvPr id="2" name="Skupina 10"/>
        <xdr:cNvGrpSpPr/>
      </xdr:nvGrpSpPr>
      <xdr:grpSpPr>
        <a:xfrm>
          <a:off x="3698421" y="588094"/>
          <a:ext cx="6599464"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showGridLines="0" view="pageBreakPreview" zoomScale="60" zoomScaleNormal="10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191" t="s">
        <v>66</v>
      </c>
      <c r="B2" s="191"/>
      <c r="C2" s="191"/>
      <c r="D2" s="191"/>
      <c r="E2" s="191"/>
      <c r="F2" s="191"/>
      <c r="G2" s="191"/>
      <c r="H2" s="191"/>
      <c r="I2" s="191"/>
    </row>
    <row r="3" spans="1:9" x14ac:dyDescent="0.25">
      <c r="A3" s="58"/>
      <c r="B3" s="58"/>
      <c r="C3" s="58"/>
      <c r="D3" s="58"/>
      <c r="E3" s="58"/>
      <c r="F3" s="58"/>
      <c r="G3" s="58"/>
      <c r="H3" s="58"/>
      <c r="I3" s="58"/>
    </row>
    <row r="4" spans="1:9" x14ac:dyDescent="0.25">
      <c r="A4" s="58"/>
      <c r="B4" s="58"/>
      <c r="C4" s="58"/>
      <c r="D4" s="58"/>
      <c r="E4" s="58"/>
      <c r="F4" s="58"/>
      <c r="G4" s="58"/>
      <c r="H4" s="58"/>
      <c r="I4" s="58"/>
    </row>
    <row r="9" spans="1:9" x14ac:dyDescent="0.25">
      <c r="A9" s="54"/>
      <c r="B9" s="54"/>
      <c r="C9" s="53"/>
      <c r="D9" s="53"/>
      <c r="E9" s="53"/>
      <c r="F9" s="53"/>
      <c r="G9" s="53"/>
      <c r="H9" s="53"/>
      <c r="I9" s="53"/>
    </row>
    <row r="10" spans="1:9" x14ac:dyDescent="0.25">
      <c r="A10" s="54"/>
      <c r="B10" s="54"/>
      <c r="C10" s="53"/>
      <c r="D10" s="53"/>
      <c r="E10" s="53"/>
      <c r="F10" s="53"/>
      <c r="G10" s="53"/>
      <c r="H10" s="53"/>
      <c r="I10" s="53"/>
    </row>
    <row r="11" spans="1:9" ht="20.25" x14ac:dyDescent="0.3">
      <c r="A11" s="192" t="s">
        <v>48</v>
      </c>
      <c r="B11" s="192"/>
      <c r="C11" s="192"/>
      <c r="D11" s="192"/>
      <c r="E11" s="192"/>
      <c r="F11" s="192"/>
      <c r="G11" s="192"/>
      <c r="H11" s="192"/>
      <c r="I11" s="192"/>
    </row>
    <row r="12" spans="1:9" x14ac:dyDescent="0.25">
      <c r="A12" s="54"/>
      <c r="B12" s="54"/>
      <c r="C12" s="53"/>
      <c r="D12" s="53"/>
      <c r="E12" s="53"/>
      <c r="F12" s="53"/>
      <c r="G12" s="53"/>
      <c r="H12" s="53"/>
      <c r="I12" s="53"/>
    </row>
    <row r="13" spans="1:9" ht="15.75" thickBot="1" x14ac:dyDescent="0.3">
      <c r="A13" s="54"/>
      <c r="B13" s="54"/>
      <c r="C13" s="53"/>
      <c r="D13" s="53"/>
      <c r="E13" s="53"/>
      <c r="F13" s="53"/>
      <c r="G13" s="53"/>
      <c r="H13" s="53"/>
      <c r="I13" s="53"/>
    </row>
    <row r="14" spans="1:9" ht="18" customHeight="1" x14ac:dyDescent="0.25">
      <c r="A14" s="193" t="s">
        <v>0</v>
      </c>
      <c r="B14" s="193"/>
      <c r="C14" s="194"/>
      <c r="D14" s="194"/>
      <c r="E14" s="194"/>
      <c r="F14" s="194"/>
      <c r="G14" s="194"/>
      <c r="H14" s="194"/>
      <c r="I14" s="194"/>
    </row>
    <row r="15" spans="1:9" ht="18" customHeight="1" x14ac:dyDescent="0.25">
      <c r="A15" s="195" t="s">
        <v>1</v>
      </c>
      <c r="B15" s="196"/>
      <c r="C15" s="197"/>
      <c r="D15" s="197"/>
      <c r="E15" s="197"/>
      <c r="F15" s="197"/>
      <c r="G15" s="197"/>
      <c r="H15" s="197"/>
      <c r="I15" s="197"/>
    </row>
    <row r="16" spans="1:9" ht="18" customHeight="1" thickBot="1" x14ac:dyDescent="0.3">
      <c r="A16" s="195" t="s">
        <v>43</v>
      </c>
      <c r="B16" s="196"/>
      <c r="C16" s="210"/>
      <c r="D16" s="210"/>
      <c r="E16" s="210"/>
      <c r="F16" s="210"/>
      <c r="G16" s="210"/>
      <c r="H16" s="210"/>
      <c r="I16" s="210"/>
    </row>
    <row r="17" spans="1:12" ht="18" customHeight="1" x14ac:dyDescent="0.25"/>
    <row r="18" spans="1:12" ht="18" customHeight="1" x14ac:dyDescent="0.25">
      <c r="A18" s="199" t="s">
        <v>2</v>
      </c>
      <c r="B18" s="199"/>
      <c r="C18" s="199"/>
      <c r="D18" s="199"/>
      <c r="E18" s="200"/>
      <c r="F18" s="200"/>
      <c r="G18" s="200"/>
      <c r="H18" s="200"/>
      <c r="I18" s="200"/>
    </row>
    <row r="19" spans="1:12" ht="18" customHeight="1" x14ac:dyDescent="0.25">
      <c r="A19" s="199" t="s">
        <v>42</v>
      </c>
      <c r="B19" s="199"/>
      <c r="C19" s="199"/>
      <c r="D19" s="199"/>
      <c r="E19" s="200"/>
      <c r="F19" s="200"/>
      <c r="G19" s="200"/>
      <c r="H19" s="200"/>
      <c r="I19" s="200"/>
    </row>
    <row r="21" spans="1:12" ht="15.75" x14ac:dyDescent="0.25">
      <c r="A21" s="201" t="s">
        <v>41</v>
      </c>
      <c r="B21" s="201"/>
      <c r="C21" s="201"/>
      <c r="D21" s="201"/>
      <c r="E21" s="201"/>
      <c r="F21" s="201"/>
      <c r="G21" s="201"/>
      <c r="H21" s="201"/>
      <c r="I21" s="201"/>
    </row>
    <row r="23" spans="1:12" ht="15" customHeight="1" x14ac:dyDescent="0.25">
      <c r="A23" s="198" t="s">
        <v>40</v>
      </c>
      <c r="B23" s="198" t="s">
        <v>39</v>
      </c>
      <c r="C23" s="198"/>
      <c r="D23" s="198"/>
      <c r="E23" s="198"/>
      <c r="F23" s="198" t="s">
        <v>38</v>
      </c>
      <c r="G23" s="198"/>
      <c r="H23" s="198" t="s">
        <v>37</v>
      </c>
      <c r="I23" s="198" t="s">
        <v>36</v>
      </c>
    </row>
    <row r="24" spans="1:12" ht="15.75" x14ac:dyDescent="0.25">
      <c r="A24" s="198"/>
      <c r="B24" s="198"/>
      <c r="C24" s="198"/>
      <c r="D24" s="198"/>
      <c r="E24" s="198"/>
      <c r="F24" s="52" t="s">
        <v>35</v>
      </c>
      <c r="G24" s="52" t="s">
        <v>34</v>
      </c>
      <c r="H24" s="198"/>
      <c r="I24" s="198"/>
    </row>
    <row r="25" spans="1:12" ht="31.5" customHeight="1" x14ac:dyDescent="0.25">
      <c r="A25" s="51" t="s">
        <v>33</v>
      </c>
      <c r="B25" s="208"/>
      <c r="C25" s="208"/>
      <c r="D25" s="208"/>
      <c r="E25" s="208"/>
      <c r="F25" s="50"/>
      <c r="G25" s="50"/>
      <c r="H25" s="49"/>
      <c r="I25" s="49"/>
      <c r="K25" s="1" t="s">
        <v>47</v>
      </c>
    </row>
    <row r="26" spans="1:12" ht="23.25" customHeight="1" x14ac:dyDescent="0.25">
      <c r="A26" s="51" t="s">
        <v>32</v>
      </c>
      <c r="B26" s="208"/>
      <c r="C26" s="208"/>
      <c r="D26" s="208"/>
      <c r="E26" s="208"/>
      <c r="F26" s="50"/>
      <c r="G26" s="50"/>
      <c r="H26" s="49"/>
      <c r="I26" s="49"/>
      <c r="K26" s="1" t="s">
        <v>46</v>
      </c>
    </row>
    <row r="27" spans="1:12" ht="23.25" customHeight="1" x14ac:dyDescent="0.25">
      <c r="A27" s="51" t="s">
        <v>31</v>
      </c>
      <c r="B27" s="208"/>
      <c r="C27" s="208"/>
      <c r="D27" s="208"/>
      <c r="E27" s="208"/>
      <c r="F27" s="50"/>
      <c r="G27" s="50"/>
      <c r="H27" s="49"/>
      <c r="I27" s="49"/>
      <c r="K27" s="1" t="s">
        <v>45</v>
      </c>
    </row>
    <row r="28" spans="1:12" ht="23.25" customHeight="1" x14ac:dyDescent="0.25">
      <c r="A28" s="188" t="s">
        <v>30</v>
      </c>
      <c r="B28" s="189"/>
      <c r="C28" s="189"/>
      <c r="D28" s="189"/>
      <c r="E28" s="209"/>
      <c r="F28" s="48">
        <f>(F25+F26+F27)/3</f>
        <v>0</v>
      </c>
      <c r="G28" s="48">
        <f>(G25+G26+G27)/3</f>
        <v>0</v>
      </c>
      <c r="H28" s="44"/>
      <c r="I28" s="47"/>
    </row>
    <row r="29" spans="1:12" x14ac:dyDescent="0.25">
      <c r="A29" s="46"/>
    </row>
    <row r="30" spans="1:12" ht="21.75" customHeight="1" x14ac:dyDescent="0.25">
      <c r="A30" s="188" t="s">
        <v>29</v>
      </c>
      <c r="B30" s="189"/>
      <c r="C30" s="190"/>
      <c r="D30" s="190"/>
      <c r="E30" s="190"/>
      <c r="F30" s="190"/>
      <c r="G30" s="190"/>
      <c r="H30" s="190"/>
      <c r="I30" s="190"/>
    </row>
    <row r="31" spans="1:12" ht="21.75" customHeight="1" x14ac:dyDescent="0.25">
      <c r="A31" s="45"/>
      <c r="B31" s="45"/>
      <c r="C31" s="44"/>
      <c r="D31" s="44"/>
      <c r="E31" s="44"/>
      <c r="F31" s="44"/>
      <c r="G31" s="44"/>
      <c r="H31" s="44"/>
      <c r="I31" s="44"/>
    </row>
    <row r="32" spans="1:12" ht="15.75" x14ac:dyDescent="0.25">
      <c r="A32" s="201" t="s">
        <v>28</v>
      </c>
      <c r="B32" s="201"/>
      <c r="C32" s="201"/>
      <c r="D32" s="201"/>
      <c r="E32" s="201"/>
      <c r="F32" s="201"/>
      <c r="G32" s="201"/>
      <c r="H32" s="201"/>
      <c r="I32" s="201"/>
      <c r="L32" s="57"/>
    </row>
    <row r="33" spans="1:12" ht="15.75" x14ac:dyDescent="0.25">
      <c r="A33" s="43"/>
      <c r="B33" s="43"/>
      <c r="C33" s="43"/>
      <c r="D33" s="43"/>
      <c r="E33" s="43"/>
      <c r="F33" s="43"/>
      <c r="G33" s="43"/>
      <c r="H33" s="43"/>
      <c r="I33" s="43"/>
      <c r="L33" s="57"/>
    </row>
    <row r="34" spans="1:12" ht="49.5" customHeight="1" x14ac:dyDescent="0.25">
      <c r="A34" s="204" t="s">
        <v>27</v>
      </c>
      <c r="B34" s="205"/>
      <c r="C34" s="206"/>
      <c r="D34" s="206"/>
      <c r="E34" s="206"/>
      <c r="F34" s="206"/>
      <c r="G34" s="206"/>
      <c r="H34" s="206"/>
      <c r="I34" s="206"/>
      <c r="J34" s="56"/>
    </row>
    <row r="35" spans="1:12" ht="29.25" customHeight="1" x14ac:dyDescent="0.25"/>
    <row r="36" spans="1:12" ht="29.25" customHeight="1" x14ac:dyDescent="0.25"/>
    <row r="37" spans="1:12" ht="29.25" customHeight="1" x14ac:dyDescent="0.25">
      <c r="F37" s="42"/>
      <c r="G37" s="42"/>
      <c r="H37" s="41"/>
      <c r="I37" s="41"/>
    </row>
    <row r="38" spans="1:12" x14ac:dyDescent="0.25">
      <c r="A38" s="37" t="s">
        <v>26</v>
      </c>
      <c r="B38" s="37"/>
      <c r="C38" s="37"/>
      <c r="D38" s="37"/>
      <c r="E38" s="37"/>
      <c r="G38" s="36"/>
      <c r="H38" s="211" t="s">
        <v>25</v>
      </c>
      <c r="I38" s="211"/>
    </row>
    <row r="39" spans="1:12" x14ac:dyDescent="0.25">
      <c r="A39" s="37"/>
      <c r="B39" s="37"/>
      <c r="C39" s="37"/>
      <c r="D39" s="37"/>
      <c r="E39" s="37"/>
      <c r="G39" s="36"/>
      <c r="H39" s="35"/>
      <c r="I39" s="35"/>
    </row>
    <row r="40" spans="1:12" x14ac:dyDescent="0.25">
      <c r="A40" s="214" t="s">
        <v>8</v>
      </c>
      <c r="B40" s="214"/>
      <c r="C40" s="37"/>
      <c r="D40" s="37"/>
      <c r="E40" s="37"/>
      <c r="G40" s="36"/>
      <c r="H40" s="35"/>
      <c r="I40" s="35"/>
    </row>
    <row r="41" spans="1:12" ht="144" customHeight="1" x14ac:dyDescent="0.25">
      <c r="A41" s="212" t="s">
        <v>24</v>
      </c>
      <c r="B41" s="212"/>
      <c r="C41" s="212"/>
      <c r="D41" s="212"/>
      <c r="E41" s="212"/>
      <c r="F41" s="212"/>
      <c r="G41" s="212"/>
      <c r="H41" s="212"/>
      <c r="I41" s="212"/>
    </row>
    <row r="42" spans="1:12" ht="12" customHeight="1" x14ac:dyDescent="0.25">
      <c r="A42" s="39"/>
      <c r="B42" s="39"/>
      <c r="C42" s="39"/>
      <c r="D42" s="39"/>
      <c r="E42" s="39"/>
      <c r="F42" s="39"/>
      <c r="G42" s="39"/>
      <c r="H42" s="39"/>
      <c r="I42" s="39"/>
    </row>
    <row r="43" spans="1:12" ht="81.75" customHeight="1" x14ac:dyDescent="0.25">
      <c r="A43" s="212" t="s">
        <v>23</v>
      </c>
      <c r="B43" s="213"/>
      <c r="C43" s="213"/>
      <c r="D43" s="213"/>
      <c r="E43" s="213"/>
      <c r="F43" s="213"/>
      <c r="G43" s="213"/>
      <c r="H43" s="213"/>
      <c r="I43" s="213"/>
    </row>
    <row r="44" spans="1:12" x14ac:dyDescent="0.25">
      <c r="A44" s="40"/>
      <c r="B44" s="40"/>
      <c r="C44" s="40"/>
      <c r="D44" s="40"/>
      <c r="E44" s="40"/>
      <c r="F44" s="40"/>
      <c r="G44" s="40"/>
      <c r="H44" s="40"/>
      <c r="I44" s="40"/>
    </row>
    <row r="45" spans="1:12" x14ac:dyDescent="0.25">
      <c r="A45" s="55"/>
      <c r="B45" s="55"/>
      <c r="C45" s="55"/>
      <c r="D45" s="55"/>
      <c r="E45" s="55"/>
      <c r="F45" s="55"/>
      <c r="G45" s="55"/>
      <c r="H45" s="55"/>
      <c r="I45" s="55"/>
    </row>
    <row r="46" spans="1:12" x14ac:dyDescent="0.25">
      <c r="A46" s="54"/>
      <c r="B46" s="54"/>
      <c r="C46" s="53"/>
      <c r="D46" s="53"/>
      <c r="E46" s="53"/>
      <c r="F46" s="53"/>
      <c r="G46" s="53"/>
      <c r="H46" s="53"/>
      <c r="I46" s="53"/>
    </row>
    <row r="47" spans="1:12" ht="20.25" x14ac:dyDescent="0.3">
      <c r="A47" s="192" t="s">
        <v>44</v>
      </c>
      <c r="B47" s="192"/>
      <c r="C47" s="192"/>
      <c r="D47" s="192"/>
      <c r="E47" s="192"/>
      <c r="F47" s="192"/>
      <c r="G47" s="192"/>
      <c r="H47" s="192"/>
      <c r="I47" s="192"/>
    </row>
    <row r="48" spans="1:12" x14ac:dyDescent="0.25">
      <c r="A48" s="54"/>
      <c r="B48" s="54"/>
      <c r="C48" s="53"/>
      <c r="D48" s="53"/>
      <c r="E48" s="53"/>
      <c r="F48" s="53"/>
      <c r="G48" s="53"/>
      <c r="H48" s="53"/>
      <c r="I48" s="53"/>
    </row>
    <row r="49" spans="1:9" x14ac:dyDescent="0.25">
      <c r="A49" s="54"/>
      <c r="B49" s="54"/>
      <c r="C49" s="53"/>
      <c r="D49" s="53"/>
      <c r="E49" s="53"/>
      <c r="F49" s="53"/>
      <c r="G49" s="53"/>
      <c r="H49" s="53"/>
      <c r="I49" s="53"/>
    </row>
    <row r="50" spans="1:9" ht="15.75" x14ac:dyDescent="0.25">
      <c r="A50" s="195" t="s">
        <v>0</v>
      </c>
      <c r="B50" s="195"/>
      <c r="C50" s="202"/>
      <c r="D50" s="207"/>
      <c r="E50" s="207"/>
      <c r="F50" s="207"/>
      <c r="G50" s="207"/>
      <c r="H50" s="207"/>
      <c r="I50" s="207"/>
    </row>
    <row r="51" spans="1:9" ht="15.75" x14ac:dyDescent="0.25">
      <c r="A51" s="195" t="s">
        <v>1</v>
      </c>
      <c r="B51" s="195"/>
      <c r="C51" s="202"/>
      <c r="D51" s="203"/>
      <c r="E51" s="203"/>
      <c r="F51" s="203"/>
      <c r="G51" s="203"/>
      <c r="H51" s="203"/>
      <c r="I51" s="203"/>
    </row>
    <row r="52" spans="1:9" ht="15.75" x14ac:dyDescent="0.25">
      <c r="A52" s="195" t="s">
        <v>43</v>
      </c>
      <c r="B52" s="195"/>
      <c r="C52" s="202"/>
      <c r="D52" s="203"/>
      <c r="E52" s="203"/>
      <c r="F52" s="203"/>
      <c r="G52" s="203"/>
      <c r="H52" s="203"/>
      <c r="I52" s="203"/>
    </row>
    <row r="54" spans="1:9" ht="15.75" x14ac:dyDescent="0.25">
      <c r="A54" s="199" t="s">
        <v>2</v>
      </c>
      <c r="B54" s="199"/>
      <c r="C54" s="199"/>
      <c r="D54" s="199"/>
      <c r="E54" s="200"/>
      <c r="F54" s="200"/>
      <c r="G54" s="200"/>
      <c r="H54" s="200"/>
      <c r="I54" s="200"/>
    </row>
    <row r="55" spans="1:9" ht="15.75" x14ac:dyDescent="0.25">
      <c r="A55" s="199" t="s">
        <v>42</v>
      </c>
      <c r="B55" s="199"/>
      <c r="C55" s="199"/>
      <c r="D55" s="199"/>
      <c r="E55" s="200"/>
      <c r="F55" s="200"/>
      <c r="G55" s="200"/>
      <c r="H55" s="200"/>
      <c r="I55" s="200"/>
    </row>
    <row r="57" spans="1:9" ht="15.75" x14ac:dyDescent="0.25">
      <c r="A57" s="201" t="s">
        <v>41</v>
      </c>
      <c r="B57" s="201"/>
      <c r="C57" s="201"/>
      <c r="D57" s="201"/>
      <c r="E57" s="201"/>
      <c r="F57" s="201"/>
      <c r="G57" s="201"/>
      <c r="H57" s="201"/>
      <c r="I57" s="201"/>
    </row>
    <row r="59" spans="1:9" x14ac:dyDescent="0.25">
      <c r="A59" s="198" t="s">
        <v>40</v>
      </c>
      <c r="B59" s="198" t="s">
        <v>39</v>
      </c>
      <c r="C59" s="198"/>
      <c r="D59" s="198"/>
      <c r="E59" s="198"/>
      <c r="F59" s="198" t="s">
        <v>38</v>
      </c>
      <c r="G59" s="198"/>
      <c r="H59" s="198" t="s">
        <v>37</v>
      </c>
      <c r="I59" s="198" t="s">
        <v>36</v>
      </c>
    </row>
    <row r="60" spans="1:9" ht="15.75" x14ac:dyDescent="0.25">
      <c r="A60" s="198"/>
      <c r="B60" s="198"/>
      <c r="C60" s="198"/>
      <c r="D60" s="198"/>
      <c r="E60" s="198"/>
      <c r="F60" s="52" t="s">
        <v>35</v>
      </c>
      <c r="G60" s="52" t="s">
        <v>34</v>
      </c>
      <c r="H60" s="198"/>
      <c r="I60" s="198"/>
    </row>
    <row r="61" spans="1:9" ht="15.75" x14ac:dyDescent="0.25">
      <c r="A61" s="51" t="s">
        <v>33</v>
      </c>
      <c r="B61" s="208"/>
      <c r="C61" s="208"/>
      <c r="D61" s="208"/>
      <c r="E61" s="208"/>
      <c r="F61" s="50"/>
      <c r="G61" s="50"/>
      <c r="H61" s="49"/>
      <c r="I61" s="49"/>
    </row>
    <row r="62" spans="1:9" ht="15.75" x14ac:dyDescent="0.25">
      <c r="A62" s="51" t="s">
        <v>32</v>
      </c>
      <c r="B62" s="208"/>
      <c r="C62" s="208"/>
      <c r="D62" s="208"/>
      <c r="E62" s="208"/>
      <c r="F62" s="50"/>
      <c r="G62" s="50"/>
      <c r="H62" s="49"/>
      <c r="I62" s="49"/>
    </row>
    <row r="63" spans="1:9" ht="15.75" x14ac:dyDescent="0.25">
      <c r="A63" s="51" t="s">
        <v>31</v>
      </c>
      <c r="B63" s="208"/>
      <c r="C63" s="208"/>
      <c r="D63" s="208"/>
      <c r="E63" s="208"/>
      <c r="F63" s="50"/>
      <c r="G63" s="50"/>
      <c r="H63" s="49"/>
      <c r="I63" s="49"/>
    </row>
    <row r="64" spans="1:9" x14ac:dyDescent="0.25">
      <c r="A64" s="188" t="s">
        <v>30</v>
      </c>
      <c r="B64" s="189"/>
      <c r="C64" s="189"/>
      <c r="D64" s="189"/>
      <c r="E64" s="209"/>
      <c r="F64" s="48">
        <f>(F61+F62+F63)/3</f>
        <v>0</v>
      </c>
      <c r="G64" s="48">
        <f>(G61+G62+G63)/3</f>
        <v>0</v>
      </c>
      <c r="H64" s="44"/>
      <c r="I64" s="47"/>
    </row>
    <row r="65" spans="1:9" x14ac:dyDescent="0.25">
      <c r="A65" s="46"/>
    </row>
    <row r="66" spans="1:9" x14ac:dyDescent="0.25">
      <c r="A66" s="188" t="s">
        <v>29</v>
      </c>
      <c r="B66" s="189"/>
      <c r="C66" s="190"/>
      <c r="D66" s="190"/>
      <c r="E66" s="190"/>
      <c r="F66" s="190"/>
      <c r="G66" s="190"/>
      <c r="H66" s="190"/>
      <c r="I66" s="190"/>
    </row>
    <row r="67" spans="1:9" x14ac:dyDescent="0.25">
      <c r="A67" s="45"/>
      <c r="B67" s="45"/>
      <c r="C67" s="44"/>
      <c r="D67" s="44"/>
      <c r="E67" s="44"/>
      <c r="F67" s="44"/>
      <c r="G67" s="44"/>
      <c r="H67" s="44"/>
      <c r="I67" s="44"/>
    </row>
    <row r="68" spans="1:9" ht="15.75" x14ac:dyDescent="0.25">
      <c r="A68" s="201" t="s">
        <v>28</v>
      </c>
      <c r="B68" s="201"/>
      <c r="C68" s="201"/>
      <c r="D68" s="201"/>
      <c r="E68" s="201"/>
      <c r="F68" s="201"/>
      <c r="G68" s="201"/>
      <c r="H68" s="201"/>
      <c r="I68" s="201"/>
    </row>
    <row r="69" spans="1:9" ht="15.75" x14ac:dyDescent="0.25">
      <c r="A69" s="43"/>
      <c r="B69" s="43"/>
      <c r="C69" s="43"/>
      <c r="D69" s="43"/>
      <c r="E69" s="43"/>
      <c r="F69" s="43"/>
      <c r="G69" s="43"/>
      <c r="H69" s="43"/>
      <c r="I69" s="43"/>
    </row>
    <row r="70" spans="1:9" ht="33" customHeight="1" x14ac:dyDescent="0.25">
      <c r="A70" s="204" t="s">
        <v>27</v>
      </c>
      <c r="B70" s="205"/>
      <c r="C70" s="206"/>
      <c r="D70" s="206"/>
      <c r="E70" s="206"/>
      <c r="F70" s="206"/>
      <c r="G70" s="206"/>
      <c r="H70" s="206"/>
      <c r="I70" s="206"/>
    </row>
    <row r="73" spans="1:9" x14ac:dyDescent="0.25">
      <c r="F73" s="42"/>
      <c r="G73" s="42"/>
      <c r="H73" s="41"/>
      <c r="I73" s="41"/>
    </row>
    <row r="74" spans="1:9" x14ac:dyDescent="0.25">
      <c r="A74" s="37" t="s">
        <v>26</v>
      </c>
      <c r="B74" s="37"/>
      <c r="C74" s="37"/>
      <c r="D74" s="37"/>
      <c r="E74" s="37"/>
      <c r="G74" s="36"/>
      <c r="H74" s="211" t="s">
        <v>25</v>
      </c>
      <c r="I74" s="211"/>
    </row>
    <row r="75" spans="1:9" x14ac:dyDescent="0.25">
      <c r="A75" s="40"/>
      <c r="B75" s="40"/>
      <c r="C75" s="40"/>
      <c r="D75" s="40"/>
      <c r="E75" s="40"/>
      <c r="F75" s="40"/>
      <c r="G75" s="40"/>
      <c r="H75" s="40"/>
      <c r="I75" s="40"/>
    </row>
    <row r="77" spans="1:9" x14ac:dyDescent="0.25">
      <c r="A77" s="214" t="s">
        <v>8</v>
      </c>
      <c r="B77" s="214"/>
      <c r="C77" s="37"/>
      <c r="D77" s="37"/>
      <c r="E77" s="37"/>
      <c r="G77" s="36"/>
      <c r="H77" s="35"/>
      <c r="I77" s="35"/>
    </row>
    <row r="78" spans="1:9" ht="121.5" customHeight="1" x14ac:dyDescent="0.25">
      <c r="A78" s="212" t="s">
        <v>24</v>
      </c>
      <c r="B78" s="212"/>
      <c r="C78" s="212"/>
      <c r="D78" s="212"/>
      <c r="E78" s="212"/>
      <c r="F78" s="212"/>
      <c r="G78" s="212"/>
      <c r="H78" s="212"/>
      <c r="I78" s="212"/>
    </row>
    <row r="79" spans="1:9" ht="81.75" customHeight="1" x14ac:dyDescent="0.25">
      <c r="A79" s="212" t="s">
        <v>23</v>
      </c>
      <c r="B79" s="213"/>
      <c r="C79" s="213"/>
      <c r="D79" s="213"/>
      <c r="E79" s="213"/>
      <c r="F79" s="213"/>
      <c r="G79" s="213"/>
      <c r="H79" s="213"/>
      <c r="I79" s="213"/>
    </row>
    <row r="80" spans="1:9" x14ac:dyDescent="0.25">
      <c r="A80" s="38"/>
      <c r="B80" s="38"/>
      <c r="C80" s="37"/>
      <c r="D80" s="37"/>
      <c r="E80" s="37"/>
      <c r="G80" s="36"/>
      <c r="H80" s="35"/>
      <c r="I80" s="35"/>
    </row>
  </sheetData>
  <mergeCells count="61">
    <mergeCell ref="A79:I79"/>
    <mergeCell ref="A40:B40"/>
    <mergeCell ref="A41:I41"/>
    <mergeCell ref="A43:I43"/>
    <mergeCell ref="A77:B77"/>
    <mergeCell ref="A78:I78"/>
    <mergeCell ref="A51:B51"/>
    <mergeCell ref="C51:I51"/>
    <mergeCell ref="B61:E61"/>
    <mergeCell ref="A50:B50"/>
    <mergeCell ref="A55:D55"/>
    <mergeCell ref="E55:I55"/>
    <mergeCell ref="A57:I57"/>
    <mergeCell ref="A59:A60"/>
    <mergeCell ref="H74:I74"/>
    <mergeCell ref="B62:E62"/>
    <mergeCell ref="A68:I68"/>
    <mergeCell ref="A70:B70"/>
    <mergeCell ref="A16:B16"/>
    <mergeCell ref="C16:I16"/>
    <mergeCell ref="A47:I47"/>
    <mergeCell ref="H38:I38"/>
    <mergeCell ref="B25:E25"/>
    <mergeCell ref="B26:E26"/>
    <mergeCell ref="B27:E27"/>
    <mergeCell ref="A28:E28"/>
    <mergeCell ref="A23:A24"/>
    <mergeCell ref="B23:E24"/>
    <mergeCell ref="C70:I70"/>
    <mergeCell ref="A66:B66"/>
    <mergeCell ref="C66:I66"/>
    <mergeCell ref="B59:E60"/>
    <mergeCell ref="F59:G59"/>
    <mergeCell ref="H59:H60"/>
    <mergeCell ref="I59:I60"/>
    <mergeCell ref="B63:E63"/>
    <mergeCell ref="A64:E64"/>
    <mergeCell ref="A52:B52"/>
    <mergeCell ref="C52:I52"/>
    <mergeCell ref="A54:D54"/>
    <mergeCell ref="E54:I54"/>
    <mergeCell ref="A32:I32"/>
    <mergeCell ref="A34:B34"/>
    <mergeCell ref="C34:I34"/>
    <mergeCell ref="C50:I50"/>
    <mergeCell ref="A30:B30"/>
    <mergeCell ref="C30:I30"/>
    <mergeCell ref="A2:I2"/>
    <mergeCell ref="A11:I11"/>
    <mergeCell ref="A14:B14"/>
    <mergeCell ref="C14:I14"/>
    <mergeCell ref="A15:B15"/>
    <mergeCell ref="C15:I15"/>
    <mergeCell ref="F23:G23"/>
    <mergeCell ref="A18:D18"/>
    <mergeCell ref="E18:I18"/>
    <mergeCell ref="A19:D19"/>
    <mergeCell ref="E19:I19"/>
    <mergeCell ref="A21:I21"/>
    <mergeCell ref="H23:H24"/>
    <mergeCell ref="I23:I24"/>
  </mergeCells>
  <dataValidations count="1">
    <dataValidation type="list" allowBlank="1" showInputMessage="1" showErrorMessage="1" sqref="H25:H27 H61:H63">
      <formula1>$K$25:$K$27</formula1>
    </dataValidation>
  </dataValidations>
  <pageMargins left="0.7" right="0.7"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3"/>
  <sheetViews>
    <sheetView showGridLines="0" tabSelected="1" view="pageBreakPreview" zoomScale="50" zoomScaleNormal="80" zoomScaleSheetLayoutView="50" workbookViewId="0">
      <selection activeCell="M3" sqref="M3"/>
    </sheetView>
  </sheetViews>
  <sheetFormatPr defaultColWidth="9.140625" defaultRowHeight="15" x14ac:dyDescent="0.25"/>
  <cols>
    <col min="1" max="1" width="47" style="1" customWidth="1"/>
    <col min="2" max="2" width="27.7109375" style="1" customWidth="1"/>
    <col min="3" max="3" width="14.7109375" style="2" customWidth="1"/>
    <col min="4" max="4" width="14.7109375" style="3" customWidth="1"/>
    <col min="5" max="8" width="25.85546875" style="3" customWidth="1"/>
    <col min="9" max="9" width="62.7109375" style="3" customWidth="1"/>
    <col min="10" max="10" width="56.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44" t="s">
        <v>66</v>
      </c>
      <c r="B1" s="245"/>
      <c r="C1" s="245"/>
      <c r="D1" s="245"/>
      <c r="E1" s="245"/>
      <c r="F1" s="245"/>
      <c r="G1" s="245"/>
      <c r="H1" s="245"/>
      <c r="I1" s="245"/>
      <c r="J1" s="245"/>
    </row>
    <row r="2" spans="1:26" x14ac:dyDescent="0.25">
      <c r="A2" s="245"/>
      <c r="B2" s="245"/>
      <c r="C2" s="245"/>
      <c r="D2" s="245"/>
      <c r="E2" s="245"/>
      <c r="F2" s="245"/>
      <c r="G2" s="245"/>
      <c r="H2" s="245"/>
      <c r="I2" s="245"/>
      <c r="J2" s="245"/>
      <c r="X2" s="1" t="s">
        <v>21</v>
      </c>
      <c r="Z2" s="1" t="s">
        <v>82</v>
      </c>
    </row>
    <row r="3" spans="1:26" x14ac:dyDescent="0.25">
      <c r="A3" s="246"/>
      <c r="B3" s="246"/>
      <c r="C3" s="246"/>
      <c r="D3" s="246"/>
      <c r="E3" s="246"/>
      <c r="F3" s="246"/>
      <c r="G3" s="246"/>
      <c r="H3" s="246"/>
      <c r="I3" s="246"/>
      <c r="J3" s="246"/>
      <c r="X3" s="1" t="s">
        <v>20</v>
      </c>
      <c r="Z3" s="1" t="s">
        <v>89</v>
      </c>
    </row>
    <row r="4" spans="1:26" x14ac:dyDescent="0.25">
      <c r="A4" s="246"/>
      <c r="B4" s="246"/>
      <c r="C4" s="246"/>
      <c r="D4" s="246"/>
      <c r="E4" s="246"/>
      <c r="F4" s="246"/>
      <c r="G4" s="246"/>
      <c r="H4" s="246"/>
      <c r="I4" s="246"/>
      <c r="J4" s="246"/>
      <c r="Z4" s="1" t="s">
        <v>14</v>
      </c>
    </row>
    <row r="5" spans="1:26" x14ac:dyDescent="0.25">
      <c r="A5" s="246"/>
      <c r="B5" s="246"/>
      <c r="C5" s="246"/>
      <c r="D5" s="246"/>
      <c r="E5" s="246"/>
      <c r="F5" s="246"/>
      <c r="G5" s="246"/>
      <c r="H5" s="246"/>
      <c r="I5" s="246"/>
      <c r="J5" s="246"/>
      <c r="Z5" s="1" t="s">
        <v>15</v>
      </c>
    </row>
    <row r="6" spans="1:26" x14ac:dyDescent="0.25">
      <c r="A6" s="246"/>
      <c r="B6" s="246"/>
      <c r="C6" s="246"/>
      <c r="D6" s="246"/>
      <c r="E6" s="246"/>
      <c r="F6" s="246"/>
      <c r="G6" s="246"/>
      <c r="H6" s="246"/>
      <c r="I6" s="246"/>
      <c r="J6" s="246"/>
      <c r="L6" s="11"/>
      <c r="Z6" s="1" t="s">
        <v>74</v>
      </c>
    </row>
    <row r="7" spans="1:26" s="136" customFormat="1" ht="24" customHeight="1" x14ac:dyDescent="0.35">
      <c r="A7" s="247" t="s">
        <v>99</v>
      </c>
      <c r="B7" s="248"/>
      <c r="C7" s="248"/>
      <c r="D7" s="248"/>
      <c r="E7" s="248"/>
      <c r="F7" s="248"/>
      <c r="G7" s="248"/>
      <c r="H7" s="248"/>
      <c r="I7" s="248"/>
      <c r="J7" s="248"/>
      <c r="K7" s="135"/>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42"/>
      <c r="C10" s="242"/>
      <c r="D10" s="242"/>
      <c r="E10" s="242"/>
      <c r="F10" s="242"/>
      <c r="G10" s="242"/>
      <c r="H10" s="242"/>
      <c r="I10" s="242"/>
      <c r="J10" s="243"/>
      <c r="Z10" s="1" t="s">
        <v>92</v>
      </c>
    </row>
    <row r="11" spans="1:26" ht="20.25" customHeight="1" x14ac:dyDescent="0.25">
      <c r="A11" s="97" t="s">
        <v>1</v>
      </c>
      <c r="B11" s="242"/>
      <c r="C11" s="242"/>
      <c r="D11" s="242"/>
      <c r="E11" s="242"/>
      <c r="F11" s="242"/>
      <c r="G11" s="242"/>
      <c r="H11" s="242"/>
      <c r="I11" s="242"/>
      <c r="J11" s="243"/>
      <c r="Z11" s="34" t="s">
        <v>68</v>
      </c>
    </row>
    <row r="12" spans="1:26" ht="20.25" customHeight="1" x14ac:dyDescent="0.25">
      <c r="A12" s="96" t="s">
        <v>81</v>
      </c>
      <c r="B12" s="133"/>
      <c r="C12" s="83"/>
      <c r="D12" s="83"/>
      <c r="E12" s="83"/>
      <c r="F12" s="83"/>
      <c r="G12" s="84"/>
      <c r="H12" s="84"/>
      <c r="I12" s="84"/>
      <c r="J12" s="11"/>
      <c r="K12" s="1"/>
      <c r="Y12" s="80"/>
      <c r="Z12" s="1" t="s">
        <v>97</v>
      </c>
    </row>
    <row r="13" spans="1:26" ht="20.25" customHeight="1" x14ac:dyDescent="0.25">
      <c r="A13" s="100"/>
      <c r="B13" s="100"/>
      <c r="C13" s="83"/>
      <c r="D13" s="83"/>
      <c r="E13" s="83"/>
      <c r="F13" s="83"/>
      <c r="G13" s="84"/>
      <c r="H13" s="84"/>
      <c r="I13" s="84"/>
      <c r="J13" s="11"/>
      <c r="K13" s="1"/>
      <c r="Y13" s="80"/>
    </row>
    <row r="14" spans="1:26" x14ac:dyDescent="0.25">
      <c r="A14" s="14"/>
      <c r="B14" s="14"/>
      <c r="C14" s="15"/>
      <c r="D14" s="16"/>
      <c r="E14" s="16"/>
      <c r="F14" s="16"/>
      <c r="G14" s="16"/>
      <c r="H14" s="16"/>
      <c r="I14" s="16"/>
      <c r="J14" s="16"/>
    </row>
    <row r="15" spans="1:26" ht="24.75" customHeight="1" x14ac:dyDescent="0.25">
      <c r="A15" s="240" t="s">
        <v>83</v>
      </c>
      <c r="B15" s="240"/>
      <c r="C15" s="240"/>
      <c r="D15" s="240"/>
      <c r="E15" s="240"/>
      <c r="F15" s="240"/>
      <c r="G15" s="240"/>
      <c r="H15" s="240"/>
      <c r="I15" s="241"/>
      <c r="J15" s="241"/>
    </row>
    <row r="16" spans="1:26" ht="50.1" customHeight="1" x14ac:dyDescent="0.25">
      <c r="A16" s="88" t="s">
        <v>2</v>
      </c>
      <c r="B16" s="88" t="s">
        <v>5</v>
      </c>
      <c r="C16" s="88" t="s">
        <v>3</v>
      </c>
      <c r="D16" s="88" t="s">
        <v>4</v>
      </c>
      <c r="E16" s="88" t="s">
        <v>98</v>
      </c>
      <c r="F16" s="88" t="s">
        <v>135</v>
      </c>
      <c r="G16" s="88" t="s">
        <v>136</v>
      </c>
      <c r="H16" s="88" t="s">
        <v>100</v>
      </c>
      <c r="I16" s="88" t="s">
        <v>10</v>
      </c>
      <c r="J16" s="88" t="s">
        <v>7</v>
      </c>
    </row>
    <row r="17" spans="1:11" ht="20.100000000000001" customHeight="1" x14ac:dyDescent="0.25">
      <c r="A17" s="227" t="s">
        <v>76</v>
      </c>
      <c r="B17" s="227"/>
      <c r="C17" s="227"/>
      <c r="D17" s="227"/>
      <c r="E17" s="227"/>
      <c r="F17" s="227"/>
      <c r="G17" s="227"/>
      <c r="H17" s="227"/>
      <c r="I17" s="227"/>
      <c r="J17" s="227"/>
    </row>
    <row r="18" spans="1:11" ht="19.5" customHeight="1" x14ac:dyDescent="0.25">
      <c r="A18" s="92" t="s">
        <v>75</v>
      </c>
      <c r="B18" s="92"/>
      <c r="C18" s="5"/>
      <c r="D18" s="25">
        <v>0</v>
      </c>
      <c r="E18" s="25">
        <v>0</v>
      </c>
      <c r="F18" s="113">
        <f>ROUND(D18*E18,2)</f>
        <v>0</v>
      </c>
      <c r="G18" s="113">
        <f>ROUND(F18*1.2,2)</f>
        <v>0</v>
      </c>
      <c r="H18" s="173" t="str">
        <f>IF($B$12="","Vyplňte bunku B12",IF($B$12="áno",IF(F18&lt;='Zoznam budov'!G20,F18,'Zoznam budov'!G20),IF(G18&lt;='Zoznam budov'!G20,G18,'Zoznam budov'!G20)))</f>
        <v>Vyplňte bunku B12</v>
      </c>
      <c r="I18" s="26"/>
      <c r="J18" s="94"/>
    </row>
    <row r="19" spans="1:11" ht="20.100000000000001" customHeight="1" x14ac:dyDescent="0.25">
      <c r="A19" s="227" t="s">
        <v>80</v>
      </c>
      <c r="B19" s="227"/>
      <c r="C19" s="227"/>
      <c r="D19" s="227"/>
      <c r="E19" s="227"/>
      <c r="F19" s="227"/>
      <c r="G19" s="227"/>
      <c r="H19" s="227"/>
      <c r="I19" s="227"/>
      <c r="J19" s="227"/>
    </row>
    <row r="20" spans="1:11" ht="20.100000000000001" customHeight="1" x14ac:dyDescent="0.25">
      <c r="A20" s="91" t="s">
        <v>77</v>
      </c>
      <c r="B20" s="92"/>
      <c r="C20" s="5"/>
      <c r="D20" s="25">
        <v>0</v>
      </c>
      <c r="E20" s="32">
        <v>0</v>
      </c>
      <c r="F20" s="114">
        <f t="shared" ref="F20:F22" si="0">ROUND(D20*E20,2)</f>
        <v>0</v>
      </c>
      <c r="G20" s="113">
        <f>ROUND(F20*1.2,2)</f>
        <v>0</v>
      </c>
      <c r="H20" s="237" t="str">
        <f>IF($B$12="","Vyplňte bunku B12",IF($B$12="áno",IF(F23&lt;='Zoznam budov'!G32,F23,'Zoznam budov'!G32),IF(G23&lt;='Zoznam budov'!G32,G23,'Zoznam budov'!G32)))</f>
        <v>Vyplňte bunku B12</v>
      </c>
      <c r="I20" s="26"/>
      <c r="J20" s="24"/>
    </row>
    <row r="21" spans="1:11" ht="20.100000000000001" customHeight="1" x14ac:dyDescent="0.25">
      <c r="A21" s="91" t="s">
        <v>78</v>
      </c>
      <c r="B21" s="92"/>
      <c r="C21" s="5"/>
      <c r="D21" s="25">
        <v>0</v>
      </c>
      <c r="E21" s="32">
        <v>0</v>
      </c>
      <c r="F21" s="114">
        <f t="shared" si="0"/>
        <v>0</v>
      </c>
      <c r="G21" s="113">
        <f t="shared" ref="G21:G22" si="1">ROUND(F21*1.2,2)</f>
        <v>0</v>
      </c>
      <c r="H21" s="238"/>
      <c r="I21" s="26"/>
      <c r="J21" s="24"/>
    </row>
    <row r="22" spans="1:11" ht="20.100000000000001" customHeight="1" x14ac:dyDescent="0.25">
      <c r="A22" s="91" t="s">
        <v>79</v>
      </c>
      <c r="B22" s="92"/>
      <c r="C22" s="5"/>
      <c r="D22" s="25">
        <v>0</v>
      </c>
      <c r="E22" s="25">
        <v>0</v>
      </c>
      <c r="F22" s="114">
        <f t="shared" si="0"/>
        <v>0</v>
      </c>
      <c r="G22" s="113">
        <f t="shared" si="1"/>
        <v>0</v>
      </c>
      <c r="H22" s="239"/>
      <c r="I22" s="26"/>
      <c r="J22" s="90"/>
    </row>
    <row r="23" spans="1:11" ht="20.100000000000001" customHeight="1" thickBot="1" x14ac:dyDescent="0.3">
      <c r="A23" s="228" t="s">
        <v>101</v>
      </c>
      <c r="B23" s="229"/>
      <c r="C23" s="229"/>
      <c r="D23" s="229"/>
      <c r="E23" s="229"/>
      <c r="F23" s="108">
        <f>SUM(F20:F22)</f>
        <v>0</v>
      </c>
      <c r="G23" s="108">
        <f>SUM(G20:G22)</f>
        <v>0</v>
      </c>
      <c r="H23" s="234"/>
      <c r="I23" s="235"/>
      <c r="J23" s="235"/>
    </row>
    <row r="24" spans="1:11" ht="20.100000000000001" customHeight="1" thickBot="1" x14ac:dyDescent="0.3">
      <c r="A24" s="230" t="s">
        <v>96</v>
      </c>
      <c r="B24" s="231"/>
      <c r="C24" s="231"/>
      <c r="D24" s="231"/>
      <c r="E24" s="231"/>
      <c r="F24" s="112">
        <f>SUM(F18,F23)</f>
        <v>0</v>
      </c>
      <c r="G24" s="112">
        <f>SUM(G18,G23)</f>
        <v>0</v>
      </c>
      <c r="H24" s="182">
        <f>SUM(H18,H20)</f>
        <v>0</v>
      </c>
      <c r="I24" s="82"/>
      <c r="J24" s="82"/>
    </row>
    <row r="25" spans="1:11" s="87" customFormat="1" ht="20.100000000000001" customHeight="1" x14ac:dyDescent="0.25">
      <c r="A25" s="98"/>
      <c r="B25" s="98"/>
      <c r="C25" s="98"/>
      <c r="D25" s="98"/>
      <c r="E25" s="98"/>
      <c r="F25" s="99"/>
      <c r="G25" s="99"/>
      <c r="H25" s="99"/>
      <c r="I25" s="98"/>
      <c r="J25" s="98"/>
      <c r="K25" s="86"/>
    </row>
    <row r="26" spans="1:11" ht="15.75" x14ac:dyDescent="0.25">
      <c r="A26" s="6"/>
      <c r="B26" s="6"/>
      <c r="C26" s="6"/>
      <c r="D26" s="6"/>
      <c r="E26" s="6"/>
      <c r="F26" s="6"/>
      <c r="G26" s="7"/>
      <c r="H26" s="7"/>
      <c r="I26" s="7"/>
      <c r="J26" s="7"/>
    </row>
    <row r="27" spans="1:11" s="4" customFormat="1" ht="24" customHeight="1" x14ac:dyDescent="0.25">
      <c r="A27" s="217" t="s">
        <v>6</v>
      </c>
      <c r="B27" s="218"/>
      <c r="C27" s="218"/>
      <c r="D27" s="218"/>
      <c r="E27" s="218"/>
      <c r="F27" s="218"/>
      <c r="G27" s="218"/>
      <c r="H27" s="218"/>
      <c r="I27" s="218"/>
      <c r="J27" s="219"/>
      <c r="K27" s="17"/>
    </row>
    <row r="28" spans="1:11" ht="50.1" customHeight="1" x14ac:dyDescent="0.25">
      <c r="A28" s="88" t="s">
        <v>2</v>
      </c>
      <c r="B28" s="93" t="s">
        <v>5</v>
      </c>
      <c r="C28" s="93" t="s">
        <v>3</v>
      </c>
      <c r="D28" s="93" t="s">
        <v>4</v>
      </c>
      <c r="E28" s="88" t="s">
        <v>98</v>
      </c>
      <c r="F28" s="88" t="s">
        <v>135</v>
      </c>
      <c r="G28" s="88" t="s">
        <v>136</v>
      </c>
      <c r="H28" s="119" t="s">
        <v>100</v>
      </c>
      <c r="I28" s="129" t="s">
        <v>10</v>
      </c>
      <c r="J28" s="129" t="s">
        <v>7</v>
      </c>
    </row>
    <row r="29" spans="1:11" ht="54.95" customHeight="1" x14ac:dyDescent="0.25">
      <c r="A29" s="106" t="s">
        <v>16</v>
      </c>
      <c r="B29" s="101" t="s">
        <v>15</v>
      </c>
      <c r="C29" s="107" t="s">
        <v>20</v>
      </c>
      <c r="D29" s="109">
        <v>0</v>
      </c>
      <c r="E29" s="109">
        <v>0</v>
      </c>
      <c r="F29" s="113">
        <f t="shared" ref="F29:F32" si="2">ROUND(D29*E29,2)</f>
        <v>0</v>
      </c>
      <c r="G29" s="181">
        <f>ROUND(F29,2)</f>
        <v>0</v>
      </c>
      <c r="H29" s="183" t="str">
        <f>IF($B$12="","Vyplňte bunku B12",IF($B$12="áno",F29,G29))</f>
        <v>Vyplňte bunku B12</v>
      </c>
      <c r="I29" s="101" t="s">
        <v>68</v>
      </c>
      <c r="J29" s="107"/>
    </row>
    <row r="30" spans="1:11" ht="65.099999999999994" customHeight="1" x14ac:dyDescent="0.25">
      <c r="A30" s="106" t="s">
        <v>17</v>
      </c>
      <c r="B30" s="101" t="s">
        <v>15</v>
      </c>
      <c r="C30" s="107" t="s">
        <v>20</v>
      </c>
      <c r="D30" s="109">
        <v>0</v>
      </c>
      <c r="E30" s="109">
        <v>0</v>
      </c>
      <c r="F30" s="113">
        <f t="shared" si="2"/>
        <v>0</v>
      </c>
      <c r="G30" s="181">
        <f>ROUND(F30,2)</f>
        <v>0</v>
      </c>
      <c r="H30" s="183" t="str">
        <f>IF($B$12="","Vyplňte bunku B12",IF($B$12="áno",F30,G30))</f>
        <v>Vyplňte bunku B12</v>
      </c>
      <c r="I30" s="101" t="s">
        <v>97</v>
      </c>
      <c r="J30" s="107"/>
    </row>
    <row r="31" spans="1:11" ht="20.100000000000001" customHeight="1" x14ac:dyDescent="0.25">
      <c r="A31" s="91" t="s">
        <v>18</v>
      </c>
      <c r="B31" s="101" t="s">
        <v>14</v>
      </c>
      <c r="C31" s="27" t="s">
        <v>21</v>
      </c>
      <c r="D31" s="25">
        <v>1</v>
      </c>
      <c r="E31" s="25">
        <v>0</v>
      </c>
      <c r="F31" s="113">
        <f>ROUND(D31*E31,2)</f>
        <v>0</v>
      </c>
      <c r="G31" s="181">
        <f t="shared" ref="G31:G32" si="3">ROUND(F31*1.2,2)</f>
        <v>0</v>
      </c>
      <c r="H31" s="184" t="str">
        <f>IF($B$12="","Vyplňte bunku B12",IF($B$12="áno",IF(F31&lt;30,F31,30),IF(G31&lt;36,G31,36)))</f>
        <v>Vyplňte bunku B12</v>
      </c>
      <c r="I31" s="130"/>
      <c r="J31" s="130"/>
      <c r="K31" s="1"/>
    </row>
    <row r="32" spans="1:11" ht="20.100000000000001" customHeight="1" x14ac:dyDescent="0.25">
      <c r="A32" s="92" t="s">
        <v>19</v>
      </c>
      <c r="B32" s="101" t="s">
        <v>14</v>
      </c>
      <c r="C32" s="5" t="s">
        <v>21</v>
      </c>
      <c r="D32" s="25">
        <v>0</v>
      </c>
      <c r="E32" s="25">
        <v>0</v>
      </c>
      <c r="F32" s="113">
        <f t="shared" si="2"/>
        <v>0</v>
      </c>
      <c r="G32" s="181">
        <f t="shared" si="3"/>
        <v>0</v>
      </c>
      <c r="H32" s="185" t="str">
        <f>IF($B$12="","Vyplňte bunku B12",  IF($B$12="áno",IF(F32&lt;D32*350,F32,D32*350),IF(G32&lt;D32*420,G32,D32*420)))</f>
        <v>Vyplňte bunku B12</v>
      </c>
      <c r="I32" s="130"/>
      <c r="J32" s="130"/>
      <c r="K32" s="1"/>
    </row>
    <row r="33" spans="1:11" ht="20.100000000000001" customHeight="1" thickBot="1" x14ac:dyDescent="0.3">
      <c r="A33" s="220" t="s">
        <v>22</v>
      </c>
      <c r="B33" s="221"/>
      <c r="C33" s="221"/>
      <c r="D33" s="221"/>
      <c r="E33" s="221"/>
      <c r="F33" s="110">
        <f>SUM(F29:F32)</f>
        <v>0</v>
      </c>
      <c r="G33" s="110">
        <f>SUM(G29:G32)</f>
        <v>0</v>
      </c>
      <c r="H33" s="186">
        <f>IF(SUM(H29:H32)&lt;H24*0.07,SUM(H29:H32),H24*0.07)</f>
        <v>0</v>
      </c>
      <c r="I33" s="102"/>
      <c r="J33" s="95"/>
      <c r="K33" s="1"/>
    </row>
    <row r="34" spans="1:11" ht="30" customHeight="1" thickBot="1" x14ac:dyDescent="0.3">
      <c r="A34" s="222" t="s">
        <v>69</v>
      </c>
      <c r="B34" s="223"/>
      <c r="C34" s="223"/>
      <c r="D34" s="223"/>
      <c r="E34" s="223"/>
      <c r="F34" s="131">
        <f>F24+F33</f>
        <v>0</v>
      </c>
      <c r="G34" s="132">
        <f>G24+G33</f>
        <v>0</v>
      </c>
      <c r="H34" s="187">
        <f>SUM(H24,H33)</f>
        <v>0</v>
      </c>
      <c r="I34" s="77"/>
      <c r="J34" s="77"/>
      <c r="K34" s="1"/>
    </row>
    <row r="35" spans="1:11" x14ac:dyDescent="0.25">
      <c r="A35" s="8"/>
      <c r="B35" s="8"/>
      <c r="C35" s="9"/>
      <c r="D35" s="10"/>
      <c r="E35" s="10"/>
      <c r="F35" s="29"/>
      <c r="G35" s="29"/>
      <c r="H35" s="29"/>
      <c r="I35" s="10"/>
      <c r="J35" s="10"/>
    </row>
    <row r="36" spans="1:11" x14ac:dyDescent="0.25">
      <c r="A36" s="8"/>
      <c r="B36" s="8"/>
      <c r="C36" s="9"/>
      <c r="D36" s="10"/>
      <c r="E36" s="10"/>
      <c r="F36" s="29"/>
      <c r="G36" s="29"/>
      <c r="H36" s="29"/>
      <c r="I36" s="10"/>
      <c r="J36" s="10"/>
    </row>
    <row r="37" spans="1:11" x14ac:dyDescent="0.25">
      <c r="A37" s="8"/>
      <c r="B37" s="8"/>
      <c r="C37" s="9"/>
      <c r="D37" s="10"/>
      <c r="E37" s="10"/>
      <c r="F37" s="29"/>
      <c r="G37" s="29"/>
      <c r="H37" s="29"/>
      <c r="I37" s="111"/>
      <c r="J37" s="10"/>
    </row>
    <row r="38" spans="1:11" x14ac:dyDescent="0.25">
      <c r="A38" s="8" t="s">
        <v>70</v>
      </c>
      <c r="B38" s="8"/>
      <c r="C38" s="9"/>
      <c r="D38" s="236" t="s">
        <v>121</v>
      </c>
      <c r="E38" s="236"/>
      <c r="F38" s="29"/>
      <c r="G38" s="30">
        <v>5032179</v>
      </c>
      <c r="H38" s="30"/>
      <c r="I38" s="10"/>
      <c r="J38" s="10"/>
    </row>
    <row r="39" spans="1:11" x14ac:dyDescent="0.25">
      <c r="A39" s="8"/>
      <c r="B39" s="8"/>
      <c r="C39" s="9"/>
      <c r="D39" s="236" t="s">
        <v>122</v>
      </c>
      <c r="E39" s="236"/>
      <c r="F39" s="29"/>
      <c r="G39" s="28"/>
      <c r="H39" s="28"/>
      <c r="I39" s="10"/>
      <c r="J39" s="10"/>
    </row>
    <row r="40" spans="1:11" x14ac:dyDescent="0.25">
      <c r="A40" s="8"/>
      <c r="B40" s="8"/>
      <c r="C40" s="9"/>
      <c r="D40" s="10"/>
      <c r="E40" s="10"/>
      <c r="F40" s="29"/>
      <c r="G40" s="28"/>
      <c r="H40" s="28"/>
      <c r="I40" s="10"/>
      <c r="J40" s="10"/>
    </row>
    <row r="41" spans="1:11" ht="19.899999999999999" customHeight="1" x14ac:dyDescent="0.25">
      <c r="A41" s="224" t="s">
        <v>8</v>
      </c>
      <c r="B41" s="224"/>
      <c r="C41" s="224"/>
      <c r="D41" s="224"/>
      <c r="E41" s="224"/>
      <c r="F41" s="224"/>
      <c r="G41" s="224"/>
      <c r="H41" s="116"/>
      <c r="I41" s="81"/>
      <c r="J41" s="81"/>
      <c r="K41" s="18"/>
    </row>
    <row r="42" spans="1:11" ht="19.899999999999999" customHeight="1" x14ac:dyDescent="0.25">
      <c r="A42" s="225" t="s">
        <v>125</v>
      </c>
      <c r="B42" s="226"/>
      <c r="C42" s="226"/>
      <c r="D42" s="226"/>
      <c r="E42" s="226"/>
      <c r="F42" s="226"/>
      <c r="G42" s="226"/>
      <c r="H42" s="226"/>
      <c r="I42" s="226"/>
      <c r="J42" s="226"/>
      <c r="K42" s="76"/>
    </row>
    <row r="43" spans="1:11" ht="34.9" customHeight="1" x14ac:dyDescent="0.25">
      <c r="A43" s="215" t="s">
        <v>123</v>
      </c>
      <c r="B43" s="216"/>
      <c r="C43" s="216"/>
      <c r="D43" s="216"/>
      <c r="E43" s="216"/>
      <c r="F43" s="216"/>
      <c r="G43" s="216"/>
      <c r="H43" s="216"/>
      <c r="I43" s="216"/>
      <c r="J43" s="216"/>
      <c r="K43" s="80"/>
    </row>
    <row r="44" spans="1:11" ht="19.899999999999999" customHeight="1" x14ac:dyDescent="0.25">
      <c r="A44" s="232" t="s">
        <v>11</v>
      </c>
      <c r="B44" s="233"/>
      <c r="C44" s="233"/>
      <c r="D44" s="233"/>
      <c r="E44" s="233"/>
      <c r="F44" s="233"/>
      <c r="G44" s="233"/>
      <c r="H44" s="233"/>
      <c r="I44" s="233"/>
      <c r="J44" s="233"/>
      <c r="K44" s="47"/>
    </row>
    <row r="45" spans="1:11" ht="19.899999999999999" customHeight="1" x14ac:dyDescent="0.25">
      <c r="A45" s="215" t="s">
        <v>124</v>
      </c>
      <c r="B45" s="216"/>
      <c r="C45" s="216"/>
      <c r="D45" s="216"/>
      <c r="E45" s="216"/>
      <c r="F45" s="216"/>
      <c r="G45" s="216"/>
      <c r="H45" s="216"/>
      <c r="I45" s="216"/>
      <c r="J45" s="216"/>
      <c r="K45" s="80"/>
    </row>
    <row r="46" spans="1:11" ht="39.950000000000003" customHeight="1" x14ac:dyDescent="0.25">
      <c r="A46" s="78"/>
      <c r="B46" s="78"/>
      <c r="C46" s="78"/>
      <c r="D46" s="78"/>
      <c r="E46" s="78"/>
      <c r="F46" s="78"/>
      <c r="G46" s="78"/>
      <c r="H46" s="78"/>
      <c r="I46" s="79"/>
      <c r="J46" s="79"/>
      <c r="K46" s="80"/>
    </row>
    <row r="47" spans="1:11" x14ac:dyDescent="0.25">
      <c r="A47" s="20"/>
      <c r="B47" s="20"/>
      <c r="C47" s="20"/>
      <c r="D47" s="20"/>
      <c r="E47" s="20"/>
      <c r="F47" s="20"/>
      <c r="G47" s="20"/>
      <c r="H47" s="20"/>
      <c r="I47" s="20"/>
      <c r="J47" s="20"/>
    </row>
    <row r="48" spans="1:11" x14ac:dyDescent="0.25">
      <c r="A48" s="21"/>
      <c r="B48" s="21"/>
      <c r="C48" s="22"/>
      <c r="D48" s="23"/>
      <c r="E48" s="23"/>
      <c r="F48" s="11"/>
      <c r="G48" s="23"/>
      <c r="H48" s="23"/>
      <c r="I48" s="23"/>
      <c r="J48" s="23"/>
    </row>
    <row r="49" spans="1:53" x14ac:dyDescent="0.25">
      <c r="A49" s="11"/>
      <c r="B49" s="11"/>
      <c r="C49" s="12"/>
      <c r="D49" s="13"/>
      <c r="E49" s="13"/>
      <c r="F49" s="19"/>
      <c r="G49" s="13"/>
      <c r="H49" s="13"/>
      <c r="I49" s="13"/>
      <c r="J49" s="13"/>
    </row>
    <row r="50" spans="1:53" s="11" customFormat="1" x14ac:dyDescent="0.25">
      <c r="C50" s="12"/>
      <c r="D50" s="13"/>
      <c r="E50" s="13"/>
      <c r="F50" s="19"/>
      <c r="G50" s="13"/>
      <c r="H50" s="13"/>
      <c r="I50" s="13"/>
      <c r="J50" s="1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row>
    <row r="51" spans="1:53" s="11" customFormat="1" x14ac:dyDescent="0.25">
      <c r="C51" s="12"/>
      <c r="D51" s="13"/>
      <c r="E51" s="13"/>
      <c r="F51" s="19"/>
      <c r="G51" s="13"/>
      <c r="H51" s="13"/>
      <c r="I51" s="13"/>
      <c r="J51" s="13"/>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row>
    <row r="52" spans="1:53" s="11" customFormat="1" x14ac:dyDescent="0.25">
      <c r="C52" s="12"/>
      <c r="D52" s="13"/>
      <c r="E52" s="13"/>
      <c r="F52" s="19"/>
      <c r="G52" s="13"/>
      <c r="H52" s="13"/>
      <c r="I52" s="13"/>
      <c r="J52" s="13"/>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row>
    <row r="53" spans="1:53" s="11" customFormat="1" x14ac:dyDescent="0.25">
      <c r="C53" s="12"/>
      <c r="D53" s="13"/>
      <c r="E53" s="13"/>
      <c r="F53" s="13"/>
      <c r="G53" s="13"/>
      <c r="H53" s="13"/>
      <c r="I53" s="13"/>
      <c r="J53" s="13"/>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row>
    <row r="54" spans="1:53" s="11" customFormat="1" x14ac:dyDescent="0.25">
      <c r="C54" s="12"/>
      <c r="D54" s="13"/>
      <c r="E54" s="13"/>
      <c r="F54" s="13"/>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3"/>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8"/>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3"/>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sheetData>
  <sheetProtection algorithmName="SHA-512" hashValue="EixfKqgjoWNSNHkaUIHi0yGi2xj3vlgh3h1ZIh+Di6Ls4P+WZ68Z+pdKiAMVsnLSXABQCleQO5GjFLmHAK3oHw==" saltValue="l/Pxiji4aXXvhgGoKus3FA==" spinCount="100000" sheet="1" objects="1" scenarios="1" formatCells="0" formatColumns="0" formatRows="0" insertColumns="0" insertRows="0" insertHyperlinks="0" deleteColumns="0" deleteRows="0" sort="0" autoFilter="0" pivotTables="0"/>
  <protectedRanges>
    <protectedRange sqref="A1:J45" name="Range1"/>
  </protectedRanges>
  <mergeCells count="22">
    <mergeCell ref="A15:J15"/>
    <mergeCell ref="B11:J11"/>
    <mergeCell ref="A1:J2"/>
    <mergeCell ref="A3:J6"/>
    <mergeCell ref="A7:J7"/>
    <mergeCell ref="B10:J10"/>
    <mergeCell ref="A17:J17"/>
    <mergeCell ref="A19:J19"/>
    <mergeCell ref="A23:E23"/>
    <mergeCell ref="A24:E24"/>
    <mergeCell ref="A44:J44"/>
    <mergeCell ref="H23:J23"/>
    <mergeCell ref="D38:E38"/>
    <mergeCell ref="D39:E39"/>
    <mergeCell ref="H20:H22"/>
    <mergeCell ref="A45:J45"/>
    <mergeCell ref="A27:J27"/>
    <mergeCell ref="A33:E33"/>
    <mergeCell ref="A34:E34"/>
    <mergeCell ref="A41:G41"/>
    <mergeCell ref="A42:J42"/>
    <mergeCell ref="A43:J43"/>
  </mergeCells>
  <conditionalFormatting sqref="F24 F33">
    <cfRule type="expression" dxfId="3" priority="3">
      <formula>$B$12="áno"</formula>
    </cfRule>
  </conditionalFormatting>
  <conditionalFormatting sqref="G24 G33">
    <cfRule type="expression" dxfId="2" priority="2">
      <formula>$B$12="nie"</formula>
    </cfRule>
  </conditionalFormatting>
  <conditionalFormatting sqref="H18 H20:H22 H24 H29:H34">
    <cfRule type="expression" priority="1">
      <formula>FALSE</formula>
    </cfRule>
  </conditionalFormatting>
  <dataValidations xWindow="611" yWindow="707" count="10">
    <dataValidation type="list" allowBlank="1" showErrorMessage="1" prompt="Vyberte položku." sqref="I18 I31:I32 I20:I22">
      <formula1>$Z$8:$Z$12</formula1>
    </dataValidation>
    <dataValidation type="list" allowBlank="1" showInputMessage="1" showErrorMessage="1" sqref="B12">
      <formula1>$Z$2:$Z$3</formula1>
    </dataValidation>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18"/>
    <dataValidation type="list" allowBlank="1" showInputMessage="1" showErrorMessage="1" sqref="B18 B20:B22">
      <formula1>$Z$4:$Z$5</formula1>
    </dataValidation>
    <dataValidation type="list" allowBlank="1" showInputMessage="1" showErrorMessage="1" sqref="C18 C20:C22">
      <formula1>$X$2:$X$3</formula1>
    </dataValidation>
    <dataValidation allowBlank="1" showInputMessage="1" showErrorMessage="1" prompt="Finančný limit pre hrubú mzdu je 1723 EUR/mesiac. Pre dalšie info., prosím, pozrite Príručku k OV pre DoP a Prílohu č. 4 výzvy. " sqref="E29"/>
    <dataValidation allowBlank="1" showInputMessage="1" showErrorMessage="1" prompt="Finančný limit pre odmenu je 9,91 EUR za hodinu. Pre dalšie info., prosím, pozrite Príručku k OV pre DoP a Prílohu č. 4 výzvy." sqref="E30"/>
    <dataValidation allowBlank="1" showInputMessage="1" showErrorMessage="1" prompt="Finančný limit pre plagát je 30 EUR bez DPH. Pre dalšie info., prosím, pozrite Príručku k OV pre DoP a Prílohu č. 4 výzvy." sqref="E31"/>
    <dataValidation allowBlank="1" showInputMessage="1" showErrorMessage="1" prompt="Finančný limit pre publikovanie článku o projekte je 350 EUR bez DPH za 1 ks. Pre dalšie info., prosím, pozrite Príručku k OV pre DoP a Prílohu č. 4 výzvy." sqref="E32"/>
    <dataValidation type="custom" allowBlank="1" showInputMessage="1" showErrorMessage="1" sqref="H18 H20:H22 F23:G24 H24 H29:H34">
      <formula1>FALSE</formula1>
    </dataValidation>
  </dataValidations>
  <pageMargins left="0.31496062992125984" right="0.31496062992125984" top="0.35433070866141736" bottom="0.35433070866141736" header="0.31496062992125984" footer="0.31496062992125984"/>
  <pageSetup paperSize="9" scale="43"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4"/>
  <sheetViews>
    <sheetView showGridLines="0" view="pageBreakPreview" zoomScale="50" zoomScaleNormal="80" zoomScaleSheetLayoutView="50" workbookViewId="0">
      <selection activeCell="M3" sqref="M3"/>
    </sheetView>
  </sheetViews>
  <sheetFormatPr defaultColWidth="9.140625" defaultRowHeight="15" x14ac:dyDescent="0.25"/>
  <cols>
    <col min="1" max="1" width="50.42578125" style="1" customWidth="1"/>
    <col min="2" max="2" width="35.140625" style="1" customWidth="1"/>
    <col min="3" max="3" width="12.7109375" style="2" customWidth="1"/>
    <col min="4" max="4" width="12.7109375" style="3" customWidth="1"/>
    <col min="5" max="5" width="25.7109375" style="3" customWidth="1"/>
    <col min="6" max="8" width="24.7109375" style="3" customWidth="1"/>
    <col min="9" max="10" width="47.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44" t="s">
        <v>66</v>
      </c>
      <c r="B1" s="245"/>
      <c r="C1" s="245"/>
      <c r="D1" s="245"/>
      <c r="E1" s="245"/>
      <c r="F1" s="245"/>
      <c r="G1" s="245"/>
      <c r="H1" s="245"/>
      <c r="I1" s="245"/>
      <c r="J1" s="245"/>
    </row>
    <row r="2" spans="1:26" x14ac:dyDescent="0.25">
      <c r="A2" s="245"/>
      <c r="B2" s="245"/>
      <c r="C2" s="245"/>
      <c r="D2" s="245"/>
      <c r="E2" s="245"/>
      <c r="F2" s="245"/>
      <c r="G2" s="245"/>
      <c r="H2" s="245"/>
      <c r="I2" s="245"/>
      <c r="J2" s="245"/>
      <c r="Z2" s="1" t="s">
        <v>82</v>
      </c>
    </row>
    <row r="3" spans="1:26" x14ac:dyDescent="0.25">
      <c r="A3" s="246"/>
      <c r="B3" s="246"/>
      <c r="C3" s="246"/>
      <c r="D3" s="246"/>
      <c r="E3" s="246"/>
      <c r="F3" s="246"/>
      <c r="G3" s="246"/>
      <c r="H3" s="246"/>
      <c r="I3" s="246"/>
      <c r="J3" s="246"/>
      <c r="X3" s="1" t="s">
        <v>21</v>
      </c>
      <c r="Z3" s="1" t="s">
        <v>89</v>
      </c>
    </row>
    <row r="4" spans="1:26" x14ac:dyDescent="0.25">
      <c r="A4" s="246"/>
      <c r="B4" s="246"/>
      <c r="C4" s="246"/>
      <c r="D4" s="246"/>
      <c r="E4" s="246"/>
      <c r="F4" s="246"/>
      <c r="G4" s="246"/>
      <c r="H4" s="246"/>
      <c r="I4" s="246"/>
      <c r="J4" s="246"/>
      <c r="X4" s="1" t="s">
        <v>20</v>
      </c>
      <c r="Z4" s="1" t="s">
        <v>14</v>
      </c>
    </row>
    <row r="5" spans="1:26" x14ac:dyDescent="0.25">
      <c r="A5" s="246"/>
      <c r="B5" s="246"/>
      <c r="C5" s="246"/>
      <c r="D5" s="246"/>
      <c r="E5" s="246"/>
      <c r="F5" s="246"/>
      <c r="G5" s="246"/>
      <c r="H5" s="246"/>
      <c r="I5" s="246"/>
      <c r="J5" s="246"/>
      <c r="Z5" s="1" t="s">
        <v>15</v>
      </c>
    </row>
    <row r="6" spans="1:26" x14ac:dyDescent="0.25">
      <c r="A6" s="246"/>
      <c r="B6" s="246"/>
      <c r="C6" s="246"/>
      <c r="D6" s="246"/>
      <c r="E6" s="246"/>
      <c r="F6" s="246"/>
      <c r="G6" s="246"/>
      <c r="H6" s="246"/>
      <c r="I6" s="246"/>
      <c r="J6" s="246"/>
      <c r="L6" s="11"/>
      <c r="Z6" s="1" t="s">
        <v>74</v>
      </c>
    </row>
    <row r="7" spans="1:26" ht="20.25" customHeight="1" x14ac:dyDescent="0.25">
      <c r="A7" s="247" t="s">
        <v>95</v>
      </c>
      <c r="B7" s="248"/>
      <c r="C7" s="248"/>
      <c r="D7" s="248"/>
      <c r="E7" s="248"/>
      <c r="F7" s="248"/>
      <c r="G7" s="248"/>
      <c r="H7" s="248"/>
      <c r="I7" s="248"/>
      <c r="J7" s="248"/>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70"/>
      <c r="C10" s="270"/>
      <c r="D10" s="270"/>
      <c r="E10" s="270"/>
      <c r="F10" s="270"/>
      <c r="G10" s="270"/>
      <c r="H10" s="270"/>
      <c r="I10" s="270"/>
      <c r="J10" s="271"/>
      <c r="Z10" s="1" t="s">
        <v>92</v>
      </c>
    </row>
    <row r="11" spans="1:26" ht="20.25" customHeight="1" x14ac:dyDescent="0.25">
      <c r="A11" s="97" t="s">
        <v>1</v>
      </c>
      <c r="B11" s="270"/>
      <c r="C11" s="270"/>
      <c r="D11" s="270"/>
      <c r="E11" s="270"/>
      <c r="F11" s="270"/>
      <c r="G11" s="270"/>
      <c r="H11" s="270"/>
      <c r="I11" s="270"/>
      <c r="J11" s="271"/>
      <c r="Z11" s="34" t="s">
        <v>68</v>
      </c>
    </row>
    <row r="12" spans="1:26" ht="20.25" customHeight="1" x14ac:dyDescent="0.25">
      <c r="A12" s="96" t="s">
        <v>81</v>
      </c>
      <c r="B12" s="133"/>
      <c r="C12" s="83"/>
      <c r="D12" s="83"/>
      <c r="E12" s="83"/>
      <c r="F12" s="83"/>
      <c r="G12" s="151"/>
      <c r="H12" s="84"/>
      <c r="I12" s="84"/>
      <c r="J12" s="11"/>
      <c r="K12" s="1"/>
      <c r="Y12" s="80"/>
      <c r="Z12" s="1" t="s">
        <v>97</v>
      </c>
    </row>
    <row r="13" spans="1:26" ht="20.25" customHeight="1" x14ac:dyDescent="0.25">
      <c r="A13" s="100"/>
      <c r="B13" s="100"/>
      <c r="C13" s="83"/>
      <c r="D13" s="83"/>
      <c r="E13" s="83"/>
      <c r="F13" s="83"/>
      <c r="G13" s="84"/>
      <c r="H13" s="84"/>
      <c r="I13" s="84"/>
      <c r="J13" s="11"/>
      <c r="K13" s="1"/>
      <c r="Y13" s="80"/>
    </row>
    <row r="14" spans="1:26" ht="15.75" thickBot="1" x14ac:dyDescent="0.3">
      <c r="A14" s="14"/>
      <c r="B14" s="14"/>
      <c r="C14" s="15"/>
      <c r="D14" s="16"/>
      <c r="E14" s="16"/>
      <c r="F14" s="16"/>
      <c r="G14" s="16"/>
      <c r="H14" s="16"/>
      <c r="I14" s="16"/>
      <c r="J14" s="16"/>
    </row>
    <row r="15" spans="1:26" ht="24.75" customHeight="1" x14ac:dyDescent="0.25">
      <c r="A15" s="266" t="s">
        <v>83</v>
      </c>
      <c r="B15" s="267"/>
      <c r="C15" s="267"/>
      <c r="D15" s="267"/>
      <c r="E15" s="267"/>
      <c r="F15" s="267"/>
      <c r="G15" s="267"/>
      <c r="H15" s="267"/>
      <c r="I15" s="268"/>
      <c r="J15" s="269"/>
    </row>
    <row r="16" spans="1:26" ht="45" customHeight="1" x14ac:dyDescent="0.25">
      <c r="A16" s="88" t="s">
        <v>2</v>
      </c>
      <c r="B16" s="88" t="s">
        <v>5</v>
      </c>
      <c r="C16" s="88" t="s">
        <v>3</v>
      </c>
      <c r="D16" s="88" t="s">
        <v>4</v>
      </c>
      <c r="E16" s="88" t="s">
        <v>12</v>
      </c>
      <c r="F16" s="88" t="s">
        <v>13</v>
      </c>
      <c r="G16" s="88" t="s">
        <v>9</v>
      </c>
      <c r="H16" s="88" t="s">
        <v>100</v>
      </c>
      <c r="I16" s="88" t="s">
        <v>10</v>
      </c>
      <c r="J16" s="153" t="s">
        <v>7</v>
      </c>
    </row>
    <row r="17" spans="1:26" s="87" customFormat="1" ht="20.100000000000001" customHeight="1" x14ac:dyDescent="0.25">
      <c r="A17" s="169" t="s">
        <v>84</v>
      </c>
      <c r="B17" s="272"/>
      <c r="C17" s="272"/>
      <c r="D17" s="272"/>
      <c r="E17" s="272"/>
      <c r="F17" s="272"/>
      <c r="G17" s="272"/>
      <c r="H17" s="272"/>
      <c r="I17" s="272"/>
      <c r="J17" s="273"/>
      <c r="K17" s="86"/>
      <c r="Z17" s="87" t="s">
        <v>134</v>
      </c>
    </row>
    <row r="18" spans="1:26" ht="20.100000000000001" customHeight="1" x14ac:dyDescent="0.25">
      <c r="A18" s="280" t="s">
        <v>76</v>
      </c>
      <c r="B18" s="281"/>
      <c r="C18" s="281"/>
      <c r="D18" s="281"/>
      <c r="E18" s="282"/>
      <c r="F18" s="282"/>
      <c r="G18" s="282"/>
      <c r="H18" s="282"/>
      <c r="I18" s="281"/>
      <c r="J18" s="283"/>
      <c r="Z18" t="s">
        <v>133</v>
      </c>
    </row>
    <row r="19" spans="1:26" ht="19.5" customHeight="1" x14ac:dyDescent="0.25">
      <c r="A19" s="91" t="s">
        <v>75</v>
      </c>
      <c r="B19" s="92" t="s">
        <v>14</v>
      </c>
      <c r="C19" s="5" t="s">
        <v>21</v>
      </c>
      <c r="D19" s="25">
        <v>0</v>
      </c>
      <c r="E19" s="25">
        <v>0</v>
      </c>
      <c r="F19" s="113">
        <f>ROUND(D19*E19,2)</f>
        <v>0</v>
      </c>
      <c r="G19" s="113">
        <f>ROUND(F19*1.2,2)</f>
        <v>0</v>
      </c>
      <c r="H19" s="173" t="str">
        <f>IF($B$12="","Vyplňte bunku B12",IF(B12="áno",IF(F19&lt;='Zoznam budov'!G20,F19,'Zoznam budov'!G20),IF(G19&lt;='Zoznam budov'!G20,G19,'Zoznam budov'!G20)))</f>
        <v>Vyplňte bunku B12</v>
      </c>
      <c r="I19" s="117"/>
      <c r="J19" s="154"/>
    </row>
    <row r="20" spans="1:26" ht="20.100000000000001" customHeight="1" x14ac:dyDescent="0.25">
      <c r="A20" s="280" t="s">
        <v>80</v>
      </c>
      <c r="B20" s="281"/>
      <c r="C20" s="281"/>
      <c r="D20" s="281"/>
      <c r="E20" s="281"/>
      <c r="F20" s="281"/>
      <c r="G20" s="281"/>
      <c r="H20" s="281"/>
      <c r="I20" s="281"/>
      <c r="J20" s="283"/>
    </row>
    <row r="21" spans="1:26" ht="20.100000000000001" customHeight="1" x14ac:dyDescent="0.25">
      <c r="A21" s="91" t="s">
        <v>77</v>
      </c>
      <c r="B21" s="92" t="s">
        <v>14</v>
      </c>
      <c r="C21" s="5" t="s">
        <v>21</v>
      </c>
      <c r="D21" s="25">
        <v>0</v>
      </c>
      <c r="E21" s="25">
        <v>0</v>
      </c>
      <c r="F21" s="113">
        <f t="shared" ref="F21:F23" si="0">ROUND(D21*E21,2)</f>
        <v>0</v>
      </c>
      <c r="G21" s="113">
        <f>ROUND(F21*1.2,2)</f>
        <v>0</v>
      </c>
      <c r="H21" s="237" t="str">
        <f>IF($B$12="","Vyplňte bunku B12",IF(B12="áno",IF(F24&lt;='Zoznam budov'!G32,F24,'Zoznam budov'!G32),IF(G24&lt;='Zoznam budov'!G32,G24,'Zoznam budov'!G32)))</f>
        <v>Vyplňte bunku B12</v>
      </c>
      <c r="I21" s="152"/>
      <c r="J21" s="155"/>
    </row>
    <row r="22" spans="1:26" ht="20.100000000000001" customHeight="1" x14ac:dyDescent="0.25">
      <c r="A22" s="91" t="s">
        <v>78</v>
      </c>
      <c r="B22" s="92" t="s">
        <v>14</v>
      </c>
      <c r="C22" s="5" t="s">
        <v>21</v>
      </c>
      <c r="D22" s="25">
        <v>0</v>
      </c>
      <c r="E22" s="25">
        <v>0</v>
      </c>
      <c r="F22" s="113">
        <f t="shared" si="0"/>
        <v>0</v>
      </c>
      <c r="G22" s="113">
        <f t="shared" ref="G22:G23" si="1">ROUND(F22*1.2,2)</f>
        <v>0</v>
      </c>
      <c r="H22" s="238"/>
      <c r="I22" s="117"/>
      <c r="J22" s="155"/>
    </row>
    <row r="23" spans="1:26" ht="20.100000000000001" customHeight="1" x14ac:dyDescent="0.25">
      <c r="A23" s="91" t="s">
        <v>79</v>
      </c>
      <c r="B23" s="92" t="s">
        <v>14</v>
      </c>
      <c r="C23" s="5" t="s">
        <v>21</v>
      </c>
      <c r="D23" s="25">
        <v>0</v>
      </c>
      <c r="E23" s="25">
        <v>0</v>
      </c>
      <c r="F23" s="113">
        <f t="shared" si="0"/>
        <v>0</v>
      </c>
      <c r="G23" s="113">
        <f t="shared" si="1"/>
        <v>0</v>
      </c>
      <c r="H23" s="239"/>
      <c r="I23" s="117"/>
      <c r="J23" s="156"/>
    </row>
    <row r="24" spans="1:26" ht="20.100000000000001" customHeight="1" x14ac:dyDescent="0.25">
      <c r="A24" s="228" t="s">
        <v>88</v>
      </c>
      <c r="B24" s="229"/>
      <c r="C24" s="229"/>
      <c r="D24" s="229"/>
      <c r="E24" s="286"/>
      <c r="F24" s="121">
        <f>SUM(F21:F23)</f>
        <v>0</v>
      </c>
      <c r="G24" s="121">
        <f>SUM(G21:G23)</f>
        <v>0</v>
      </c>
      <c r="H24" s="122"/>
      <c r="I24" s="85"/>
      <c r="J24" s="157"/>
    </row>
    <row r="25" spans="1:26" ht="20.100000000000001" customHeight="1" x14ac:dyDescent="0.25">
      <c r="A25" s="228" t="s">
        <v>87</v>
      </c>
      <c r="B25" s="229"/>
      <c r="C25" s="229"/>
      <c r="D25" s="229"/>
      <c r="E25" s="229"/>
      <c r="F25" s="121">
        <f>SUM(F19,F21:F23)</f>
        <v>0</v>
      </c>
      <c r="G25" s="121">
        <f>SUM(G19,G21:G23)</f>
        <v>0</v>
      </c>
      <c r="H25" s="122"/>
      <c r="I25" s="89"/>
      <c r="J25" s="158"/>
    </row>
    <row r="26" spans="1:26" s="105" customFormat="1" ht="20.100000000000001" customHeight="1" x14ac:dyDescent="0.25">
      <c r="A26" s="104"/>
      <c r="J26" s="159"/>
    </row>
    <row r="27" spans="1:26" s="87" customFormat="1" ht="20.100000000000001" customHeight="1" x14ac:dyDescent="0.25">
      <c r="A27" s="169" t="s">
        <v>85</v>
      </c>
      <c r="B27" s="167"/>
      <c r="C27" s="167"/>
      <c r="D27" s="167"/>
      <c r="E27" s="167"/>
      <c r="F27" s="167"/>
      <c r="G27" s="167"/>
      <c r="H27" s="167"/>
      <c r="I27" s="167"/>
      <c r="J27" s="168"/>
      <c r="K27" s="86"/>
    </row>
    <row r="28" spans="1:26" s="87" customFormat="1" ht="45" customHeight="1" x14ac:dyDescent="0.25">
      <c r="A28" s="88" t="s">
        <v>2</v>
      </c>
      <c r="B28" s="147" t="s">
        <v>5</v>
      </c>
      <c r="C28" s="277" t="s">
        <v>3</v>
      </c>
      <c r="D28" s="277"/>
      <c r="E28" s="147" t="s">
        <v>4</v>
      </c>
      <c r="F28" s="125" t="s">
        <v>129</v>
      </c>
      <c r="G28" s="125" t="s">
        <v>130</v>
      </c>
      <c r="H28" s="118" t="s">
        <v>100</v>
      </c>
      <c r="I28" s="118" t="s">
        <v>10</v>
      </c>
      <c r="J28" s="160" t="s">
        <v>7</v>
      </c>
      <c r="K28" s="86"/>
    </row>
    <row r="29" spans="1:26" ht="60" customHeight="1" thickBot="1" x14ac:dyDescent="0.3">
      <c r="A29" s="91" t="s">
        <v>94</v>
      </c>
      <c r="B29" s="127" t="s">
        <v>74</v>
      </c>
      <c r="C29" s="278" t="s">
        <v>86</v>
      </c>
      <c r="D29" s="279"/>
      <c r="E29" s="166">
        <v>20</v>
      </c>
      <c r="F29" s="113">
        <f>IF(B27="sa neuplatňujú.",0,F25*0.2)</f>
        <v>0</v>
      </c>
      <c r="G29" s="113">
        <f>IF(B27="sa neuplatňujú.",0,G25*0.2)</f>
        <v>0</v>
      </c>
      <c r="H29" s="174" t="str">
        <f>IF($B$12="","Vyplňte bunku B12",IF(B27="","Vyplňte bunku B27",IF(B27="sa neuplatňujú.",0,IF(B12="áno",IF(F29&lt;((H19+H21)*0.2),F29,((H19+H21)*0.2)),IF(G29&lt;((H19+H21)*0.2),G29,((H19+H21)*0.2))))))</f>
        <v>Vyplňte bunku B12</v>
      </c>
      <c r="I29" s="165" t="s">
        <v>93</v>
      </c>
      <c r="J29" s="161"/>
    </row>
    <row r="30" spans="1:26" ht="20.100000000000001" customHeight="1" thickBot="1" x14ac:dyDescent="0.3">
      <c r="A30" s="284" t="s">
        <v>96</v>
      </c>
      <c r="B30" s="285"/>
      <c r="C30" s="285"/>
      <c r="D30" s="285"/>
      <c r="E30" s="285"/>
      <c r="F30" s="162">
        <f>SUM(F25,F29)</f>
        <v>0</v>
      </c>
      <c r="G30" s="162">
        <f>SUM(G25,G29)</f>
        <v>0</v>
      </c>
      <c r="H30" s="175">
        <f>SUM(H19,H21,IF(B27="sa uplatňujú.",H29,0))</f>
        <v>0</v>
      </c>
      <c r="I30" s="148"/>
      <c r="J30" s="163"/>
    </row>
    <row r="31" spans="1:26" s="87" customFormat="1" ht="20.100000000000001" customHeight="1" x14ac:dyDescent="0.25">
      <c r="A31" s="98"/>
      <c r="B31" s="98"/>
      <c r="C31" s="98"/>
      <c r="D31" s="98"/>
      <c r="E31" s="98"/>
      <c r="F31" s="99"/>
      <c r="G31" s="99"/>
      <c r="H31" s="99"/>
      <c r="I31" s="98"/>
      <c r="J31" s="98"/>
      <c r="K31" s="86"/>
    </row>
    <row r="32" spans="1:26" ht="16.5" thickBot="1" x14ac:dyDescent="0.3">
      <c r="A32" s="6"/>
      <c r="B32" s="6"/>
      <c r="C32" s="6"/>
      <c r="D32" s="6"/>
      <c r="E32" s="6"/>
      <c r="F32" s="6"/>
      <c r="G32" s="7"/>
      <c r="H32" s="7"/>
      <c r="I32" s="7"/>
      <c r="J32" s="7"/>
    </row>
    <row r="33" spans="1:11" s="4" customFormat="1" ht="24" customHeight="1" x14ac:dyDescent="0.25">
      <c r="A33" s="274" t="s">
        <v>6</v>
      </c>
      <c r="B33" s="275"/>
      <c r="C33" s="275"/>
      <c r="D33" s="275"/>
      <c r="E33" s="275"/>
      <c r="F33" s="275"/>
      <c r="G33" s="275"/>
      <c r="H33" s="275"/>
      <c r="I33" s="275"/>
      <c r="J33" s="276"/>
      <c r="K33" s="17"/>
    </row>
    <row r="34" spans="1:11" ht="45" customHeight="1" x14ac:dyDescent="0.25">
      <c r="A34" s="88" t="s">
        <v>2</v>
      </c>
      <c r="B34" s="147" t="s">
        <v>5</v>
      </c>
      <c r="C34" s="147" t="s">
        <v>3</v>
      </c>
      <c r="D34" s="125" t="s">
        <v>4</v>
      </c>
      <c r="E34" s="125" t="s">
        <v>131</v>
      </c>
      <c r="F34" s="125" t="s">
        <v>135</v>
      </c>
      <c r="G34" s="125" t="s">
        <v>137</v>
      </c>
      <c r="H34" s="126" t="s">
        <v>100</v>
      </c>
      <c r="I34" s="118" t="s">
        <v>10</v>
      </c>
      <c r="J34" s="147" t="s">
        <v>7</v>
      </c>
    </row>
    <row r="35" spans="1:11" ht="20.100000000000001" customHeight="1" x14ac:dyDescent="0.25">
      <c r="A35" s="91" t="s">
        <v>18</v>
      </c>
      <c r="B35" s="101" t="s">
        <v>14</v>
      </c>
      <c r="C35" s="124" t="s">
        <v>21</v>
      </c>
      <c r="D35" s="25">
        <v>1</v>
      </c>
      <c r="E35" s="25">
        <v>0</v>
      </c>
      <c r="F35" s="113">
        <f>ROUND(D35*E35,2)</f>
        <v>0</v>
      </c>
      <c r="G35" s="113">
        <f>ROUND(F35*1.2,2)</f>
        <v>0</v>
      </c>
      <c r="H35" s="173" t="str">
        <f>IF($B$12="","Vyplňte bunku B12",IF(B12="áno",IF(F35&lt;30,F35,30),IF(G35&lt;36,G35,36)))</f>
        <v>Vyplňte bunku B12</v>
      </c>
      <c r="I35" s="120"/>
      <c r="J35" s="130"/>
      <c r="K35" s="1"/>
    </row>
    <row r="36" spans="1:11" ht="20.100000000000001" customHeight="1" x14ac:dyDescent="0.25">
      <c r="A36" s="91" t="s">
        <v>19</v>
      </c>
      <c r="B36" s="101" t="s">
        <v>14</v>
      </c>
      <c r="C36" s="123" t="s">
        <v>21</v>
      </c>
      <c r="D36" s="25">
        <v>0</v>
      </c>
      <c r="E36" s="25">
        <v>0</v>
      </c>
      <c r="F36" s="113">
        <f>ROUND(D36*E36,2)</f>
        <v>0</v>
      </c>
      <c r="G36" s="113">
        <f>ROUND(F36*1.2,2)</f>
        <v>0</v>
      </c>
      <c r="H36" s="173" t="str">
        <f>IF($B$12="","Vyplňte bunku B12",  IF(B12="áno",IF(F36&lt;D36*350,F36,D36*350),IF(G36&lt;D36*420,G36,D36*420)))</f>
        <v>Vyplňte bunku B12</v>
      </c>
      <c r="I36" s="120"/>
      <c r="J36" s="130"/>
      <c r="K36" s="1"/>
    </row>
    <row r="37" spans="1:11" ht="20.100000000000001" customHeight="1" thickBot="1" x14ac:dyDescent="0.3">
      <c r="A37" s="255" t="s">
        <v>22</v>
      </c>
      <c r="B37" s="256"/>
      <c r="C37" s="256"/>
      <c r="D37" s="256"/>
      <c r="E37" s="256"/>
      <c r="F37" s="162">
        <f>F35+F36</f>
        <v>0</v>
      </c>
      <c r="G37" s="162">
        <f>G35+G36</f>
        <v>0</v>
      </c>
      <c r="H37" s="175">
        <f>IF(AND(OR(H35="Vyplňte bunku B12",H36="Vyplňte bunku B12",)),0,IF(SUM(H35:H36)&lt;H30*0.07,SUM(H35:H36),H30*0.07))</f>
        <v>0</v>
      </c>
      <c r="I37" s="264"/>
      <c r="J37" s="265"/>
      <c r="K37" s="1"/>
    </row>
    <row r="38" spans="1:11" ht="30" customHeight="1" thickBot="1" x14ac:dyDescent="0.3">
      <c r="A38" s="257" t="s">
        <v>69</v>
      </c>
      <c r="B38" s="258"/>
      <c r="C38" s="258"/>
      <c r="D38" s="258"/>
      <c r="E38" s="258"/>
      <c r="F38" s="164">
        <f>F30+F37</f>
        <v>0</v>
      </c>
      <c r="G38" s="164">
        <f>G30+G37</f>
        <v>0</v>
      </c>
      <c r="H38" s="176">
        <f>H30+H37</f>
        <v>0</v>
      </c>
      <c r="I38" s="77"/>
      <c r="J38" s="77"/>
      <c r="K38" s="1"/>
    </row>
    <row r="39" spans="1:11" x14ac:dyDescent="0.25">
      <c r="A39" s="8"/>
      <c r="B39" s="8"/>
      <c r="C39" s="9"/>
      <c r="D39" s="10"/>
      <c r="E39" s="10"/>
      <c r="F39" s="29"/>
      <c r="G39" s="29"/>
      <c r="H39" s="29"/>
      <c r="I39" s="10"/>
      <c r="J39" s="10"/>
    </row>
    <row r="40" spans="1:11" x14ac:dyDescent="0.25">
      <c r="A40" s="8"/>
      <c r="B40" s="8"/>
      <c r="C40" s="9"/>
      <c r="D40" s="10"/>
      <c r="E40" s="10"/>
      <c r="F40" s="29"/>
      <c r="G40" s="29"/>
      <c r="H40" s="29"/>
      <c r="I40" s="10"/>
      <c r="J40" s="10"/>
    </row>
    <row r="41" spans="1:11" x14ac:dyDescent="0.25">
      <c r="A41" s="8"/>
      <c r="B41" s="8"/>
      <c r="C41" s="9"/>
      <c r="D41" s="10"/>
      <c r="E41" s="10"/>
      <c r="F41" s="29"/>
      <c r="G41" s="29"/>
      <c r="H41" s="29"/>
      <c r="I41" s="10"/>
      <c r="J41" s="10"/>
    </row>
    <row r="42" spans="1:11" x14ac:dyDescent="0.25">
      <c r="A42" s="8" t="s">
        <v>70</v>
      </c>
      <c r="B42" s="8"/>
      <c r="C42" s="9"/>
      <c r="D42" s="236" t="s">
        <v>128</v>
      </c>
      <c r="E42" s="236"/>
      <c r="F42" s="29"/>
      <c r="G42" s="30">
        <v>5032179</v>
      </c>
      <c r="H42" s="30"/>
      <c r="I42" s="10"/>
      <c r="J42" s="10"/>
    </row>
    <row r="43" spans="1:11" x14ac:dyDescent="0.25">
      <c r="A43" s="8"/>
      <c r="B43" s="8"/>
      <c r="C43" s="9"/>
      <c r="D43" s="236" t="s">
        <v>122</v>
      </c>
      <c r="E43" s="236"/>
      <c r="F43" s="29"/>
      <c r="G43" s="28"/>
      <c r="H43" s="28"/>
      <c r="I43" s="10"/>
      <c r="J43" s="10"/>
    </row>
    <row r="44" spans="1:11" x14ac:dyDescent="0.25">
      <c r="A44" s="8"/>
      <c r="B44" s="8"/>
      <c r="C44" s="9"/>
      <c r="D44" s="10"/>
      <c r="E44" s="10"/>
      <c r="F44" s="29"/>
      <c r="G44" s="28"/>
      <c r="H44" s="28"/>
      <c r="I44" s="10"/>
      <c r="J44" s="10"/>
    </row>
    <row r="45" spans="1:11" ht="19.899999999999999" customHeight="1" x14ac:dyDescent="0.25">
      <c r="A45" s="259" t="s">
        <v>8</v>
      </c>
      <c r="B45" s="260"/>
      <c r="C45" s="260"/>
      <c r="D45" s="260"/>
      <c r="E45" s="260"/>
      <c r="F45" s="260"/>
      <c r="G45" s="260"/>
      <c r="H45" s="103"/>
      <c r="I45" s="81"/>
      <c r="J45" s="81"/>
      <c r="K45" s="18"/>
    </row>
    <row r="46" spans="1:11" ht="19.899999999999999" customHeight="1" x14ac:dyDescent="0.25">
      <c r="A46" s="261" t="s">
        <v>126</v>
      </c>
      <c r="B46" s="261"/>
      <c r="C46" s="261"/>
      <c r="D46" s="261"/>
      <c r="E46" s="261"/>
      <c r="F46" s="261"/>
      <c r="G46" s="261"/>
      <c r="H46" s="261"/>
      <c r="I46" s="262"/>
      <c r="J46" s="263"/>
      <c r="K46" s="76"/>
    </row>
    <row r="47" spans="1:11" ht="34.9" customHeight="1" x14ac:dyDescent="0.25">
      <c r="A47" s="249" t="s">
        <v>127</v>
      </c>
      <c r="B47" s="249"/>
      <c r="C47" s="249"/>
      <c r="D47" s="249"/>
      <c r="E47" s="249"/>
      <c r="F47" s="249"/>
      <c r="G47" s="249"/>
      <c r="H47" s="249"/>
      <c r="I47" s="250"/>
      <c r="J47" s="251"/>
      <c r="K47" s="80"/>
    </row>
    <row r="48" spans="1:11" ht="19.899999999999999" customHeight="1" x14ac:dyDescent="0.25">
      <c r="A48" s="252" t="s">
        <v>11</v>
      </c>
      <c r="B48" s="253"/>
      <c r="C48" s="253"/>
      <c r="D48" s="253"/>
      <c r="E48" s="253"/>
      <c r="F48" s="253"/>
      <c r="G48" s="253"/>
      <c r="H48" s="253"/>
      <c r="I48" s="254"/>
      <c r="J48" s="254"/>
      <c r="K48" s="47"/>
    </row>
    <row r="49" spans="1:53" ht="19.899999999999999" customHeight="1" x14ac:dyDescent="0.25">
      <c r="A49" s="249" t="s">
        <v>124</v>
      </c>
      <c r="B49" s="249"/>
      <c r="C49" s="249"/>
      <c r="D49" s="249"/>
      <c r="E49" s="249"/>
      <c r="F49" s="249"/>
      <c r="G49" s="249"/>
      <c r="H49" s="249"/>
      <c r="I49" s="250"/>
      <c r="J49" s="251"/>
      <c r="K49" s="80"/>
    </row>
    <row r="50" spans="1:53" ht="39.950000000000003" customHeight="1" x14ac:dyDescent="0.25">
      <c r="A50" s="78"/>
      <c r="B50" s="78"/>
      <c r="C50" s="78"/>
      <c r="D50" s="78"/>
      <c r="E50" s="78"/>
      <c r="F50" s="78"/>
      <c r="G50" s="78"/>
      <c r="H50" s="78"/>
      <c r="I50" s="79"/>
      <c r="J50" s="79"/>
      <c r="K50" s="80"/>
    </row>
    <row r="51" spans="1:53" x14ac:dyDescent="0.25">
      <c r="A51" s="20"/>
      <c r="B51" s="20"/>
      <c r="C51" s="20"/>
      <c r="D51" s="20"/>
      <c r="E51" s="20"/>
      <c r="F51" s="20"/>
      <c r="G51" s="20"/>
      <c r="H51" s="20"/>
      <c r="I51" s="20"/>
      <c r="J51" s="20"/>
    </row>
    <row r="52" spans="1:53" x14ac:dyDescent="0.25">
      <c r="A52" s="21"/>
      <c r="B52" s="21"/>
      <c r="C52" s="22"/>
      <c r="D52" s="23"/>
      <c r="E52" s="23"/>
      <c r="F52" s="11"/>
      <c r="G52" s="23"/>
      <c r="H52" s="23"/>
      <c r="I52" s="23"/>
      <c r="J52" s="23"/>
    </row>
    <row r="53" spans="1:53" x14ac:dyDescent="0.25">
      <c r="A53" s="11"/>
      <c r="B53" s="11"/>
      <c r="C53" s="12"/>
      <c r="D53" s="13"/>
      <c r="E53" s="13"/>
      <c r="F53" s="19"/>
      <c r="G53" s="13"/>
      <c r="H53" s="13"/>
      <c r="I53" s="13"/>
      <c r="J53" s="13"/>
    </row>
    <row r="54" spans="1:53" s="11" customFormat="1" x14ac:dyDescent="0.25">
      <c r="C54" s="12"/>
      <c r="D54" s="13"/>
      <c r="E54" s="13"/>
      <c r="F54" s="19"/>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9"/>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9"/>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8"/>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row r="104" spans="3:53" s="11" customFormat="1" x14ac:dyDescent="0.25">
      <c r="C104" s="12"/>
      <c r="D104" s="13"/>
      <c r="E104" s="13"/>
      <c r="F104" s="13"/>
      <c r="G104" s="13"/>
      <c r="H104" s="13"/>
      <c r="I104" s="13"/>
      <c r="J104" s="13"/>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row>
  </sheetData>
  <sheetProtection algorithmName="SHA-512" hashValue="zwPyxQrDF+vX7wWz2f6IrM9RYB9BdXc7ibMHKZQ/RDyQUnpQYczJwz1yBLl9xSdkr4BdauYYd4VUmsQyv+T/bw==" saltValue="3kXMPg4DxONMtPKQFDMQrA==" spinCount="100000" sheet="1" objects="1" scenarios="1" formatCells="0" formatColumns="0" formatRows="0" insertColumns="0" insertRows="0" insertHyperlinks="0" deleteColumns="0" deleteRows="0" sort="0" autoFilter="0" pivotTables="0"/>
  <protectedRanges>
    <protectedRange sqref="A1:J49" name="Range1"/>
  </protectedRanges>
  <mergeCells count="26">
    <mergeCell ref="B17:J17"/>
    <mergeCell ref="A33:J33"/>
    <mergeCell ref="C28:D28"/>
    <mergeCell ref="C29:D29"/>
    <mergeCell ref="A18:J18"/>
    <mergeCell ref="A30:E30"/>
    <mergeCell ref="A24:E24"/>
    <mergeCell ref="A25:E25"/>
    <mergeCell ref="A20:J20"/>
    <mergeCell ref="H21:H23"/>
    <mergeCell ref="A1:J2"/>
    <mergeCell ref="A3:J6"/>
    <mergeCell ref="A7:J7"/>
    <mergeCell ref="A15:J15"/>
    <mergeCell ref="B11:J11"/>
    <mergeCell ref="B10:J10"/>
    <mergeCell ref="A47:J47"/>
    <mergeCell ref="A48:J48"/>
    <mergeCell ref="A49:J49"/>
    <mergeCell ref="A37:E37"/>
    <mergeCell ref="A38:E38"/>
    <mergeCell ref="A45:G45"/>
    <mergeCell ref="A46:J46"/>
    <mergeCell ref="D42:E42"/>
    <mergeCell ref="D43:E43"/>
    <mergeCell ref="I37:J37"/>
  </mergeCells>
  <conditionalFormatting sqref="F30 F37">
    <cfRule type="expression" dxfId="1" priority="3">
      <formula>$B$12="áno"</formula>
    </cfRule>
  </conditionalFormatting>
  <conditionalFormatting sqref="G30 G37">
    <cfRule type="expression" dxfId="0" priority="2">
      <formula>$B$12="nie"</formula>
    </cfRule>
  </conditionalFormatting>
  <conditionalFormatting sqref="H19 H21:H23 H29:H30 H35:H38">
    <cfRule type="expression" priority="1">
      <formula>FALSE</formula>
    </cfRule>
  </conditionalFormatting>
  <dataValidations xWindow="610" yWindow="562" count="6">
    <dataValidation type="list" allowBlank="1" showErrorMessage="1" prompt="Vyberte položku." sqref="I19 I21:I23">
      <formula1>$Z$8:$Z$10</formula1>
    </dataValidation>
    <dataValidation allowBlank="1" showErrorMessage="1" prompt="Stručne špecifikujte jednotlivé výdavky z hľadiska ich predmetu, resp. rozsahu. To znamená, že v prípade, ak výdavok pozostáva z viacerých položiek, je potrebné v rámci vecného popisu výdavku  výdavok bližšie špecifikovať.  " sqref="J19"/>
    <dataValidation type="list" allowBlank="1" showInputMessage="1" showErrorMessage="1" sqref="B12">
      <formula1>$Z$2:$Z$3</formula1>
    </dataValidation>
    <dataValidation type="list" allowBlank="1" showErrorMessage="1" prompt="Vyberte položku." sqref="I35:I36">
      <formula1>$Z$8:$Z$12</formula1>
    </dataValidation>
    <dataValidation type="list" allowBlank="1" showInputMessage="1" showErrorMessage="1" sqref="B27">
      <formula1>$Z$17:$Z$18</formula1>
    </dataValidation>
    <dataValidation type="custom" allowBlank="1" showInputMessage="1" showErrorMessage="1" sqref="H19 H21:H23 H29 H30 H35 H36 H37 H38 F24:G25">
      <formula1>FALSE</formula1>
    </dataValidation>
  </dataValidations>
  <pageMargins left="0.31496062992125984" right="0.31496062992125984" top="0.35433070866141736" bottom="0.35433070866141736" header="0.31496062992125984" footer="0.31496062992125984"/>
  <pageSetup paperSize="9" scale="46"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C117"/>
  <sheetViews>
    <sheetView showGridLines="0" view="pageBreakPreview" zoomScale="50" zoomScaleNormal="80" zoomScaleSheetLayoutView="50" workbookViewId="0">
      <selection activeCell="K3" sqref="K3"/>
    </sheetView>
  </sheetViews>
  <sheetFormatPr defaultColWidth="9.140625" defaultRowHeight="15" x14ac:dyDescent="0.25"/>
  <cols>
    <col min="1" max="1" width="12.7109375" style="1" customWidth="1"/>
    <col min="2" max="2" width="24.7109375" style="1" customWidth="1"/>
    <col min="3" max="3" width="22.7109375" style="2" customWidth="1"/>
    <col min="4" max="7" width="22.7109375" style="3" customWidth="1"/>
    <col min="8" max="8" width="56.7109375" style="3" customWidth="1"/>
    <col min="9" max="9" width="9.140625" style="11" customWidth="1"/>
    <col min="10" max="51" width="9.140625" style="1" customWidth="1"/>
    <col min="52" max="16384" width="9.140625" style="1"/>
  </cols>
  <sheetData>
    <row r="1" spans="1:24" x14ac:dyDescent="0.25">
      <c r="A1" s="291" t="s">
        <v>66</v>
      </c>
      <c r="B1" s="292"/>
      <c r="C1" s="292"/>
      <c r="D1" s="292"/>
      <c r="E1" s="292"/>
      <c r="F1" s="292"/>
      <c r="G1" s="292"/>
      <c r="H1" s="292"/>
    </row>
    <row r="2" spans="1:24" x14ac:dyDescent="0.25">
      <c r="A2" s="292"/>
      <c r="B2" s="292"/>
      <c r="C2" s="292"/>
      <c r="D2" s="292"/>
      <c r="E2" s="292"/>
      <c r="F2" s="292"/>
      <c r="G2" s="292"/>
      <c r="H2" s="292"/>
    </row>
    <row r="3" spans="1:24" x14ac:dyDescent="0.25">
      <c r="A3" s="293"/>
      <c r="B3" s="293"/>
      <c r="C3" s="293"/>
      <c r="D3" s="293"/>
      <c r="E3" s="293"/>
      <c r="F3" s="293"/>
      <c r="G3" s="293"/>
      <c r="H3" s="293"/>
    </row>
    <row r="4" spans="1:24" x14ac:dyDescent="0.25">
      <c r="A4" s="293"/>
      <c r="B4" s="293"/>
      <c r="C4" s="293"/>
      <c r="D4" s="293"/>
      <c r="E4" s="293"/>
      <c r="F4" s="293"/>
      <c r="G4" s="293"/>
      <c r="H4" s="293"/>
    </row>
    <row r="5" spans="1:24" x14ac:dyDescent="0.25">
      <c r="A5" s="293"/>
      <c r="B5" s="293"/>
      <c r="C5" s="293"/>
      <c r="D5" s="293"/>
      <c r="E5" s="293"/>
      <c r="F5" s="293"/>
      <c r="G5" s="293"/>
      <c r="H5" s="293"/>
    </row>
    <row r="6" spans="1:24" x14ac:dyDescent="0.25">
      <c r="A6" s="293"/>
      <c r="B6" s="293"/>
      <c r="C6" s="293"/>
      <c r="D6" s="293"/>
      <c r="E6" s="293"/>
      <c r="F6" s="293"/>
      <c r="G6" s="293"/>
      <c r="H6" s="293"/>
    </row>
    <row r="7" spans="1:24" x14ac:dyDescent="0.25">
      <c r="A7" s="293"/>
      <c r="B7" s="293"/>
      <c r="C7" s="293"/>
      <c r="D7" s="293"/>
      <c r="E7" s="293"/>
      <c r="F7" s="293"/>
      <c r="G7" s="293"/>
      <c r="H7" s="293"/>
      <c r="J7" s="11"/>
    </row>
    <row r="8" spans="1:24" s="136" customFormat="1" ht="24" customHeight="1" x14ac:dyDescent="0.35">
      <c r="A8" s="294" t="s">
        <v>138</v>
      </c>
      <c r="B8" s="295"/>
      <c r="C8" s="295"/>
      <c r="D8" s="295"/>
      <c r="E8" s="295"/>
      <c r="F8" s="295"/>
      <c r="G8" s="295"/>
      <c r="H8" s="295"/>
      <c r="I8" s="135"/>
    </row>
    <row r="9" spans="1:24" ht="15" customHeight="1" thickBot="1" x14ac:dyDescent="0.35">
      <c r="A9" s="177"/>
      <c r="B9" s="177"/>
      <c r="C9" s="177"/>
      <c r="D9" s="177"/>
      <c r="E9" s="177"/>
      <c r="F9" s="177"/>
      <c r="G9" s="177"/>
      <c r="H9" s="177"/>
      <c r="X9" s="76"/>
    </row>
    <row r="10" spans="1:24" ht="18" customHeight="1" x14ac:dyDescent="0.25">
      <c r="A10" s="296" t="s">
        <v>76</v>
      </c>
      <c r="B10" s="297"/>
      <c r="C10" s="297"/>
      <c r="D10" s="297"/>
      <c r="E10" s="297"/>
      <c r="F10" s="297"/>
      <c r="G10" s="297"/>
      <c r="H10" s="298"/>
    </row>
    <row r="11" spans="1:24" ht="15.75" x14ac:dyDescent="0.25">
      <c r="A11" s="280" t="s">
        <v>108</v>
      </c>
      <c r="B11" s="281"/>
      <c r="C11" s="281"/>
      <c r="D11" s="281"/>
      <c r="E11" s="281"/>
      <c r="F11" s="281"/>
      <c r="G11" s="281"/>
      <c r="H11" s="283"/>
    </row>
    <row r="12" spans="1:24" ht="42" customHeight="1" x14ac:dyDescent="0.25">
      <c r="A12" s="179" t="s">
        <v>110</v>
      </c>
      <c r="B12" s="179" t="s">
        <v>102</v>
      </c>
      <c r="C12" s="179" t="s">
        <v>103</v>
      </c>
      <c r="D12" s="179" t="s">
        <v>104</v>
      </c>
      <c r="E12" s="179" t="s">
        <v>105</v>
      </c>
      <c r="F12" s="179" t="s">
        <v>111</v>
      </c>
      <c r="G12" s="179" t="s">
        <v>106</v>
      </c>
      <c r="H12" s="179" t="s">
        <v>36</v>
      </c>
    </row>
    <row r="13" spans="1:24" s="134" customFormat="1" ht="20.100000000000001" customHeight="1" x14ac:dyDescent="0.25">
      <c r="A13" s="142"/>
      <c r="B13" s="137"/>
      <c r="C13" s="137"/>
      <c r="D13" s="137"/>
      <c r="E13" s="137"/>
      <c r="F13" s="140">
        <v>0</v>
      </c>
      <c r="G13" s="115" t="b">
        <f>IF(OR('Podrobný rozpočet - ZVV'!$B$12="áno",'Podrobný rozpočet - RVV'!$B$12="áno"),IF(OR(F13="",F13=0),0,IF(AND(F13&gt;0,F13&lt;=1000),2500,IF(AND(F13&gt;1000,F13&lt;=2000),4000,IF(AND(F13&gt;2000,F13&lt;=5000),6600,IF(AND(F13&gt;5000,F13&lt;=10000),8600,9000))))),IF(OR('Podrobný rozpočet - ZVV'!$B$12="nie",'Podrobný rozpočet - RVV'!$B$12="nie"),IF(OR(F13="",F13=0),0,IF(AND(F13&gt;0,F13&lt;=1000),2500*1.2,IF(AND(F13&gt;1000,F13&lt;=2000),4000*1.2,IF(AND(F13&gt;2000,F13&lt;=5000),6600*1.2,IF(AND(F13&gt;5000,F13&lt;=10000),8600*1.2,9000*1.2)))))))</f>
        <v>0</v>
      </c>
      <c r="H13" s="141"/>
      <c r="I13" s="19"/>
    </row>
    <row r="14" spans="1:24" s="134" customFormat="1" ht="20.100000000000001" customHeight="1" x14ac:dyDescent="0.25">
      <c r="A14" s="142"/>
      <c r="B14" s="137"/>
      <c r="C14" s="137"/>
      <c r="D14" s="137"/>
      <c r="E14" s="137"/>
      <c r="F14" s="140">
        <v>0</v>
      </c>
      <c r="G14" s="115" t="b">
        <f>IF(OR('Podrobný rozpočet - ZVV'!$B$12="áno",'Podrobný rozpočet - RVV'!$B$12="áno"),IF(OR(F14="",F14=0),0,IF(AND(F14&gt;0,F14&lt;=1000),2500,IF(AND(F14&gt;1000,F14&lt;=2000),4000,IF(AND(F14&gt;2000,F14&lt;=5000),6600,IF(AND(F14&gt;5000,F14&lt;=10000),8600,9000))))),IF(OR('Podrobný rozpočet - ZVV'!$B$12="nie",'Podrobný rozpočet - RVV'!$B$12="nie"),IF(OR(F14="",F14=0),0,IF(AND(F14&gt;0,F14&lt;=1000),2500*1.2,IF(AND(F14&gt;1000,F14&lt;=2000),4000*1.2,IF(AND(F14&gt;2000,F14&lt;=5000),6600*1.2,IF(AND(F14&gt;5000,F14&lt;=10000),8600*1.2,9000*1.2)))))))</f>
        <v>0</v>
      </c>
      <c r="H14" s="141"/>
      <c r="I14" s="19"/>
    </row>
    <row r="15" spans="1:24" s="134" customFormat="1" ht="20.100000000000001" customHeight="1" x14ac:dyDescent="0.25">
      <c r="A15" s="142"/>
      <c r="B15" s="137"/>
      <c r="C15" s="137"/>
      <c r="D15" s="137"/>
      <c r="E15" s="137"/>
      <c r="F15" s="140">
        <v>0</v>
      </c>
      <c r="G15" s="115" t="b">
        <f>IF(OR('Podrobný rozpočet - ZVV'!$B$12="áno",'Podrobný rozpočet - RVV'!$B$12="áno"),IF(OR(F15="",F15=0),0,IF(AND(F15&gt;0,F15&lt;=1000),2500,IF(AND(F15&gt;1000,F15&lt;=2000),4000,IF(AND(F15&gt;2000,F15&lt;=5000),6600,IF(AND(F15&gt;5000,F15&lt;=10000),8600,9000))))),IF(OR('Podrobný rozpočet - ZVV'!$B$12="nie",'Podrobný rozpočet - RVV'!$B$12="nie"),IF(OR(F15="",F15=0),0,IF(AND(F15&gt;0,F15&lt;=1000),2500*1.2,IF(AND(F15&gt;1000,F15&lt;=2000),4000*1.2,IF(AND(F15&gt;2000,F15&lt;=5000),6600*1.2,IF(AND(F15&gt;5000,F15&lt;=10000),8600*1.2,9000*1.2)))))))</f>
        <v>0</v>
      </c>
      <c r="H15" s="141"/>
      <c r="I15" s="19"/>
    </row>
    <row r="16" spans="1:24" ht="20.100000000000001" customHeight="1" x14ac:dyDescent="0.25">
      <c r="A16" s="280" t="s">
        <v>109</v>
      </c>
      <c r="B16" s="281"/>
      <c r="C16" s="281"/>
      <c r="D16" s="281"/>
      <c r="E16" s="281"/>
      <c r="F16" s="281"/>
      <c r="G16" s="281"/>
      <c r="H16" s="283"/>
    </row>
    <row r="17" spans="1:55" ht="42" customHeight="1" x14ac:dyDescent="0.25">
      <c r="A17" s="179" t="s">
        <v>110</v>
      </c>
      <c r="B17" s="302" t="s">
        <v>107</v>
      </c>
      <c r="C17" s="302"/>
      <c r="D17" s="302"/>
      <c r="E17" s="179" t="s">
        <v>113</v>
      </c>
      <c r="F17" s="179" t="s">
        <v>114</v>
      </c>
      <c r="G17" s="179" t="s">
        <v>106</v>
      </c>
      <c r="H17" s="179" t="s">
        <v>36</v>
      </c>
    </row>
    <row r="18" spans="1:55" s="134" customFormat="1" ht="20.100000000000001" customHeight="1" x14ac:dyDescent="0.25">
      <c r="A18" s="142"/>
      <c r="B18" s="299"/>
      <c r="C18" s="300"/>
      <c r="D18" s="301"/>
      <c r="E18" s="137"/>
      <c r="F18" s="139">
        <v>0</v>
      </c>
      <c r="G18" s="115" t="b">
        <f>IF(OR('Podrobný rozpočet - RVV'!$B$12="áno",'Podrobný rozpočet - ZVV'!$B$12="áno"),IF(OR(F18="",F18=0),0,(F18*0.1)),IF(OR('Podrobný rozpočet - RVV'!$B$12="nie",'Podrobný rozpočet - ZVV'!$B$12="nie"),IF(OR(F18="",F18=0),0,(F18*0.1*1.2))))</f>
        <v>0</v>
      </c>
      <c r="H18" s="141"/>
      <c r="I18" s="19"/>
      <c r="J18" s="138"/>
    </row>
    <row r="19" spans="1:55" s="134" customFormat="1" ht="20.100000000000001" customHeight="1" x14ac:dyDescent="0.25">
      <c r="A19" s="142"/>
      <c r="B19" s="299"/>
      <c r="C19" s="300"/>
      <c r="D19" s="301"/>
      <c r="E19" s="137"/>
      <c r="F19" s="139">
        <v>0</v>
      </c>
      <c r="G19" s="115" t="b">
        <f>IF(OR('Podrobný rozpočet - RVV'!$B$12="áno",'Podrobný rozpočet - ZVV'!$B$12="áno"),IF(OR(F19="",F19=0),0,(F19*0.1)),IF(OR('Podrobný rozpočet - RVV'!$B$12="nie",'Podrobný rozpočet - ZVV'!$B$12="nie"),IF(OR(F19="",F19=0),0,(F19*0.1*1.2))))</f>
        <v>0</v>
      </c>
      <c r="H19" s="141"/>
      <c r="I19" s="19"/>
    </row>
    <row r="20" spans="1:55" s="134" customFormat="1" ht="20.100000000000001" customHeight="1" thickBot="1" x14ac:dyDescent="0.3">
      <c r="A20" s="289" t="s">
        <v>112</v>
      </c>
      <c r="B20" s="290"/>
      <c r="C20" s="290"/>
      <c r="D20" s="290"/>
      <c r="E20" s="290"/>
      <c r="F20" s="290"/>
      <c r="G20" s="172">
        <f>SUM(G13:G15,G18:G19)</f>
        <v>0</v>
      </c>
      <c r="H20" s="143"/>
      <c r="I20" s="19"/>
    </row>
    <row r="21" spans="1:55" s="171" customFormat="1" ht="20.100000000000001" customHeight="1" thickBot="1" x14ac:dyDescent="0.3">
      <c r="A21" s="287"/>
      <c r="B21" s="288"/>
      <c r="C21" s="288"/>
      <c r="D21" s="288"/>
      <c r="E21" s="288"/>
      <c r="F21" s="288"/>
      <c r="G21" s="288"/>
      <c r="H21" s="288"/>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row>
    <row r="22" spans="1:55" ht="20.100000000000001" customHeight="1" x14ac:dyDescent="0.25">
      <c r="A22" s="296" t="s">
        <v>80</v>
      </c>
      <c r="B22" s="297"/>
      <c r="C22" s="297"/>
      <c r="D22" s="297"/>
      <c r="E22" s="297"/>
      <c r="F22" s="297"/>
      <c r="G22" s="297"/>
      <c r="H22" s="298"/>
    </row>
    <row r="23" spans="1:55" ht="20.100000000000001" customHeight="1" x14ac:dyDescent="0.25">
      <c r="A23" s="280" t="s">
        <v>108</v>
      </c>
      <c r="B23" s="281"/>
      <c r="C23" s="281"/>
      <c r="D23" s="281"/>
      <c r="E23" s="281"/>
      <c r="F23" s="281"/>
      <c r="G23" s="281"/>
      <c r="H23" s="283"/>
    </row>
    <row r="24" spans="1:55" ht="42" customHeight="1" x14ac:dyDescent="0.25">
      <c r="A24" s="179" t="s">
        <v>110</v>
      </c>
      <c r="B24" s="179" t="s">
        <v>102</v>
      </c>
      <c r="C24" s="179" t="s">
        <v>103</v>
      </c>
      <c r="D24" s="179" t="s">
        <v>104</v>
      </c>
      <c r="E24" s="179" t="s">
        <v>105</v>
      </c>
      <c r="F24" s="179" t="s">
        <v>111</v>
      </c>
      <c r="G24" s="179" t="s">
        <v>106</v>
      </c>
      <c r="H24" s="179" t="s">
        <v>36</v>
      </c>
    </row>
    <row r="25" spans="1:55" s="134" customFormat="1" ht="20.100000000000001" customHeight="1" x14ac:dyDescent="0.25">
      <c r="A25" s="145"/>
      <c r="B25" s="146"/>
      <c r="C25" s="146"/>
      <c r="D25" s="146"/>
      <c r="E25" s="146"/>
      <c r="F25" s="140">
        <v>0</v>
      </c>
      <c r="G25" s="313" t="b">
        <f>IF(OR('Podrobný rozpočet - ZVV'!$B$12="áno",'Podrobný rozpočet - RVV'!$B$12="áno"),IF(OR(SUM(F25:F27)="",SUM(F25:F27)=0),0,IF(AND(SUM(F25:F27)&gt;0,SUM(F25:F27)&lt;=1000),2900,IF(AND(SUM(F25:F27)&gt;1000,SUM(F25:F27)&lt;=2000),4350,IF(AND(SUM(F25:F27)&gt;2000,SUM(F25:F27)&lt;=5000),8000,IF(AND(SUM(F25:F27)&gt;5000,SUM(F25:F27)&lt;=10000),10700,12000))))),IF(OR('Podrobný rozpočet - ZVV'!$B$12="nie",'Podrobný rozpočet - RVV'!$B$12="nie"),IF(OR(SUM(F25:F27)="",SUM(F25:F27)=0),0,IF(AND(SUM(F25:F27)&gt;0,SUM(F25:F27)&lt;=1000),2900*1.2,IF(AND(SUM(F25:F27)&gt;1000,SUM(F25:F27)&lt;=2000),4350*1.2,IF(AND(SUM(F25:F27)&gt;2000,SUM(F25:F27)&lt;=5000),8000*1.2,IF(AND(SUM(F25:F27)&gt;5000,SUM(F25:F27)&lt;=10000),10700*1.2,12000*1.2)))))))</f>
        <v>0</v>
      </c>
      <c r="H25" s="141"/>
      <c r="I25" s="19"/>
    </row>
    <row r="26" spans="1:55" s="134" customFormat="1" ht="19.5" customHeight="1" x14ac:dyDescent="0.25">
      <c r="A26" s="145"/>
      <c r="B26" s="146"/>
      <c r="C26" s="146"/>
      <c r="D26" s="146"/>
      <c r="E26" s="146"/>
      <c r="F26" s="140">
        <v>0</v>
      </c>
      <c r="G26" s="314"/>
      <c r="H26" s="141"/>
      <c r="I26" s="19"/>
    </row>
    <row r="27" spans="1:55" s="134" customFormat="1" ht="19.5" customHeight="1" x14ac:dyDescent="0.25">
      <c r="A27" s="145"/>
      <c r="B27" s="146"/>
      <c r="C27" s="146"/>
      <c r="D27" s="146"/>
      <c r="E27" s="146"/>
      <c r="F27" s="140">
        <v>0</v>
      </c>
      <c r="G27" s="315"/>
      <c r="H27" s="141"/>
      <c r="I27" s="19"/>
    </row>
    <row r="28" spans="1:55" ht="20.100000000000001" customHeight="1" x14ac:dyDescent="0.25">
      <c r="A28" s="280" t="s">
        <v>109</v>
      </c>
      <c r="B28" s="281"/>
      <c r="C28" s="281"/>
      <c r="D28" s="281"/>
      <c r="E28" s="281"/>
      <c r="F28" s="281"/>
      <c r="G28" s="281"/>
      <c r="H28" s="283"/>
    </row>
    <row r="29" spans="1:55" ht="42" customHeight="1" x14ac:dyDescent="0.25">
      <c r="A29" s="179" t="s">
        <v>110</v>
      </c>
      <c r="B29" s="302" t="s">
        <v>107</v>
      </c>
      <c r="C29" s="302"/>
      <c r="D29" s="302"/>
      <c r="E29" s="179" t="s">
        <v>116</v>
      </c>
      <c r="F29" s="179" t="s">
        <v>114</v>
      </c>
      <c r="G29" s="179" t="s">
        <v>106</v>
      </c>
      <c r="H29" s="179" t="s">
        <v>36</v>
      </c>
    </row>
    <row r="30" spans="1:55" s="134" customFormat="1" ht="20.100000000000001" customHeight="1" x14ac:dyDescent="0.25">
      <c r="A30" s="145"/>
      <c r="B30" s="299"/>
      <c r="C30" s="300"/>
      <c r="D30" s="301"/>
      <c r="E30" s="146"/>
      <c r="F30" s="139">
        <v>0</v>
      </c>
      <c r="G30" s="115" t="b">
        <f>IF(OR('Podrobný rozpočet - RVV'!$B$12="áno",'Podrobný rozpočet - ZVV'!$B$12="áno"),IF(OR(F30="",F30=0),0,(F30*0.125)),IF(OR('Podrobný rozpočet - RVV'!$B$12="nie",'Podrobný rozpočet - ZVV'!$B$12="nie"),IF(OR(F30="",F30=0),0,(F30*0.125*1.2))))</f>
        <v>0</v>
      </c>
      <c r="H30" s="141"/>
      <c r="I30" s="19"/>
    </row>
    <row r="31" spans="1:55" s="134" customFormat="1" ht="20.100000000000001" customHeight="1" x14ac:dyDescent="0.25">
      <c r="A31" s="145"/>
      <c r="B31" s="299"/>
      <c r="C31" s="300"/>
      <c r="D31" s="301"/>
      <c r="E31" s="146"/>
      <c r="F31" s="139">
        <v>0</v>
      </c>
      <c r="G31" s="115" t="b">
        <f>IF(OR('Podrobný rozpočet - RVV'!$B$12="áno",'Podrobný rozpočet - ZVV'!$B$12="áno"),IF(OR(F31="",F31=0),0,(F31*0.125)),IF(OR('Podrobný rozpočet - RVV'!$B$12="nie",'Podrobný rozpočet - ZVV'!$B$12="nie"),IF(OR(F31="",F31=0),0,(F31*0.125*1.2))))</f>
        <v>0</v>
      </c>
      <c r="H31" s="141"/>
      <c r="I31" s="19"/>
    </row>
    <row r="32" spans="1:55" ht="20.100000000000001" customHeight="1" thickBot="1" x14ac:dyDescent="0.3">
      <c r="A32" s="289" t="s">
        <v>115</v>
      </c>
      <c r="B32" s="290"/>
      <c r="C32" s="290"/>
      <c r="D32" s="290"/>
      <c r="E32" s="290"/>
      <c r="F32" s="290"/>
      <c r="G32" s="172">
        <f>SUM(G25,G30:G31)</f>
        <v>0</v>
      </c>
      <c r="H32" s="144"/>
    </row>
    <row r="33" spans="1:9" ht="15" customHeight="1" x14ac:dyDescent="0.25">
      <c r="A33" s="8"/>
      <c r="B33" s="8"/>
      <c r="C33" s="9"/>
      <c r="D33" s="178"/>
      <c r="E33" s="178"/>
      <c r="F33" s="29"/>
      <c r="G33" s="29"/>
      <c r="H33" s="178"/>
    </row>
    <row r="34" spans="1:9" ht="15" customHeight="1" x14ac:dyDescent="0.25">
      <c r="A34" s="8"/>
      <c r="B34" s="8"/>
      <c r="C34" s="9"/>
      <c r="D34" s="178"/>
      <c r="E34" s="178"/>
      <c r="F34" s="29"/>
      <c r="G34" s="29"/>
      <c r="H34" s="178"/>
    </row>
    <row r="35" spans="1:9" ht="15" customHeight="1" x14ac:dyDescent="0.25">
      <c r="A35" s="8"/>
      <c r="B35" s="8"/>
      <c r="C35" s="9"/>
      <c r="D35" s="178"/>
      <c r="E35" s="178"/>
      <c r="F35" s="29"/>
      <c r="G35" s="29"/>
      <c r="H35" s="178"/>
    </row>
    <row r="36" spans="1:9" ht="15" customHeight="1" x14ac:dyDescent="0.25">
      <c r="A36" s="8" t="s">
        <v>70</v>
      </c>
      <c r="B36" s="8"/>
      <c r="C36" s="9"/>
      <c r="D36" s="236" t="s">
        <v>132</v>
      </c>
      <c r="E36" s="236"/>
      <c r="F36" s="178"/>
      <c r="G36" s="30">
        <v>5032179</v>
      </c>
      <c r="H36" s="178"/>
    </row>
    <row r="37" spans="1:9" ht="15" customHeight="1" x14ac:dyDescent="0.25">
      <c r="A37" s="8"/>
      <c r="B37" s="8"/>
      <c r="C37" s="9"/>
      <c r="D37" s="236" t="s">
        <v>122</v>
      </c>
      <c r="E37" s="236"/>
      <c r="F37" s="178"/>
      <c r="G37" s="28"/>
      <c r="H37" s="178"/>
    </row>
    <row r="38" spans="1:9" ht="15" customHeight="1" x14ac:dyDescent="0.25">
      <c r="A38" s="8"/>
      <c r="B38" s="8"/>
      <c r="C38" s="9"/>
      <c r="D38" s="178"/>
      <c r="E38" s="178"/>
      <c r="F38" s="178"/>
      <c r="G38" s="28"/>
      <c r="H38" s="178"/>
    </row>
    <row r="39" spans="1:9" s="150" customFormat="1" ht="20.100000000000001" customHeight="1" x14ac:dyDescent="0.25">
      <c r="A39" s="306" t="s">
        <v>8</v>
      </c>
      <c r="B39" s="306"/>
      <c r="C39" s="306"/>
      <c r="D39" s="306"/>
      <c r="E39" s="306"/>
      <c r="F39" s="306"/>
      <c r="G39" s="306"/>
      <c r="H39" s="180"/>
      <c r="I39" s="149"/>
    </row>
    <row r="40" spans="1:9" ht="20.100000000000001" customHeight="1" x14ac:dyDescent="0.25">
      <c r="A40" s="307" t="s">
        <v>119</v>
      </c>
      <c r="B40" s="308"/>
      <c r="C40" s="308"/>
      <c r="D40" s="308"/>
      <c r="E40" s="308"/>
      <c r="F40" s="308"/>
      <c r="G40" s="308"/>
      <c r="H40" s="308"/>
    </row>
    <row r="41" spans="1:9" s="4" customFormat="1" ht="20.100000000000001" customHeight="1" x14ac:dyDescent="0.25">
      <c r="A41" s="309" t="s">
        <v>117</v>
      </c>
      <c r="B41" s="310"/>
      <c r="C41" s="310"/>
      <c r="D41" s="310"/>
      <c r="E41" s="310"/>
      <c r="F41" s="310"/>
      <c r="G41" s="310"/>
      <c r="H41" s="310"/>
      <c r="I41" s="17"/>
    </row>
    <row r="42" spans="1:9" ht="35.1" customHeight="1" x14ac:dyDescent="0.25">
      <c r="A42" s="311" t="s">
        <v>118</v>
      </c>
      <c r="B42" s="312"/>
      <c r="C42" s="312"/>
      <c r="D42" s="312"/>
      <c r="E42" s="312"/>
      <c r="F42" s="312"/>
      <c r="G42" s="312"/>
      <c r="H42" s="312"/>
    </row>
    <row r="43" spans="1:9" ht="20.100000000000001" customHeight="1" x14ac:dyDescent="0.25">
      <c r="A43" s="304" t="s">
        <v>120</v>
      </c>
      <c r="B43" s="305"/>
      <c r="C43" s="305"/>
      <c r="D43" s="305"/>
      <c r="E43" s="305"/>
      <c r="F43" s="305"/>
      <c r="G43" s="305"/>
      <c r="H43" s="305"/>
    </row>
    <row r="44" spans="1:9" ht="20.100000000000001" customHeight="1" x14ac:dyDescent="0.25">
      <c r="A44" s="303" t="s">
        <v>124</v>
      </c>
      <c r="B44" s="303"/>
      <c r="C44" s="303"/>
      <c r="D44" s="303"/>
      <c r="E44" s="303"/>
      <c r="F44" s="303"/>
      <c r="G44" s="303"/>
      <c r="H44" s="303"/>
    </row>
    <row r="45" spans="1:9" ht="65.099999999999994" customHeight="1" x14ac:dyDescent="0.25">
      <c r="A45" s="78"/>
      <c r="B45" s="78"/>
      <c r="C45" s="78"/>
      <c r="D45" s="78"/>
      <c r="E45" s="78"/>
      <c r="F45" s="78"/>
      <c r="G45" s="78"/>
      <c r="H45" s="79"/>
    </row>
    <row r="46" spans="1:9" ht="20.100000000000001" customHeight="1" x14ac:dyDescent="0.25">
      <c r="A46" s="20"/>
      <c r="B46" s="20"/>
      <c r="C46" s="20"/>
      <c r="D46" s="20"/>
      <c r="E46" s="20"/>
      <c r="F46" s="20"/>
      <c r="G46" s="20"/>
      <c r="H46" s="20"/>
      <c r="I46" s="1"/>
    </row>
    <row r="47" spans="1:9" ht="20.100000000000001" customHeight="1" x14ac:dyDescent="0.25">
      <c r="A47" s="21"/>
      <c r="B47" s="21"/>
      <c r="C47" s="22"/>
      <c r="D47" s="23"/>
      <c r="E47" s="23"/>
      <c r="F47" s="11"/>
      <c r="G47" s="23"/>
      <c r="H47" s="23"/>
      <c r="I47" s="1"/>
    </row>
    <row r="48" spans="1:9" ht="20.100000000000001" customHeight="1" x14ac:dyDescent="0.25">
      <c r="A48" s="11"/>
      <c r="B48" s="11"/>
      <c r="C48" s="12"/>
      <c r="D48" s="13"/>
      <c r="E48" s="13"/>
      <c r="F48" s="19"/>
      <c r="G48" s="13"/>
      <c r="H48" s="13"/>
      <c r="I48" s="1"/>
    </row>
    <row r="49" spans="1:51" ht="30" customHeight="1" x14ac:dyDescent="0.25">
      <c r="A49" s="11"/>
      <c r="B49" s="11"/>
      <c r="C49" s="12"/>
      <c r="D49" s="13"/>
      <c r="E49" s="13"/>
      <c r="F49" s="19"/>
      <c r="G49" s="13"/>
      <c r="H49" s="13"/>
      <c r="I49" s="1"/>
    </row>
    <row r="50" spans="1:51" x14ac:dyDescent="0.25">
      <c r="A50" s="11"/>
      <c r="B50" s="11"/>
      <c r="C50" s="12"/>
      <c r="D50" s="13"/>
      <c r="E50" s="13"/>
      <c r="F50" s="19"/>
      <c r="G50" s="13"/>
      <c r="H50" s="13"/>
    </row>
    <row r="51" spans="1:51" x14ac:dyDescent="0.25">
      <c r="A51" s="11"/>
      <c r="B51" s="11"/>
      <c r="C51" s="12"/>
      <c r="D51" s="13"/>
      <c r="E51" s="13"/>
      <c r="F51" s="19"/>
      <c r="G51" s="13"/>
      <c r="H51" s="13"/>
    </row>
    <row r="52" spans="1:51" x14ac:dyDescent="0.25">
      <c r="A52" s="11"/>
      <c r="B52" s="11"/>
      <c r="C52" s="12"/>
      <c r="D52" s="13"/>
      <c r="E52" s="13"/>
      <c r="F52" s="13"/>
      <c r="G52" s="13"/>
      <c r="H52" s="13"/>
    </row>
    <row r="53" spans="1:51" x14ac:dyDescent="0.25">
      <c r="A53" s="11"/>
      <c r="B53" s="11"/>
      <c r="C53" s="12"/>
      <c r="D53" s="13"/>
      <c r="E53" s="13"/>
      <c r="F53" s="13"/>
      <c r="G53" s="13"/>
      <c r="H53" s="13"/>
    </row>
    <row r="54" spans="1:51" x14ac:dyDescent="0.25">
      <c r="A54" s="11"/>
      <c r="B54" s="11"/>
      <c r="C54" s="12"/>
      <c r="D54" s="13"/>
      <c r="E54" s="13"/>
      <c r="F54" s="13"/>
      <c r="G54" s="13"/>
      <c r="H54" s="13"/>
    </row>
    <row r="55" spans="1:51" ht="17.25" customHeight="1" x14ac:dyDescent="0.25">
      <c r="A55" s="11"/>
      <c r="B55" s="11"/>
      <c r="C55" s="12"/>
      <c r="D55" s="13"/>
      <c r="E55" s="13"/>
      <c r="F55" s="18"/>
      <c r="G55" s="13"/>
      <c r="H55" s="13"/>
      <c r="I55" s="18"/>
    </row>
    <row r="56" spans="1:51" ht="24.95" customHeight="1" x14ac:dyDescent="0.25">
      <c r="A56" s="11"/>
      <c r="B56" s="11"/>
      <c r="C56" s="12"/>
      <c r="D56" s="13"/>
      <c r="E56" s="13"/>
      <c r="F56" s="13"/>
      <c r="G56" s="13"/>
      <c r="H56" s="13"/>
      <c r="I56" s="76"/>
    </row>
    <row r="57" spans="1:51" ht="63.95" customHeight="1" x14ac:dyDescent="0.25">
      <c r="A57" s="11"/>
      <c r="B57" s="11"/>
      <c r="C57" s="12"/>
      <c r="D57" s="13"/>
      <c r="E57" s="13"/>
      <c r="F57" s="13"/>
      <c r="G57" s="13"/>
      <c r="H57" s="13"/>
      <c r="I57" s="128"/>
    </row>
    <row r="58" spans="1:51" ht="24.95" customHeight="1" x14ac:dyDescent="0.25">
      <c r="A58" s="11"/>
      <c r="B58" s="11"/>
      <c r="C58" s="12"/>
      <c r="D58" s="13"/>
      <c r="E58" s="13"/>
      <c r="F58" s="13"/>
      <c r="G58" s="13"/>
      <c r="H58" s="13"/>
      <c r="I58" s="47"/>
    </row>
    <row r="59" spans="1:51" ht="24.95" customHeight="1" x14ac:dyDescent="0.25">
      <c r="A59" s="11"/>
      <c r="B59" s="11"/>
      <c r="C59" s="12"/>
      <c r="D59" s="13"/>
      <c r="E59" s="13"/>
      <c r="F59" s="13"/>
      <c r="G59" s="13"/>
      <c r="H59" s="13"/>
      <c r="I59" s="128"/>
    </row>
    <row r="60" spans="1:51" ht="39.950000000000003" customHeight="1" x14ac:dyDescent="0.25">
      <c r="A60" s="11"/>
      <c r="B60" s="11"/>
      <c r="C60" s="12"/>
      <c r="D60" s="13"/>
      <c r="E60" s="13"/>
      <c r="F60" s="13"/>
      <c r="G60" s="13"/>
      <c r="H60" s="13"/>
      <c r="I60" s="128"/>
    </row>
    <row r="61" spans="1:51" x14ac:dyDescent="0.25">
      <c r="A61" s="11"/>
      <c r="B61" s="11"/>
      <c r="C61" s="12"/>
      <c r="D61" s="13"/>
      <c r="E61" s="13"/>
      <c r="F61" s="13"/>
      <c r="G61" s="13"/>
      <c r="H61" s="13"/>
    </row>
    <row r="62" spans="1:51" x14ac:dyDescent="0.25">
      <c r="A62" s="11"/>
      <c r="B62" s="11"/>
      <c r="C62" s="12"/>
      <c r="D62" s="13"/>
      <c r="E62" s="13"/>
      <c r="F62" s="13"/>
      <c r="G62" s="13"/>
      <c r="H62" s="13"/>
    </row>
    <row r="63" spans="1:51" x14ac:dyDescent="0.25">
      <c r="A63" s="11"/>
      <c r="B63" s="11"/>
      <c r="C63" s="12"/>
      <c r="D63" s="13"/>
      <c r="E63" s="13"/>
      <c r="F63" s="13"/>
      <c r="G63" s="13"/>
      <c r="H63" s="13"/>
    </row>
    <row r="64" spans="1:51" s="11" customFormat="1" x14ac:dyDescent="0.25">
      <c r="C64" s="12"/>
      <c r="D64" s="13"/>
      <c r="E64" s="13"/>
      <c r="F64" s="13"/>
      <c r="G64" s="13"/>
      <c r="H64" s="13"/>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3:51" s="11" customFormat="1" x14ac:dyDescent="0.25">
      <c r="C65" s="12"/>
      <c r="D65" s="13"/>
      <c r="E65" s="13"/>
      <c r="F65" s="13"/>
      <c r="G65" s="13"/>
      <c r="H65" s="13"/>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3:51" s="11" customFormat="1" x14ac:dyDescent="0.25">
      <c r="C66" s="12"/>
      <c r="D66" s="13"/>
      <c r="E66" s="13"/>
      <c r="F66" s="13"/>
      <c r="G66" s="13"/>
      <c r="H66" s="13"/>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3:51" s="11" customFormat="1" x14ac:dyDescent="0.25">
      <c r="C67" s="12"/>
      <c r="D67" s="13"/>
      <c r="E67" s="13"/>
      <c r="F67" s="13"/>
      <c r="G67" s="13"/>
      <c r="H67" s="13"/>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3:51" s="11" customFormat="1" x14ac:dyDescent="0.25">
      <c r="C68" s="12"/>
      <c r="D68" s="13"/>
      <c r="E68" s="13"/>
      <c r="F68" s="13"/>
      <c r="G68" s="13"/>
      <c r="H68" s="13"/>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3:51" s="11" customFormat="1" x14ac:dyDescent="0.25">
      <c r="C69" s="12"/>
      <c r="D69" s="13"/>
      <c r="E69" s="13"/>
      <c r="F69" s="13"/>
      <c r="G69" s="13"/>
      <c r="H69" s="13"/>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3:51" s="11" customFormat="1" x14ac:dyDescent="0.25">
      <c r="C70" s="12"/>
      <c r="D70" s="13"/>
      <c r="E70" s="13"/>
      <c r="F70" s="13"/>
      <c r="G70" s="13"/>
      <c r="H70" s="13"/>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3:51" s="11" customFormat="1" x14ac:dyDescent="0.25">
      <c r="C71" s="12"/>
      <c r="D71" s="13"/>
      <c r="E71" s="13"/>
      <c r="F71" s="13"/>
      <c r="G71" s="13"/>
      <c r="H71" s="13"/>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3:51" s="11" customFormat="1" x14ac:dyDescent="0.25">
      <c r="C72" s="12"/>
      <c r="D72" s="13"/>
      <c r="E72" s="13"/>
      <c r="F72" s="13"/>
      <c r="G72" s="13"/>
      <c r="H72" s="13"/>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3:51" s="11" customFormat="1" x14ac:dyDescent="0.25">
      <c r="C73" s="12"/>
      <c r="D73" s="13"/>
      <c r="E73" s="13"/>
      <c r="F73" s="13"/>
      <c r="G73" s="13"/>
      <c r="H73" s="13"/>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3:51" s="11" customFormat="1" x14ac:dyDescent="0.25">
      <c r="C74" s="12"/>
      <c r="D74" s="13"/>
      <c r="E74" s="13"/>
      <c r="F74" s="13"/>
      <c r="G74" s="13"/>
      <c r="H74" s="13"/>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3:51" s="11" customFormat="1" x14ac:dyDescent="0.25">
      <c r="C75" s="12"/>
      <c r="D75" s="13"/>
      <c r="E75" s="13"/>
      <c r="F75" s="13"/>
      <c r="G75" s="13"/>
      <c r="H75" s="13"/>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3:51" s="11" customFormat="1" x14ac:dyDescent="0.25">
      <c r="C76" s="12"/>
      <c r="D76" s="13"/>
      <c r="E76" s="13"/>
      <c r="F76" s="13"/>
      <c r="G76" s="13"/>
      <c r="H76" s="13"/>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row>
    <row r="77" spans="3:51" s="11" customFormat="1" x14ac:dyDescent="0.25">
      <c r="C77" s="12"/>
      <c r="D77" s="13"/>
      <c r="E77" s="13"/>
      <c r="F77" s="13"/>
      <c r="G77" s="13"/>
      <c r="H77" s="13"/>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row>
    <row r="78" spans="3:51" s="11" customFormat="1" x14ac:dyDescent="0.25">
      <c r="C78" s="12"/>
      <c r="D78" s="13"/>
      <c r="E78" s="13"/>
      <c r="F78" s="13"/>
      <c r="G78" s="13"/>
      <c r="H78" s="13"/>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3:51" s="11" customFormat="1" x14ac:dyDescent="0.25">
      <c r="C79" s="12"/>
      <c r="D79" s="13"/>
      <c r="E79" s="13"/>
      <c r="F79" s="13"/>
      <c r="G79" s="13"/>
      <c r="H79" s="13"/>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row>
    <row r="80" spans="3:51" s="11" customFormat="1" x14ac:dyDescent="0.25">
      <c r="C80" s="12"/>
      <c r="D80" s="13"/>
      <c r="E80" s="13"/>
      <c r="F80" s="13"/>
      <c r="G80" s="13"/>
      <c r="H80" s="13"/>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row>
    <row r="81" spans="3:51" s="11" customFormat="1" x14ac:dyDescent="0.25">
      <c r="C81" s="12"/>
      <c r="D81" s="13"/>
      <c r="E81" s="13"/>
      <c r="F81" s="13"/>
      <c r="G81" s="13"/>
      <c r="H81" s="13"/>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row>
    <row r="82" spans="3:51" s="11" customFormat="1" x14ac:dyDescent="0.25">
      <c r="C82" s="12"/>
      <c r="D82" s="13"/>
      <c r="E82" s="13"/>
      <c r="F82" s="13"/>
      <c r="G82" s="13"/>
      <c r="H82" s="13"/>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row>
    <row r="83" spans="3:51" s="11" customFormat="1" x14ac:dyDescent="0.25">
      <c r="C83" s="12"/>
      <c r="D83" s="13"/>
      <c r="E83" s="13"/>
      <c r="F83" s="13"/>
      <c r="G83" s="13"/>
      <c r="H83" s="13"/>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row>
    <row r="84" spans="3:51" s="11" customFormat="1" x14ac:dyDescent="0.25">
      <c r="C84" s="12"/>
      <c r="D84" s="13"/>
      <c r="E84" s="13"/>
      <c r="F84" s="13"/>
      <c r="G84" s="13"/>
      <c r="H84" s="13"/>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row>
    <row r="85" spans="3:51" s="11" customFormat="1" x14ac:dyDescent="0.25">
      <c r="C85" s="12"/>
      <c r="D85" s="13"/>
      <c r="E85" s="13"/>
      <c r="F85" s="13"/>
      <c r="G85" s="13"/>
      <c r="H85" s="13"/>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row>
    <row r="86" spans="3:51" s="11" customFormat="1" x14ac:dyDescent="0.25">
      <c r="C86" s="12"/>
      <c r="D86" s="13"/>
      <c r="E86" s="13"/>
      <c r="F86" s="13"/>
      <c r="G86" s="13"/>
      <c r="H86" s="13"/>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row>
    <row r="87" spans="3:51" s="11" customFormat="1" x14ac:dyDescent="0.25">
      <c r="C87" s="12"/>
      <c r="D87" s="13"/>
      <c r="E87" s="13"/>
      <c r="F87" s="13"/>
      <c r="G87" s="13"/>
      <c r="H87" s="13"/>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row>
    <row r="88" spans="3:51" s="11" customFormat="1" x14ac:dyDescent="0.25">
      <c r="C88" s="12"/>
      <c r="D88" s="13"/>
      <c r="E88" s="13"/>
      <c r="F88" s="13"/>
      <c r="G88" s="13"/>
      <c r="H88" s="13"/>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row>
    <row r="89" spans="3:51" s="11" customFormat="1" x14ac:dyDescent="0.25">
      <c r="C89" s="12"/>
      <c r="D89" s="13"/>
      <c r="E89" s="13"/>
      <c r="F89" s="13"/>
      <c r="G89" s="13"/>
      <c r="H89" s="13"/>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row>
    <row r="90" spans="3:51" s="11" customFormat="1" x14ac:dyDescent="0.25">
      <c r="C90" s="12"/>
      <c r="D90" s="13"/>
      <c r="E90" s="13"/>
      <c r="F90" s="13"/>
      <c r="G90" s="13"/>
      <c r="H90" s="13"/>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row>
    <row r="91" spans="3:51" s="11" customFormat="1" x14ac:dyDescent="0.25">
      <c r="C91" s="12"/>
      <c r="D91" s="13"/>
      <c r="E91" s="13"/>
      <c r="F91" s="13"/>
      <c r="G91" s="13"/>
      <c r="H91" s="13"/>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3:51" s="11" customFormat="1" x14ac:dyDescent="0.25">
      <c r="C92" s="12"/>
      <c r="D92" s="13"/>
      <c r="E92" s="13"/>
      <c r="F92" s="13"/>
      <c r="G92" s="13"/>
      <c r="H92" s="13"/>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row>
    <row r="93" spans="3:51" s="11" customFormat="1" x14ac:dyDescent="0.25">
      <c r="C93" s="12"/>
      <c r="D93" s="13"/>
      <c r="E93" s="13"/>
      <c r="F93" s="13"/>
      <c r="G93" s="13"/>
      <c r="H93" s="13"/>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row>
    <row r="94" spans="3:51" s="11" customFormat="1" x14ac:dyDescent="0.25">
      <c r="C94" s="12"/>
      <c r="D94" s="13"/>
      <c r="E94" s="13"/>
      <c r="F94" s="13"/>
      <c r="G94" s="13"/>
      <c r="H94" s="13"/>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row>
    <row r="95" spans="3:51" s="11" customFormat="1" x14ac:dyDescent="0.25">
      <c r="C95" s="12"/>
      <c r="D95" s="13"/>
      <c r="E95" s="13"/>
      <c r="F95" s="13"/>
      <c r="G95" s="13"/>
      <c r="H95" s="13"/>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row>
    <row r="96" spans="3:51" s="11" customFormat="1" x14ac:dyDescent="0.25">
      <c r="C96" s="12"/>
      <c r="D96" s="13"/>
      <c r="E96" s="13"/>
      <c r="F96" s="13"/>
      <c r="G96" s="13"/>
      <c r="H96" s="13"/>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row>
    <row r="97" spans="1:51" s="11" customFormat="1" x14ac:dyDescent="0.25">
      <c r="C97" s="12"/>
      <c r="D97" s="13"/>
      <c r="E97" s="13"/>
      <c r="F97" s="13"/>
      <c r="G97" s="13"/>
      <c r="H97" s="13"/>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row>
    <row r="98" spans="1:51" s="11" customFormat="1" x14ac:dyDescent="0.25">
      <c r="C98" s="12"/>
      <c r="D98" s="13"/>
      <c r="E98" s="13"/>
      <c r="F98" s="13"/>
      <c r="G98" s="13"/>
      <c r="H98" s="13"/>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row>
    <row r="99" spans="1:51" s="11" customFormat="1" x14ac:dyDescent="0.25">
      <c r="C99" s="12"/>
      <c r="D99" s="13"/>
      <c r="E99" s="13"/>
      <c r="F99" s="13"/>
      <c r="G99" s="13"/>
      <c r="H99" s="13"/>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row>
    <row r="100" spans="1:51" s="11" customFormat="1" x14ac:dyDescent="0.25">
      <c r="C100" s="12"/>
      <c r="D100" s="13"/>
      <c r="E100" s="13"/>
      <c r="F100" s="13"/>
      <c r="G100" s="13"/>
      <c r="H100" s="13"/>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1:51" s="11" customFormat="1" x14ac:dyDescent="0.25">
      <c r="C101" s="12"/>
      <c r="D101" s="13"/>
      <c r="E101" s="13"/>
      <c r="F101" s="13"/>
      <c r="G101" s="13"/>
      <c r="H101" s="13"/>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1:51" s="11" customFormat="1" x14ac:dyDescent="0.25">
      <c r="C102" s="12"/>
      <c r="D102" s="13"/>
      <c r="E102" s="13"/>
      <c r="F102" s="13"/>
      <c r="G102" s="13"/>
      <c r="H102" s="13"/>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1:51" s="11" customFormat="1" x14ac:dyDescent="0.25">
      <c r="A103" s="1"/>
      <c r="B103" s="1"/>
      <c r="C103" s="2"/>
      <c r="D103" s="3"/>
      <c r="E103" s="3"/>
      <c r="F103" s="3"/>
      <c r="G103" s="3"/>
      <c r="H103" s="3"/>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1:51" s="11" customFormat="1" x14ac:dyDescent="0.25">
      <c r="A104" s="1"/>
      <c r="B104" s="1"/>
      <c r="C104" s="2"/>
      <c r="D104" s="3"/>
      <c r="E104" s="3"/>
      <c r="F104" s="3"/>
      <c r="G104" s="3"/>
      <c r="H104" s="3"/>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1:51" s="11" customFormat="1" x14ac:dyDescent="0.25">
      <c r="A105" s="1"/>
      <c r="B105" s="1"/>
      <c r="C105" s="2"/>
      <c r="D105" s="3"/>
      <c r="E105" s="3"/>
      <c r="F105" s="3"/>
      <c r="G105" s="3"/>
      <c r="H105" s="3"/>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1:51" s="11" customFormat="1" x14ac:dyDescent="0.25">
      <c r="A106" s="1"/>
      <c r="B106" s="1"/>
      <c r="C106" s="2"/>
      <c r="D106" s="3"/>
      <c r="E106" s="3"/>
      <c r="F106" s="3"/>
      <c r="G106" s="3"/>
      <c r="H106" s="3"/>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1:51" s="11" customFormat="1" x14ac:dyDescent="0.25">
      <c r="A107" s="1"/>
      <c r="B107" s="1"/>
      <c r="C107" s="2"/>
      <c r="D107" s="3"/>
      <c r="E107" s="3"/>
      <c r="F107" s="3"/>
      <c r="G107" s="3"/>
      <c r="H107" s="3"/>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1:51" s="11" customFormat="1" x14ac:dyDescent="0.25">
      <c r="A108" s="1"/>
      <c r="B108" s="1"/>
      <c r="C108" s="2"/>
      <c r="D108" s="3"/>
      <c r="E108" s="3"/>
      <c r="F108" s="3"/>
      <c r="G108" s="3"/>
      <c r="H108" s="3"/>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1:51" s="11" customFormat="1" x14ac:dyDescent="0.25">
      <c r="A109" s="1"/>
      <c r="B109" s="1"/>
      <c r="C109" s="2"/>
      <c r="D109" s="3"/>
      <c r="E109" s="3"/>
      <c r="F109" s="3"/>
      <c r="G109" s="3"/>
      <c r="H109" s="3"/>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1:51" s="11" customFormat="1" x14ac:dyDescent="0.25">
      <c r="A110" s="1"/>
      <c r="B110" s="1"/>
      <c r="C110" s="2"/>
      <c r="D110" s="3"/>
      <c r="E110" s="3"/>
      <c r="F110" s="3"/>
      <c r="G110" s="3"/>
      <c r="H110" s="3"/>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1:51" s="11" customFormat="1" x14ac:dyDescent="0.25">
      <c r="A111" s="1"/>
      <c r="B111" s="1"/>
      <c r="C111" s="2"/>
      <c r="D111" s="3"/>
      <c r="E111" s="3"/>
      <c r="F111" s="3"/>
      <c r="G111" s="3"/>
      <c r="H111" s="3"/>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1:51" s="11" customFormat="1" x14ac:dyDescent="0.25">
      <c r="A112" s="1"/>
      <c r="B112" s="1"/>
      <c r="C112" s="2"/>
      <c r="D112" s="3"/>
      <c r="E112" s="3"/>
      <c r="F112" s="3"/>
      <c r="G112" s="3"/>
      <c r="H112" s="3"/>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1:51" s="11" customFormat="1" x14ac:dyDescent="0.25">
      <c r="A113" s="1"/>
      <c r="B113" s="1"/>
      <c r="C113" s="2"/>
      <c r="D113" s="3"/>
      <c r="E113" s="3"/>
      <c r="F113" s="3"/>
      <c r="G113" s="3"/>
      <c r="H113" s="3"/>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1:51" s="11" customFormat="1" x14ac:dyDescent="0.25">
      <c r="A114" s="1"/>
      <c r="B114" s="1"/>
      <c r="C114" s="2"/>
      <c r="D114" s="3"/>
      <c r="E114" s="3"/>
      <c r="F114" s="3"/>
      <c r="G114" s="3"/>
      <c r="H114" s="3"/>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1:51" s="11" customFormat="1" x14ac:dyDescent="0.25">
      <c r="A115" s="1"/>
      <c r="B115" s="1"/>
      <c r="C115" s="2"/>
      <c r="D115" s="3"/>
      <c r="E115" s="3"/>
      <c r="F115" s="3"/>
      <c r="G115" s="3"/>
      <c r="H115" s="3"/>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1:51" s="11" customFormat="1" x14ac:dyDescent="0.25">
      <c r="A116" s="1"/>
      <c r="B116" s="1"/>
      <c r="C116" s="2"/>
      <c r="D116" s="3"/>
      <c r="E116" s="3"/>
      <c r="F116" s="3"/>
      <c r="G116" s="3"/>
      <c r="H116" s="3"/>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1:51" s="11" customFormat="1" x14ac:dyDescent="0.25">
      <c r="A117" s="1"/>
      <c r="B117" s="1"/>
      <c r="C117" s="2"/>
      <c r="D117" s="3"/>
      <c r="E117" s="3"/>
      <c r="F117" s="3"/>
      <c r="G117" s="3"/>
      <c r="H117" s="3"/>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sheetData>
  <sheetProtection algorithmName="SHA-512" hashValue="sY+xLzIs4rmE5TyeGPiAg3AlhsxdAjVZst2qos+mTCTpFhYUjNuyiaZHqUPnSIb04Y6xmFHAeWpWcwJmdup97w==" saltValue="rw+S4PJVKV+p1a6lhnGogw==" spinCount="100000" sheet="1" objects="1" scenarios="1" formatCells="0" formatColumns="0" formatRows="0" insertColumns="0" insertRows="0" insertHyperlinks="0" deleteColumns="0" deleteRows="0" sort="0" autoFilter="0" pivotTables="0"/>
  <protectedRanges>
    <protectedRange sqref="A1:H44" name="Range1"/>
  </protectedRanges>
  <mergeCells count="27">
    <mergeCell ref="B30:D30"/>
    <mergeCell ref="B31:D31"/>
    <mergeCell ref="A28:H28"/>
    <mergeCell ref="B29:D29"/>
    <mergeCell ref="A22:H22"/>
    <mergeCell ref="G25:G27"/>
    <mergeCell ref="A23:H23"/>
    <mergeCell ref="A44:H44"/>
    <mergeCell ref="A32:F32"/>
    <mergeCell ref="A43:H43"/>
    <mergeCell ref="A39:G39"/>
    <mergeCell ref="A40:H40"/>
    <mergeCell ref="A41:H41"/>
    <mergeCell ref="A42:H42"/>
    <mergeCell ref="D36:E36"/>
    <mergeCell ref="D37:E37"/>
    <mergeCell ref="A21:H21"/>
    <mergeCell ref="A20:F20"/>
    <mergeCell ref="A1:H2"/>
    <mergeCell ref="A3:H7"/>
    <mergeCell ref="A8:H8"/>
    <mergeCell ref="A10:H10"/>
    <mergeCell ref="B19:D19"/>
    <mergeCell ref="B17:D17"/>
    <mergeCell ref="A11:H11"/>
    <mergeCell ref="A16:H16"/>
    <mergeCell ref="B18:D18"/>
  </mergeCells>
  <conditionalFormatting sqref="G13:G15 G18:G20 G25:G27 G30:G32">
    <cfRule type="expression" priority="1">
      <formula>FALSE</formula>
    </cfRule>
  </conditionalFormatting>
  <dataValidations count="1">
    <dataValidation type="custom" allowBlank="1" showInputMessage="1" showErrorMessage="1" sqref="G13:G15 G18:G20 G25:G27 G30:G32">
      <formula1>FALSE</formula1>
    </dataValidation>
  </dataValidations>
  <pageMargins left="0.25" right="0.25" top="0.75" bottom="0.75" header="0.3" footer="0.3"/>
  <pageSetup paperSize="9" scale="55" orientation="landscape" r:id="rId1"/>
  <rowBreaks count="1" manualBreakCount="1">
    <brk id="3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view="pageBreakPreview" zoomScale="50" zoomScaleNormal="100" zoomScaleSheetLayoutView="50" workbookViewId="0">
      <selection activeCell="H3" sqref="H3"/>
    </sheetView>
  </sheetViews>
  <sheetFormatPr defaultRowHeight="15" x14ac:dyDescent="0.25"/>
  <cols>
    <col min="1" max="1" width="39.42578125" customWidth="1"/>
    <col min="2" max="2" width="21.5703125" customWidth="1"/>
    <col min="3" max="3" width="20.42578125" customWidth="1"/>
    <col min="4" max="4" width="21.28515625" customWidth="1"/>
    <col min="5" max="5" width="45.85546875" customWidth="1"/>
  </cols>
  <sheetData>
    <row r="1" spans="1:5" x14ac:dyDescent="0.25">
      <c r="A1" s="11"/>
      <c r="B1" s="11"/>
      <c r="C1" s="11"/>
      <c r="D1" s="11"/>
      <c r="E1" s="11"/>
    </row>
    <row r="2" spans="1:5" x14ac:dyDescent="0.25">
      <c r="A2" s="321" t="s">
        <v>66</v>
      </c>
      <c r="B2" s="321"/>
      <c r="C2" s="321"/>
      <c r="D2" s="321"/>
      <c r="E2" s="321"/>
    </row>
    <row r="3" spans="1:5" x14ac:dyDescent="0.25">
      <c r="A3" s="11"/>
      <c r="B3" s="11"/>
      <c r="C3" s="11"/>
      <c r="D3" s="11"/>
      <c r="E3" s="11"/>
    </row>
    <row r="4" spans="1:5" x14ac:dyDescent="0.25">
      <c r="A4" s="11"/>
      <c r="B4" s="11"/>
      <c r="C4" s="11"/>
      <c r="D4" s="11"/>
      <c r="E4" s="11"/>
    </row>
    <row r="5" spans="1:5" x14ac:dyDescent="0.25">
      <c r="A5" s="11"/>
      <c r="B5" s="11"/>
      <c r="C5" s="11"/>
      <c r="D5" s="11"/>
      <c r="E5" s="11"/>
    </row>
    <row r="6" spans="1:5" x14ac:dyDescent="0.25">
      <c r="A6" s="11"/>
      <c r="B6" s="11"/>
      <c r="C6" s="11"/>
      <c r="D6" s="11"/>
      <c r="E6" s="11"/>
    </row>
    <row r="7" spans="1:5" x14ac:dyDescent="0.25">
      <c r="A7" s="11"/>
      <c r="B7" s="11"/>
      <c r="C7" s="11"/>
      <c r="D7" s="11"/>
      <c r="E7" s="11"/>
    </row>
    <row r="8" spans="1:5" x14ac:dyDescent="0.25">
      <c r="A8" s="11"/>
      <c r="B8" s="11"/>
      <c r="C8" s="11"/>
      <c r="D8" s="11"/>
      <c r="E8" s="11"/>
    </row>
    <row r="9" spans="1:5" x14ac:dyDescent="0.25">
      <c r="A9" s="11"/>
      <c r="B9" s="11"/>
      <c r="C9" s="11"/>
      <c r="D9" s="11"/>
      <c r="E9" s="11"/>
    </row>
    <row r="10" spans="1:5" x14ac:dyDescent="0.25">
      <c r="A10" s="11"/>
      <c r="B10" s="11"/>
      <c r="C10" s="11"/>
      <c r="D10" s="11"/>
      <c r="E10" s="11"/>
    </row>
    <row r="11" spans="1:5" ht="23.25" customHeight="1" x14ac:dyDescent="0.25">
      <c r="A11" s="322" t="s">
        <v>65</v>
      </c>
      <c r="B11" s="322"/>
      <c r="C11" s="322"/>
      <c r="D11" s="322"/>
      <c r="E11" s="322"/>
    </row>
    <row r="12" spans="1:5" ht="15" customHeight="1" x14ac:dyDescent="0.3">
      <c r="A12" s="75"/>
      <c r="B12" s="75"/>
      <c r="C12" s="75"/>
      <c r="D12" s="75"/>
      <c r="E12" s="75"/>
    </row>
    <row r="13" spans="1:5" ht="15" customHeight="1" x14ac:dyDescent="0.3">
      <c r="A13" s="75"/>
      <c r="B13" s="75"/>
      <c r="C13" s="75"/>
      <c r="D13" s="75"/>
      <c r="E13" s="75"/>
    </row>
    <row r="14" spans="1:5" ht="16.5" x14ac:dyDescent="0.25">
      <c r="A14" s="74" t="s">
        <v>0</v>
      </c>
      <c r="B14" s="323"/>
      <c r="C14" s="323"/>
      <c r="D14" s="323"/>
      <c r="E14" s="323"/>
    </row>
    <row r="15" spans="1:5" ht="16.5" x14ac:dyDescent="0.25">
      <c r="A15" s="74" t="s">
        <v>1</v>
      </c>
      <c r="B15" s="324"/>
      <c r="C15" s="324"/>
      <c r="D15" s="324"/>
      <c r="E15" s="324"/>
    </row>
    <row r="16" spans="1:5" ht="15" customHeight="1" x14ac:dyDescent="0.3">
      <c r="A16" s="62"/>
      <c r="B16" s="62"/>
      <c r="C16" s="62"/>
      <c r="D16" s="62"/>
      <c r="E16" s="62"/>
    </row>
    <row r="17" spans="1:6" ht="63" customHeight="1" x14ac:dyDescent="0.25">
      <c r="A17" s="325" t="s">
        <v>64</v>
      </c>
      <c r="B17" s="325"/>
      <c r="C17" s="325"/>
      <c r="D17" s="325"/>
      <c r="E17" s="325"/>
    </row>
    <row r="18" spans="1:6" ht="16.5" thickBot="1" x14ac:dyDescent="0.3">
      <c r="A18" s="73"/>
      <c r="B18" s="72"/>
      <c r="C18" s="72"/>
      <c r="D18" s="72"/>
      <c r="E18" s="72"/>
    </row>
    <row r="19" spans="1:6" ht="65.25" customHeight="1" thickBot="1" x14ac:dyDescent="0.3">
      <c r="A19" s="71" t="s">
        <v>67</v>
      </c>
      <c r="B19" s="70" t="s">
        <v>63</v>
      </c>
      <c r="C19" s="70" t="s">
        <v>62</v>
      </c>
      <c r="D19" s="70" t="s">
        <v>61</v>
      </c>
      <c r="E19" s="69" t="s">
        <v>60</v>
      </c>
      <c r="F19" s="68"/>
    </row>
    <row r="20" spans="1:6" ht="36" customHeight="1" x14ac:dyDescent="0.25">
      <c r="A20" s="326" t="s">
        <v>59</v>
      </c>
      <c r="B20" s="66" t="s">
        <v>58</v>
      </c>
      <c r="C20" s="66" t="s">
        <v>71</v>
      </c>
      <c r="D20" s="67">
        <v>5</v>
      </c>
      <c r="E20" s="318" t="s">
        <v>57</v>
      </c>
    </row>
    <row r="21" spans="1:6" ht="30.75" customHeight="1" x14ac:dyDescent="0.25">
      <c r="A21" s="327"/>
      <c r="B21" s="66" t="s">
        <v>56</v>
      </c>
      <c r="C21" s="66" t="s">
        <v>73</v>
      </c>
      <c r="D21" s="66">
        <v>10</v>
      </c>
      <c r="E21" s="319"/>
    </row>
    <row r="22" spans="1:6" ht="36" customHeight="1" thickBot="1" x14ac:dyDescent="0.3">
      <c r="A22" s="328"/>
      <c r="B22" s="65" t="s">
        <v>55</v>
      </c>
      <c r="C22" s="65" t="s">
        <v>72</v>
      </c>
      <c r="D22" s="65">
        <v>15</v>
      </c>
      <c r="E22" s="320"/>
    </row>
    <row r="23" spans="1:6" ht="16.5" x14ac:dyDescent="0.3">
      <c r="A23" s="62"/>
      <c r="B23" s="64"/>
      <c r="C23" s="64"/>
      <c r="D23" s="64"/>
      <c r="E23" s="64"/>
    </row>
    <row r="24" spans="1:6" ht="13.5" customHeight="1" x14ac:dyDescent="0.3">
      <c r="A24" s="62"/>
      <c r="B24" s="64"/>
      <c r="C24" s="64"/>
      <c r="D24" s="64"/>
      <c r="E24" s="64"/>
    </row>
    <row r="25" spans="1:6" ht="120.75" customHeight="1" x14ac:dyDescent="0.25">
      <c r="A25" s="316" t="s">
        <v>54</v>
      </c>
      <c r="B25" s="317"/>
      <c r="C25" s="317"/>
      <c r="D25" s="317"/>
      <c r="E25" s="317"/>
    </row>
    <row r="26" spans="1:6" ht="12" customHeight="1" x14ac:dyDescent="0.25">
      <c r="A26" s="63"/>
      <c r="B26" s="63"/>
      <c r="C26" s="63"/>
      <c r="D26" s="63"/>
      <c r="E26" s="63"/>
    </row>
    <row r="27" spans="1:6" ht="14.25" customHeight="1" thickBot="1" x14ac:dyDescent="0.35">
      <c r="A27" s="62"/>
      <c r="B27" s="62"/>
      <c r="C27" s="62"/>
      <c r="D27" s="62"/>
      <c r="E27" s="62"/>
    </row>
    <row r="28" spans="1:6" ht="38.1" customHeight="1" thickBot="1" x14ac:dyDescent="0.3">
      <c r="A28" s="331" t="s">
        <v>53</v>
      </c>
      <c r="B28" s="332"/>
      <c r="C28" s="332"/>
      <c r="D28" s="332"/>
      <c r="E28" s="333"/>
    </row>
    <row r="29" spans="1:6" ht="33.950000000000003" customHeight="1" x14ac:dyDescent="0.25">
      <c r="A29" s="334" t="s">
        <v>52</v>
      </c>
      <c r="B29" s="335"/>
      <c r="C29" s="336">
        <f>IF(OR('Podrobný rozpočet - RVV'!B12="áno",'Podrobný rozpočet - ZVV'!B12="áno"),IF(AND(OR('Podrobný rozpočet - RVV'!H24=0,'Podrobný rozpočet - RVV'!H24="")),'Podrobný rozpočet - ZVV'!H30,'Podrobný rozpočet - RVV'!H24),IF(AND(OR('Podrobný rozpočet - RVV'!H24=0,'Podrobný rozpočet - RVV'!H24="")),'Podrobný rozpočet - ZVV'!H30/1.2,'Podrobný rozpočet - RVV'!H24/1.2))</f>
        <v>0</v>
      </c>
      <c r="D29" s="337"/>
      <c r="E29" s="338"/>
    </row>
    <row r="30" spans="1:6" ht="33.950000000000003" customHeight="1" x14ac:dyDescent="0.25">
      <c r="A30" s="340" t="s">
        <v>51</v>
      </c>
      <c r="B30" s="341"/>
      <c r="C30" s="342"/>
      <c r="D30" s="343"/>
      <c r="E30" s="344"/>
    </row>
    <row r="31" spans="1:6" ht="33.950000000000003" customHeight="1" thickBot="1" x14ac:dyDescent="0.3">
      <c r="A31" s="345" t="s">
        <v>50</v>
      </c>
      <c r="B31" s="346"/>
      <c r="C31" s="347" t="e">
        <f>C29/C30</f>
        <v>#DIV/0!</v>
      </c>
      <c r="D31" s="348"/>
      <c r="E31" s="349"/>
    </row>
    <row r="32" spans="1:6" ht="16.5" x14ac:dyDescent="0.3">
      <c r="A32" s="62"/>
      <c r="B32" s="62"/>
      <c r="C32" s="62"/>
      <c r="D32" s="62"/>
      <c r="E32" s="62"/>
    </row>
    <row r="33" spans="1:5" ht="16.5" x14ac:dyDescent="0.25">
      <c r="A33" s="350"/>
      <c r="B33" s="350"/>
      <c r="C33" s="350"/>
      <c r="D33" s="350"/>
      <c r="E33" s="350"/>
    </row>
    <row r="34" spans="1:5" ht="16.5" x14ac:dyDescent="0.3">
      <c r="A34" s="350"/>
      <c r="B34" s="350"/>
      <c r="C34" s="61"/>
      <c r="D34" s="352"/>
      <c r="E34" s="352"/>
    </row>
    <row r="35" spans="1:5" ht="16.5" x14ac:dyDescent="0.3">
      <c r="A35" s="350"/>
      <c r="B35" s="350"/>
      <c r="C35" s="61"/>
      <c r="D35" s="353"/>
      <c r="E35" s="353"/>
    </row>
    <row r="36" spans="1:5" ht="16.5" x14ac:dyDescent="0.3">
      <c r="A36" s="351" t="s">
        <v>49</v>
      </c>
      <c r="B36" s="351"/>
      <c r="C36" s="59"/>
      <c r="D36" s="339" t="s">
        <v>25</v>
      </c>
      <c r="E36" s="339"/>
    </row>
    <row r="37" spans="1:5" ht="16.5" x14ac:dyDescent="0.3">
      <c r="A37" s="60"/>
      <c r="B37" s="59"/>
      <c r="C37" s="59"/>
      <c r="D37" s="330"/>
      <c r="E37" s="330"/>
    </row>
    <row r="38" spans="1:5" x14ac:dyDescent="0.25">
      <c r="A38" s="1"/>
      <c r="B38" s="1"/>
      <c r="C38" s="1"/>
      <c r="D38" s="1"/>
      <c r="E38" s="1"/>
    </row>
    <row r="39" spans="1:5" ht="37.5" customHeight="1" x14ac:dyDescent="0.25">
      <c r="A39" s="329"/>
      <c r="B39" s="329"/>
      <c r="C39" s="329"/>
      <c r="D39" s="329"/>
      <c r="E39" s="329"/>
    </row>
  </sheetData>
  <sheetProtection algorithmName="SHA-512" hashValue="UeJ9oNUJ2Q9AWes4R8iy66qOMUy/FayO4jQWE/YQG+pHjCoxU1Ke0reSmE+Qdzaz6Fu/sABXNRvYDB/2yH0bgA==" saltValue="u7vBrTads3ELSGdTS1wwPQ==" spinCount="100000" sheet="1" objects="1" scenarios="1"/>
  <mergeCells count="24">
    <mergeCell ref="A39:E39"/>
    <mergeCell ref="D37:E37"/>
    <mergeCell ref="A28:E28"/>
    <mergeCell ref="A29:B29"/>
    <mergeCell ref="C29:E29"/>
    <mergeCell ref="D36:E36"/>
    <mergeCell ref="A30:B30"/>
    <mergeCell ref="C30:E30"/>
    <mergeCell ref="A31:B31"/>
    <mergeCell ref="C31:E31"/>
    <mergeCell ref="A33:E33"/>
    <mergeCell ref="A34:B34"/>
    <mergeCell ref="A35:B35"/>
    <mergeCell ref="A36:B36"/>
    <mergeCell ref="D34:E34"/>
    <mergeCell ref="D35:E35"/>
    <mergeCell ref="A25:E25"/>
    <mergeCell ref="E20:E22"/>
    <mergeCell ref="A2:E2"/>
    <mergeCell ref="A11:E11"/>
    <mergeCell ref="B14:E14"/>
    <mergeCell ref="B15:E15"/>
    <mergeCell ref="A17:E17"/>
    <mergeCell ref="A20:A22"/>
  </mergeCells>
  <dataValidations count="1">
    <dataValidation type="custom" allowBlank="1" showInputMessage="1" showErrorMessage="1" sqref="C29:E29 C31:E31">
      <formula1>FALSE</formula1>
    </dataValidation>
  </dataValidation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5</vt:i4>
      </vt:variant>
    </vt:vector>
  </HeadingPairs>
  <TitlesOfParts>
    <vt:vector size="10" baseType="lpstr">
      <vt:lpstr>Prieskum trhu</vt:lpstr>
      <vt:lpstr>Podrobný rozpočet - RVV</vt:lpstr>
      <vt:lpstr>Podrobný rozpočet - ZVV</vt:lpstr>
      <vt:lpstr>Zoznam budov</vt:lpstr>
      <vt:lpstr>Value for Money</vt:lpstr>
      <vt:lpstr>'Podrobný rozpočet - RVV'!Oblasť_tlače</vt:lpstr>
      <vt:lpstr>'Podrobný rozpočet - ZVV'!Oblasť_tlače</vt:lpstr>
      <vt:lpstr>'Prieskum trhu'!Oblasť_tlače</vt:lpstr>
      <vt:lpstr>'Value for Money'!Oblasť_tlače</vt:lpstr>
      <vt:lpstr>'Zoznam budov'!Oblasť_tlače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Rakovska Denisa</cp:lastModifiedBy>
  <cp:lastPrinted>2019-06-29T09:31:43Z</cp:lastPrinted>
  <dcterms:created xsi:type="dcterms:W3CDTF">2015-05-13T12:53:37Z</dcterms:created>
  <dcterms:modified xsi:type="dcterms:W3CDTF">2020-02-11T07:48:58Z</dcterms:modified>
</cp:coreProperties>
</file>