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zuganovam\Desktop\Vyzva_57\po navrate 2x z RO\SZ\"/>
    </mc:Choice>
  </mc:AlternateContent>
  <bookViews>
    <workbookView xWindow="0" yWindow="0" windowWidth="16815" windowHeight="7320"/>
  </bookViews>
  <sheets>
    <sheet name="Verejný sektor" sheetId="1" r:id="rId1"/>
    <sheet name="Ostatní žiadatelia" sheetId="4" r:id="rId2"/>
  </sheets>
  <definedNames>
    <definedName name="_xlnm.Print_Area" localSheetId="1">'Ostatní žiadatelia'!$A$1:$E$89</definedName>
  </definedNames>
  <calcPr calcId="162913"/>
</workbook>
</file>

<file path=xl/calcChain.xml><?xml version="1.0" encoding="utf-8"?>
<calcChain xmlns="http://schemas.openxmlformats.org/spreadsheetml/2006/main">
  <c r="E31" i="4" l="1"/>
  <c r="E30" i="4"/>
  <c r="E29" i="4"/>
  <c r="E28" i="4"/>
  <c r="E25" i="4"/>
  <c r="E24" i="4"/>
  <c r="E21" i="4"/>
  <c r="E20" i="4"/>
  <c r="I12" i="4"/>
  <c r="H12" i="4"/>
  <c r="G12" i="4"/>
  <c r="I11" i="4"/>
  <c r="H11" i="4"/>
  <c r="G11" i="4"/>
  <c r="I10" i="4"/>
  <c r="H10" i="4"/>
  <c r="G10" i="4"/>
  <c r="I9" i="4"/>
  <c r="H9" i="4"/>
  <c r="G9" i="4"/>
  <c r="E23" i="4" s="1"/>
  <c r="I8" i="4"/>
  <c r="H8" i="4"/>
  <c r="G8" i="4"/>
  <c r="E22" i="4" s="1"/>
  <c r="I7" i="4"/>
  <c r="H7" i="4"/>
  <c r="G7" i="4"/>
  <c r="E43" i="4" l="1"/>
  <c r="F43" i="4" s="1"/>
  <c r="E26" i="4"/>
  <c r="E27" i="4" s="1"/>
  <c r="E42" i="4"/>
  <c r="F42" i="4" s="1"/>
  <c r="D46" i="4" l="1"/>
  <c r="D21" i="1"/>
  <c r="I40" i="1" l="1"/>
  <c r="K41" i="1"/>
  <c r="J41" i="1"/>
  <c r="I41" i="1"/>
  <c r="K42" i="1"/>
  <c r="J42" i="1"/>
  <c r="I42" i="1"/>
  <c r="J39" i="1"/>
  <c r="K40" i="1"/>
  <c r="J40" i="1"/>
  <c r="K39" i="1"/>
  <c r="I39" i="1"/>
  <c r="D25" i="1" l="1"/>
  <c r="D23" i="1"/>
  <c r="D22" i="1"/>
  <c r="D24" i="1"/>
  <c r="D26" i="1" l="1"/>
  <c r="D27" i="1" s="1"/>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Uveďte rok, za ktorý vypĺňate údaje.</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Uveďte rok, za ktorý vypĺňate údaje.</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0"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t>
        </r>
      </text>
    </comment>
    <comment ref="A62"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t>
        </r>
      </text>
    </comment>
    <comment ref="A76"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<sst xmlns="http://schemas.openxmlformats.org/spreadsheetml/2006/main" count="211" uniqueCount="152">
  <si>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</si>
  <si>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</si>
  <si>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</si>
  <si>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</si>
  <si>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</si>
  <si>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</si>
  <si>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</si>
  <si>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</si>
  <si>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</si>
  <si>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</si>
  <si>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</si>
  <si>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</si>
  <si>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</si>
  <si>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</si>
  <si>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</si>
  <si>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</si>
  <si>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</si>
  <si>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</si>
  <si>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</si>
  <si>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</si>
  <si>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</si>
  <si>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</si>
  <si>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</si>
  <si>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</si>
  <si>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</si>
  <si>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</si>
  <si>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</si>
  <si>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</si>
  <si>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</si>
  <si>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</si>
  <si>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</si>
  <si>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</si>
  <si>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</si>
  <si>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x - žaidatateľ doplní/upraví údaje podľa účtovnej evidencie.</t>
  </si>
  <si>
    <t>MaZ_12x - záväzky krátkodobé (z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</si>
  <si>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</si>
  <si>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</si>
  <si>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</si>
  <si>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</si>
  <si>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</si>
  <si>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</si>
  <si>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</si>
  <si>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</si>
  <si>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</si>
  <si>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</si>
  <si>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</si>
  <si>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</si>
  <si>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</si>
  <si>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</si>
  <si>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</si>
  <si>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</si>
  <si>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</si>
  <si>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</si>
  <si>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</si>
  <si>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</si>
  <si>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</si>
  <si>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</si>
  <si>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</si>
  <si>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</si>
  <si>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</si>
  <si>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</si>
  <si>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</si>
  <si>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</si>
  <si>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</si>
  <si>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</si>
  <si>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</si>
  <si>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</si>
  <si>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</si>
  <si>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</si>
  <si>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</si>
  <si>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</si>
  <si>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</si>
  <si>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</si>
  <si>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</si>
  <si>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</si>
  <si>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</si>
  <si>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</si>
  <si>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</si>
  <si>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</si>
  <si>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</si>
  <si>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</si>
  <si>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</si>
  <si>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</si>
  <si>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</si>
  <si>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</si>
  <si>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</si>
  <si>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</si>
  <si>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</si>
  <si>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</si>
  <si>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</si>
  <si>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</si>
  <si>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</si>
  <si>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</si>
  <si>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</si>
  <si>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</si>
  <si>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</si>
  <si>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</si>
  <si>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</si>
  <si>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</si>
  <si>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</si>
  <si>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</si>
  <si>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</si>
  <si>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</si>
  <si>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</si>
  <si>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</si>
  <si>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</si>
  <si>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</si>
  <si>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</si>
  <si>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</si>
  <si>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</si>
  <si>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</si>
  <si>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</si>
  <si>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</si>
  <si>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</si>
  <si>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</si>
  <si>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</si>
  <si>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</si>
  <si>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</si>
  <si>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</si>
  <si>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</si>
  <si>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</si>
  <si>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</si>
  <si>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</si>
  <si>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</si>
  <si>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</si>
  <si>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</si>
  <si>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</si>
  <si>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</si>
  <si>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</si>
  <si>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</si>
  <si>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</si>
  <si>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</si>
  <si>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</si>
  <si>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</si>
  <si>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</si>
  <si>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</si>
  <si>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</si>
  <si>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</si>
  <si>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</si>
  <si>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Slovné zhodnotenie podmienky, že podnik žiadateľa je aktívny</t>
  </si>
  <si>
    <r>
      <t>X</t>
    </r>
    <r>
      <rPr>
        <vertAlign val="subscript"/>
        <sz val="10"/>
        <rFont val="Arial"/>
        <family val="2"/>
        <charset val="238"/>
      </rPr>
      <t>6</t>
    </r>
  </si>
  <si>
    <t>COV</t>
  </si>
  <si>
    <t>T/CA</t>
  </si>
  <si>
    <t>CA/COV</t>
  </si>
  <si>
    <t>nad 1 000 000 EUR</t>
  </si>
  <si>
    <r>
      <t xml:space="preserve">Upozornenie: 
</t>
    </r>
    <r>
      <rPr>
        <i/>
        <sz val="10"/>
        <rFont val="Arial"/>
        <family val="2"/>
        <charset val="238"/>
      </rPr>
      <t>Povinnosť predložiť prílohu sa vzťahuje na všetkých žiadateľov.</t>
    </r>
  </si>
  <si>
    <t>x - žiadatateľ doplní/upraví údaje podľa účtovnej evidencie.</t>
  </si>
  <si>
    <t>Ukazovatele finančnej situácie žiadateľa
(ostatní žiadatelia)</t>
  </si>
  <si>
    <r>
      <t>Ukazovatele finančnej situácie žiadateľa
 (verejný sektor</t>
    </r>
    <r>
      <rPr>
        <b/>
        <sz val="16"/>
        <rFont val="Arial"/>
        <family val="2"/>
        <charset val="238"/>
      </rPr>
      <t>)</t>
    </r>
  </si>
  <si>
    <t>Klasifikácia firmy do kategórie</t>
  </si>
  <si>
    <r>
      <t xml:space="preserve">Príloha č. </t>
    </r>
    <r>
      <rPr>
        <i/>
        <strike/>
        <sz val="10"/>
        <color rgb="FFFF0000"/>
        <rFont val="Arial"/>
        <family val="2"/>
        <charset val="238"/>
      </rPr>
      <t>8</t>
    </r>
    <r>
      <rPr>
        <i/>
        <sz val="10"/>
        <color rgb="FFFF0000"/>
        <rFont val="Arial"/>
        <family val="2"/>
        <charset val="238"/>
      </rPr>
      <t xml:space="preserve"> 7 </t>
    </r>
    <r>
      <rPr>
        <i/>
        <sz val="10"/>
        <rFont val="Arial"/>
        <family val="2"/>
        <charset val="238"/>
      </rPr>
      <t>ŽoNFP - Ukazovateľe finančnej situácie žiadateľa</t>
    </r>
  </si>
  <si>
    <r>
      <t xml:space="preserve">                                                                                                                                                            Príloha č. </t>
    </r>
    <r>
      <rPr>
        <i/>
        <strike/>
        <sz val="10"/>
        <color rgb="FFFF0000"/>
        <rFont val="Arial"/>
        <family val="2"/>
        <charset val="238"/>
      </rPr>
      <t>8</t>
    </r>
    <r>
      <rPr>
        <i/>
        <sz val="10"/>
        <rFont val="Arial"/>
        <family val="2"/>
        <charset val="238"/>
      </rPr>
      <t xml:space="preserve"> </t>
    </r>
    <r>
      <rPr>
        <i/>
        <sz val="10"/>
        <color rgb="FFFF0000"/>
        <rFont val="Arial"/>
        <family val="2"/>
        <charset val="238"/>
      </rPr>
      <t xml:space="preserve">7 </t>
    </r>
    <r>
      <rPr>
        <i/>
        <sz val="10"/>
        <rFont val="Arial"/>
        <family val="2"/>
        <charset val="238"/>
      </rPr>
      <t xml:space="preserve">ŽoNFP - Ukazovateľe finančnej situácie žiadateľa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</si>
</sst>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Red]\-#,##0.00\ "/>
    <numFmt numFmtId="166" formatCode="#,##0.0000_ ;[Red]\-#,##0.0000\ "/>
  </numFmts>
  <fonts count="26"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1"/>
      <name val="Calibri"/>
      <family val="2"/>
      <charset val="238"/>
    </font>
    <font>
      <b/>
      <sz val="10"/>
      <color rgb="FF000000"/>
      <name val="Arial"/>
      <family val="2"/>
      <charset val="238"/>
    </font>
    <font>
      <sz val="10"/>
      <color rgb="FF000000"/>
      <name val="Arial"/>
      <family val="2"/>
      <charset val="238"/>
    </font>
    <font>
      <b/>
      <sz val="10"/>
      <color indexed="9"/>
      <name val="Arial"/>
      <family val="2"/>
      <charset val="238"/>
    </font>
    <font>
      <i/>
      <sz val="10"/>
      <color rgb="FFFF0000"/>
      <name val="Arial"/>
      <family val="2"/>
      <charset val="238"/>
    </font>
    <font>
      <i/>
      <strike/>
      <sz val="10"/>
      <color rgb="FFFF0000"/>
      <name val="Arial"/>
      <family val="2"/>
      <charset val="238"/>
    </font>
  </fonts>
  <fills count="14">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F243E"/>
        <bgColor indexed="64"/>
      </patternFill>
    </fill>
    <fill>
      <patternFill patternType="solid">
        <fgColor rgb="FF95B3D7"/>
        <bgColor indexed="64"/>
      </patternFill>
    </fill>
    <fill>
      <patternFill patternType="solid">
        <fgColor rgb="FFDCE6F1"/>
        <bgColor indexed="64"/>
      </patternFill>
    </fill>
    <fill>
      <patternFill patternType="solid">
        <fgColor rgb="FFFFFF00"/>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1"/>
      </top>
      <bottom/>
      <diagonal/>
    </border>
  </borders>
  <cellStyleXfs count="7">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xf numFmtId="0" fontId="4" fillId="0" borderId="0"/>
    <xf numFmtId="164" fontId="4" fillId="0" borderId="0" applyFont="0" applyFill="0" applyBorder="0" applyAlignment="0" applyProtection="0"/>
  </cellStyleXfs>
  <cellXfs count="168">
    <xf numFmtId="0" fontId="0" fillId="0" borderId="0" xfId="0"/>
    <xf numFmtId="0" fontId="4" fillId="0" borderId="0" xfId="0" applyFont="1" applyAlignment="1" applyProtection="1">
      <alignment vertic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4" fillId="0" borderId="0" xfId="0" applyFont="1" applyAlignment="1" applyProtection="1">
      <alignment horizontal="center"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0" fontId="4" fillId="2" borderId="0" xfId="0" applyFont="1" applyFill="1" applyProtection="1">
      <protection hidden="1"/>
    </xf>
    <xf numFmtId="0" fontId="4" fillId="2" borderId="0" xfId="0" applyFont="1" applyFill="1" applyAlignment="1" applyProtection="1">
      <protection hidden="1"/>
    </xf>
    <xf numFmtId="4" fontId="11"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165" fontId="4" fillId="0" borderId="35" xfId="0" applyNumberFormat="1" applyFont="1" applyFill="1" applyBorder="1" applyAlignment="1" applyProtection="1">
      <alignment horizontal="center"/>
      <protection locked="0"/>
    </xf>
    <xf numFmtId="0" fontId="4" fillId="0" borderId="8" xfId="0" applyFont="1" applyBorder="1" applyProtection="1">
      <protection hidden="1"/>
    </xf>
    <xf numFmtId="164" fontId="22" fillId="0" borderId="8" xfId="6" applyFont="1" applyFill="1" applyBorder="1" applyAlignment="1" applyProtection="1">
      <alignment vertical="center"/>
      <protection hidden="1"/>
    </xf>
    <xf numFmtId="0" fontId="22" fillId="0" borderId="8" xfId="3" applyFont="1" applyFill="1" applyBorder="1" applyAlignment="1" applyProtection="1">
      <alignment vertical="center"/>
      <protection hidden="1"/>
    </xf>
    <xf numFmtId="0" fontId="22" fillId="0" borderId="8" xfId="3" applyFont="1" applyFill="1" applyBorder="1" applyAlignment="1" applyProtection="1">
      <alignment horizontal="right" vertical="center"/>
      <protection hidden="1"/>
    </xf>
    <xf numFmtId="0" fontId="21" fillId="0" borderId="8" xfId="3" applyFont="1" applyFill="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wrapText="1"/>
      <protection locked="0"/>
    </xf>
    <xf numFmtId="0" fontId="20" fillId="0" borderId="0" xfId="0" applyNumberFormat="1" applyFont="1" applyFill="1" applyBorder="1" applyAlignment="1" applyProtection="1">
      <alignment horizontal="left" vertical="center"/>
    </xf>
    <xf numFmtId="0" fontId="3"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4" fillId="2" borderId="0" xfId="0" applyFont="1" applyFill="1" applyAlignment="1" applyProtection="1">
      <alignment vertical="center"/>
    </xf>
    <xf numFmtId="0" fontId="6" fillId="2" borderId="0" xfId="2" applyFont="1" applyFill="1" applyBorder="1" applyAlignment="1" applyProtection="1">
      <alignment vertical="center"/>
    </xf>
    <xf numFmtId="0" fontId="6" fillId="2" borderId="0" xfId="2" applyFont="1" applyFill="1" applyBorder="1" applyAlignment="1" applyProtection="1">
      <alignment horizontal="center" vertical="center" wrapText="1"/>
    </xf>
    <xf numFmtId="0" fontId="7" fillId="2" borderId="0" xfId="3" applyFont="1" applyFill="1" applyBorder="1" applyAlignment="1" applyProtection="1">
      <alignment horizontal="left" wrapText="1"/>
    </xf>
    <xf numFmtId="0" fontId="8" fillId="3" borderId="6" xfId="0" applyFont="1" applyFill="1" applyBorder="1" applyAlignment="1" applyProtection="1">
      <alignment horizontal="left" vertical="center"/>
    </xf>
    <xf numFmtId="165" fontId="4" fillId="5" borderId="8" xfId="0" applyNumberFormat="1" applyFont="1" applyFill="1" applyBorder="1" applyAlignment="1" applyProtection="1">
      <alignment horizontal="left" vertical="center"/>
    </xf>
    <xf numFmtId="165" fontId="4" fillId="5" borderId="11" xfId="2" applyNumberFormat="1" applyFont="1" applyFill="1" applyBorder="1" applyAlignment="1" applyProtection="1">
      <alignment horizontal="left"/>
    </xf>
    <xf numFmtId="10" fontId="4" fillId="2" borderId="0" xfId="2" applyNumberFormat="1" applyFont="1" applyFill="1" applyBorder="1" applyAlignment="1" applyProtection="1">
      <alignment horizontal="center" vertical="center"/>
    </xf>
    <xf numFmtId="0" fontId="4" fillId="2" borderId="0" xfId="0" applyFont="1" applyFill="1" applyBorder="1" applyAlignment="1" applyProtection="1">
      <alignment horizontal="left" vertical="center"/>
    </xf>
    <xf numFmtId="165" fontId="4" fillId="2" borderId="0" xfId="0" applyNumberFormat="1" applyFont="1" applyFill="1" applyBorder="1" applyAlignment="1" applyProtection="1">
      <alignment horizontal="left" vertical="center"/>
    </xf>
    <xf numFmtId="0" fontId="4" fillId="2" borderId="0" xfId="2"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Border="1" applyAlignment="1" applyProtection="1">
      <alignment vertical="center"/>
    </xf>
    <xf numFmtId="0" fontId="8" fillId="3" borderId="7" xfId="0" applyFont="1" applyFill="1" applyBorder="1" applyAlignment="1" applyProtection="1">
      <alignment horizontal="center" vertical="center" wrapText="1"/>
    </xf>
    <xf numFmtId="165" fontId="4" fillId="0" borderId="8" xfId="2" applyNumberFormat="1" applyFont="1" applyBorder="1" applyAlignment="1" applyProtection="1">
      <alignment horizontal="center" vertical="center"/>
    </xf>
    <xf numFmtId="10" fontId="4" fillId="0" borderId="8" xfId="4" applyNumberFormat="1" applyFont="1" applyBorder="1" applyAlignment="1" applyProtection="1">
      <alignment horizontal="center" vertical="center"/>
    </xf>
    <xf numFmtId="165" fontId="4" fillId="0" borderId="11" xfId="2" applyNumberFormat="1" applyFont="1" applyBorder="1" applyAlignment="1" applyProtection="1">
      <alignment horizontal="center"/>
    </xf>
    <xf numFmtId="0" fontId="8" fillId="3" borderId="17" xfId="2" applyFont="1" applyFill="1" applyBorder="1" applyAlignment="1" applyProtection="1">
      <alignment vertical="center"/>
    </xf>
    <xf numFmtId="0" fontId="4" fillId="5" borderId="8" xfId="2" applyFont="1" applyFill="1" applyBorder="1" applyAlignment="1" applyProtection="1">
      <alignment vertical="center"/>
    </xf>
    <xf numFmtId="0" fontId="8" fillId="3" borderId="20" xfId="2" applyFont="1" applyFill="1" applyBorder="1" applyAlignment="1" applyProtection="1">
      <alignment horizontal="center" vertical="center" wrapText="1"/>
    </xf>
    <xf numFmtId="0" fontId="13" fillId="2" borderId="0" xfId="0" applyFont="1" applyFill="1" applyBorder="1" applyAlignment="1" applyProtection="1">
      <alignment vertical="center"/>
    </xf>
    <xf numFmtId="0" fontId="8" fillId="3" borderId="25" xfId="2" applyFont="1" applyFill="1" applyBorder="1" applyAlignment="1" applyProtection="1">
      <alignment vertical="center"/>
    </xf>
    <xf numFmtId="0" fontId="4" fillId="5" borderId="11" xfId="2" applyFont="1" applyFill="1" applyBorder="1" applyAlignment="1" applyProtection="1">
      <alignment vertical="center"/>
    </xf>
    <xf numFmtId="0" fontId="4" fillId="2" borderId="0" xfId="2" applyFont="1" applyFill="1" applyBorder="1" applyAlignment="1" applyProtection="1">
      <alignment horizontal="left" vertical="center"/>
    </xf>
    <xf numFmtId="2" fontId="11" fillId="2" borderId="0" xfId="2" applyNumberFormat="1" applyFont="1" applyFill="1" applyBorder="1" applyAlignment="1" applyProtection="1">
      <alignment horizontal="center" vertical="center"/>
    </xf>
    <xf numFmtId="2" fontId="15" fillId="2" borderId="0" xfId="2" applyNumberFormat="1" applyFont="1" applyFill="1" applyBorder="1" applyAlignment="1" applyProtection="1">
      <alignment horizontal="center" vertical="center"/>
    </xf>
    <xf numFmtId="0" fontId="4" fillId="2" borderId="0" xfId="2" applyFont="1" applyFill="1" applyBorder="1" applyProtection="1">
      <protection locked="0"/>
    </xf>
    <xf numFmtId="0" fontId="4" fillId="2" borderId="0" xfId="0" applyFont="1" applyFill="1" applyProtection="1">
      <protection locked="0"/>
    </xf>
    <xf numFmtId="0" fontId="3" fillId="0" borderId="0" xfId="0" applyFont="1" applyBorder="1" applyProtection="1">
      <protection locked="0"/>
    </xf>
    <xf numFmtId="0" fontId="4" fillId="0" borderId="0" xfId="0" applyFont="1" applyBorder="1" applyProtection="1">
      <protection locked="0"/>
    </xf>
    <xf numFmtId="0" fontId="4" fillId="2" borderId="0" xfId="0" applyFont="1" applyFill="1" applyAlignment="1" applyProtection="1"/>
    <xf numFmtId="0" fontId="17" fillId="2" borderId="0" xfId="2" applyFont="1" applyFill="1" applyBorder="1" applyAlignment="1" applyProtection="1"/>
    <xf numFmtId="0" fontId="6" fillId="2" borderId="28" xfId="2" applyFont="1" applyFill="1" applyBorder="1" applyAlignment="1" applyProtection="1">
      <alignment horizontal="center" vertical="center" wrapText="1"/>
    </xf>
    <xf numFmtId="0" fontId="6" fillId="2" borderId="28" xfId="2" applyFont="1" applyFill="1" applyBorder="1" applyAlignment="1" applyProtection="1">
      <alignment horizontal="center" vertical="center"/>
    </xf>
    <xf numFmtId="0" fontId="6" fillId="2" borderId="0" xfId="2" applyFont="1" applyFill="1" applyBorder="1" applyAlignment="1" applyProtection="1">
      <alignment horizontal="center" vertical="center"/>
    </xf>
    <xf numFmtId="0" fontId="6" fillId="2" borderId="34" xfId="2" applyFont="1" applyFill="1" applyBorder="1" applyAlignment="1" applyProtection="1">
      <alignment horizontal="center" vertical="center" wrapText="1"/>
    </xf>
    <xf numFmtId="0" fontId="6" fillId="2" borderId="34" xfId="2" applyFont="1" applyFill="1" applyBorder="1" applyAlignment="1" applyProtection="1">
      <alignment horizontal="center" vertical="center"/>
    </xf>
    <xf numFmtId="0" fontId="8" fillId="3" borderId="11" xfId="0" applyFont="1" applyFill="1" applyBorder="1" applyAlignment="1" applyProtection="1">
      <alignment horizontal="left" vertical="center"/>
    </xf>
    <xf numFmtId="4" fontId="4" fillId="0" borderId="11" xfId="2" applyNumberFormat="1" applyFont="1" applyBorder="1" applyAlignment="1" applyProtection="1">
      <alignment horizontal="center"/>
    </xf>
    <xf numFmtId="165" fontId="4" fillId="0" borderId="11" xfId="2" applyNumberFormat="1" applyFont="1" applyBorder="1" applyAlignment="1" applyProtection="1">
      <alignment horizontal="left"/>
    </xf>
    <xf numFmtId="0" fontId="10" fillId="3" borderId="11" xfId="2" applyFont="1" applyFill="1" applyBorder="1" applyAlignment="1" applyProtection="1">
      <alignment horizontal="center" vertical="center"/>
    </xf>
    <xf numFmtId="0" fontId="4" fillId="0" borderId="11" xfId="2" applyFont="1" applyBorder="1" applyAlignment="1" applyProtection="1">
      <alignment horizontal="center" vertical="center"/>
    </xf>
    <xf numFmtId="0" fontId="4" fillId="0" borderId="0" xfId="2" applyFont="1" applyBorder="1" applyAlignment="1" applyProtection="1">
      <alignment horizontal="center" vertical="center"/>
    </xf>
    <xf numFmtId="0" fontId="23" fillId="10" borderId="35" xfId="0" applyNumberFormat="1" applyFont="1" applyFill="1" applyBorder="1" applyAlignment="1" applyProtection="1">
      <alignment horizontal="left" vertical="center"/>
    </xf>
    <xf numFmtId="2" fontId="23" fillId="10" borderId="35" xfId="0" applyNumberFormat="1" applyFont="1" applyFill="1" applyBorder="1" applyAlignment="1" applyProtection="1">
      <alignment horizontal="center" vertical="center" wrapText="1"/>
    </xf>
    <xf numFmtId="165" fontId="4" fillId="12" borderId="35" xfId="0" applyNumberFormat="1" applyFont="1" applyFill="1" applyBorder="1" applyAlignment="1" applyProtection="1">
      <alignment horizontal="left"/>
    </xf>
    <xf numFmtId="166" fontId="4" fillId="0" borderId="35" xfId="0" applyNumberFormat="1" applyFont="1" applyFill="1" applyBorder="1" applyAlignment="1" applyProtection="1">
      <alignment horizontal="center"/>
    </xf>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Font="1" applyFill="1" applyBorder="1" applyProtection="1"/>
    <xf numFmtId="0" fontId="4" fillId="2" borderId="0" xfId="0" applyFont="1" applyFill="1" applyProtection="1"/>
    <xf numFmtId="0" fontId="8" fillId="2" borderId="0" xfId="0" applyFont="1" applyFill="1" applyBorder="1" applyAlignment="1" applyProtection="1">
      <alignment horizontal="left" vertical="center"/>
    </xf>
    <xf numFmtId="0" fontId="12" fillId="2" borderId="0" xfId="0" applyFont="1" applyFill="1" applyBorder="1" applyProtection="1"/>
    <xf numFmtId="0" fontId="8" fillId="3" borderId="11" xfId="2" applyFont="1" applyFill="1" applyBorder="1" applyAlignment="1" applyProtection="1">
      <alignment horizontal="left" vertical="center"/>
    </xf>
    <xf numFmtId="0" fontId="4" fillId="5" borderId="11" xfId="2" applyFont="1" applyFill="1" applyBorder="1" applyAlignment="1" applyProtection="1">
      <alignment horizontal="left" vertical="center"/>
    </xf>
    <xf numFmtId="0" fontId="11"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4" fillId="0" borderId="11" xfId="2" applyFont="1" applyBorder="1" applyAlignment="1" applyProtection="1">
      <alignment horizontal="left" vertical="center"/>
    </xf>
    <xf numFmtId="0" fontId="8" fillId="6" borderId="0" xfId="0" applyFont="1" applyFill="1" applyBorder="1" applyAlignment="1" applyProtection="1">
      <alignment horizontal="left" vertical="center"/>
    </xf>
    <xf numFmtId="0" fontId="8" fillId="3" borderId="26" xfId="2" applyFont="1" applyFill="1" applyBorder="1" applyAlignment="1" applyProtection="1">
      <alignment horizontal="left" vertical="center"/>
    </xf>
    <xf numFmtId="0" fontId="8" fillId="3" borderId="27" xfId="2" applyFont="1" applyFill="1" applyBorder="1" applyAlignment="1" applyProtection="1">
      <alignment horizontal="left" vertical="center"/>
    </xf>
    <xf numFmtId="0" fontId="8" fillId="3" borderId="18" xfId="2" applyFont="1" applyFill="1" applyBorder="1" applyAlignment="1" applyProtection="1">
      <alignment horizontal="left" vertical="center"/>
    </xf>
    <xf numFmtId="0" fontId="8" fillId="3" borderId="19" xfId="2" applyFont="1" applyFill="1" applyBorder="1" applyAlignment="1" applyProtection="1">
      <alignment horizontal="left" vertical="center"/>
    </xf>
    <xf numFmtId="0" fontId="4" fillId="0" borderId="8" xfId="2" applyFont="1" applyBorder="1" applyAlignment="1" applyProtection="1">
      <alignment horizontal="left" vertical="center"/>
    </xf>
    <xf numFmtId="0" fontId="4" fillId="7" borderId="11" xfId="2" applyFont="1" applyFill="1" applyBorder="1" applyAlignment="1" applyProtection="1">
      <alignment horizontal="left" vertical="center"/>
    </xf>
    <xf numFmtId="0" fontId="4" fillId="0" borderId="12" xfId="2" applyFont="1" applyBorder="1" applyAlignment="1" applyProtection="1">
      <alignment horizontal="center" vertical="center"/>
    </xf>
    <xf numFmtId="0" fontId="4" fillId="0" borderId="13" xfId="2" applyFont="1" applyBorder="1" applyAlignment="1" applyProtection="1">
      <alignment horizontal="center" vertical="center"/>
    </xf>
    <xf numFmtId="0" fontId="4" fillId="8" borderId="11" xfId="2" applyFont="1" applyFill="1" applyBorder="1" applyAlignment="1" applyProtection="1">
      <alignment horizontal="left" vertical="center"/>
    </xf>
    <xf numFmtId="0" fontId="4" fillId="9" borderId="11" xfId="2" applyFont="1" applyFill="1" applyBorder="1" applyAlignment="1" applyProtection="1">
      <alignment horizontal="left" vertical="center"/>
    </xf>
    <xf numFmtId="0" fontId="8" fillId="3" borderId="11" xfId="2" applyFont="1" applyFill="1" applyBorder="1" applyAlignment="1" applyProtection="1">
      <alignment horizontal="left" vertical="center"/>
    </xf>
    <xf numFmtId="0" fontId="10" fillId="3" borderId="12" xfId="2" applyFont="1" applyFill="1" applyBorder="1" applyAlignment="1" applyProtection="1">
      <alignment horizontal="center" vertical="center"/>
    </xf>
    <xf numFmtId="0" fontId="10" fillId="3" borderId="13" xfId="2" applyFont="1" applyFill="1" applyBorder="1" applyAlignment="1" applyProtection="1">
      <alignment horizontal="center" vertical="center"/>
    </xf>
    <xf numFmtId="0" fontId="3" fillId="2" borderId="0" xfId="0" applyFont="1" applyFill="1" applyAlignment="1" applyProtection="1">
      <alignment horizontal="right" vertical="center"/>
    </xf>
    <xf numFmtId="0" fontId="6" fillId="2" borderId="0" xfId="2" applyFont="1" applyFill="1" applyBorder="1" applyAlignment="1" applyProtection="1">
      <alignment horizontal="center" vertical="center" wrapText="1"/>
    </xf>
    <xf numFmtId="0" fontId="6" fillId="2" borderId="1" xfId="2" applyFont="1" applyFill="1" applyBorder="1" applyAlignment="1" applyProtection="1">
      <alignment horizontal="center" vertical="center" wrapText="1"/>
    </xf>
    <xf numFmtId="0" fontId="6" fillId="2" borderId="2" xfId="2" applyFont="1" applyFill="1" applyBorder="1" applyAlignment="1" applyProtection="1">
      <alignment horizontal="center" vertical="center" wrapText="1"/>
    </xf>
    <xf numFmtId="0" fontId="6" fillId="2" borderId="3" xfId="2" applyFont="1" applyFill="1" applyBorder="1" applyAlignment="1" applyProtection="1">
      <alignment horizontal="center" vertical="center" wrapText="1"/>
    </xf>
    <xf numFmtId="0" fontId="7" fillId="2" borderId="14" xfId="3" applyFont="1" applyFill="1" applyBorder="1" applyAlignment="1" applyProtection="1">
      <alignment horizontal="left" wrapText="1"/>
    </xf>
    <xf numFmtId="0" fontId="7" fillId="2" borderId="30" xfId="3" applyFont="1" applyFill="1" applyBorder="1" applyAlignment="1" applyProtection="1">
      <alignment horizontal="left" wrapText="1"/>
    </xf>
    <xf numFmtId="0" fontId="7" fillId="2" borderId="31" xfId="3" applyFont="1" applyFill="1" applyBorder="1" applyAlignment="1" applyProtection="1">
      <alignment horizontal="left" wrapText="1"/>
    </xf>
    <xf numFmtId="0" fontId="7" fillId="2" borderId="23" xfId="3" applyFont="1" applyFill="1" applyBorder="1" applyAlignment="1" applyProtection="1">
      <alignment horizontal="left" wrapText="1"/>
    </xf>
    <xf numFmtId="0" fontId="7" fillId="2" borderId="0" xfId="3" applyFont="1" applyFill="1" applyBorder="1" applyAlignment="1" applyProtection="1">
      <alignment horizontal="left" wrapText="1"/>
    </xf>
    <xf numFmtId="0" fontId="7" fillId="2" borderId="32" xfId="3" applyFont="1" applyFill="1" applyBorder="1" applyAlignment="1" applyProtection="1">
      <alignment horizontal="left" wrapText="1"/>
    </xf>
    <xf numFmtId="0" fontId="7" fillId="2" borderId="24" xfId="3" applyFont="1" applyFill="1" applyBorder="1" applyAlignment="1" applyProtection="1">
      <alignment horizontal="left" wrapText="1"/>
    </xf>
    <xf numFmtId="0" fontId="7" fillId="2" borderId="28" xfId="3" applyFont="1" applyFill="1" applyBorder="1" applyAlignment="1" applyProtection="1">
      <alignment horizontal="left" wrapText="1"/>
    </xf>
    <xf numFmtId="0" fontId="7" fillId="2" borderId="33" xfId="3" applyFont="1" applyFill="1" applyBorder="1" applyAlignment="1" applyProtection="1">
      <alignment horizontal="left" wrapText="1"/>
    </xf>
    <xf numFmtId="0" fontId="8" fillId="3" borderId="4" xfId="0" applyFont="1" applyFill="1" applyBorder="1" applyAlignment="1" applyProtection="1">
      <alignment horizontal="left" vertical="center"/>
    </xf>
    <xf numFmtId="0" fontId="8" fillId="3" borderId="5" xfId="0" applyFont="1" applyFill="1" applyBorder="1" applyAlignment="1" applyProtection="1">
      <alignment horizontal="left" vertical="center"/>
    </xf>
    <xf numFmtId="0" fontId="4" fillId="4" borderId="8" xfId="0" applyFont="1" applyFill="1" applyBorder="1" applyAlignment="1" applyProtection="1">
      <alignment horizontal="left" vertical="center"/>
    </xf>
    <xf numFmtId="0" fontId="8" fillId="6" borderId="9" xfId="2" applyFont="1" applyFill="1" applyBorder="1" applyAlignment="1" applyProtection="1">
      <alignment horizontal="left" vertical="center"/>
    </xf>
    <xf numFmtId="0" fontId="8" fillId="6" borderId="10" xfId="2" applyFont="1" applyFill="1" applyBorder="1" applyAlignment="1" applyProtection="1">
      <alignment horizontal="left" vertical="center"/>
    </xf>
    <xf numFmtId="0" fontId="11" fillId="2" borderId="0" xfId="0" applyFont="1" applyFill="1" applyBorder="1" applyAlignment="1" applyProtection="1">
      <alignment horizontal="left" vertical="top" wrapText="1"/>
    </xf>
    <xf numFmtId="0" fontId="4" fillId="4" borderId="11" xfId="2" applyFont="1" applyFill="1" applyBorder="1" applyAlignment="1" applyProtection="1">
      <alignment horizontal="left" vertical="center" wrapText="1"/>
    </xf>
    <xf numFmtId="0" fontId="3" fillId="2" borderId="0" xfId="0" applyFont="1" applyFill="1" applyAlignment="1" applyProtection="1">
      <alignment horizontal="center" vertical="center"/>
    </xf>
    <xf numFmtId="0" fontId="4" fillId="2" borderId="0" xfId="0" applyFont="1" applyFill="1" applyAlignment="1" applyProtection="1">
      <alignment horizontal="center"/>
    </xf>
    <xf numFmtId="0" fontId="6" fillId="2" borderId="0" xfId="2" applyFont="1" applyFill="1" applyBorder="1" applyAlignment="1" applyProtection="1">
      <alignment horizontal="center" vertical="center"/>
    </xf>
    <xf numFmtId="0" fontId="6" fillId="0" borderId="1" xfId="2" applyFont="1" applyBorder="1" applyAlignment="1" applyProtection="1">
      <alignment horizontal="left" vertical="center" wrapText="1"/>
    </xf>
    <xf numFmtId="0" fontId="6" fillId="0" borderId="2" xfId="2" applyFont="1" applyBorder="1" applyAlignment="1" applyProtection="1">
      <alignment horizontal="left" vertical="center" wrapText="1"/>
    </xf>
    <xf numFmtId="0" fontId="8" fillId="3" borderId="11" xfId="0" applyFont="1" applyFill="1" applyBorder="1" applyAlignment="1" applyProtection="1">
      <alignment horizontal="left" vertical="center"/>
    </xf>
    <xf numFmtId="0" fontId="4" fillId="4" borderId="11" xfId="2" applyFont="1" applyFill="1" applyBorder="1" applyAlignment="1" applyProtection="1">
      <alignment horizontal="left" vertical="center"/>
    </xf>
    <xf numFmtId="0" fontId="4" fillId="0" borderId="39" xfId="0" applyNumberFormat="1" applyFont="1" applyFill="1" applyBorder="1" applyAlignment="1" applyProtection="1">
      <alignment horizontal="center" vertical="center"/>
    </xf>
    <xf numFmtId="0" fontId="4" fillId="0" borderId="40" xfId="0" applyNumberFormat="1" applyFont="1" applyFill="1" applyBorder="1" applyAlignment="1" applyProtection="1">
      <alignment horizontal="center" vertical="center"/>
    </xf>
    <xf numFmtId="0" fontId="23" fillId="10" borderId="37" xfId="0" applyNumberFormat="1" applyFont="1" applyFill="1" applyBorder="1" applyAlignment="1" applyProtection="1">
      <alignment horizontal="left" vertical="center"/>
    </xf>
    <xf numFmtId="0" fontId="23" fillId="10" borderId="38" xfId="0" applyNumberFormat="1" applyFont="1" applyFill="1" applyBorder="1" applyAlignment="1" applyProtection="1">
      <alignment horizontal="left" vertical="center"/>
    </xf>
    <xf numFmtId="0" fontId="23" fillId="10" borderId="36" xfId="0" applyNumberFormat="1" applyFont="1" applyFill="1" applyBorder="1" applyAlignment="1" applyProtection="1">
      <alignment horizontal="left" vertical="center"/>
    </xf>
    <xf numFmtId="0" fontId="8" fillId="6" borderId="11" xfId="2" applyFont="1" applyFill="1" applyBorder="1" applyAlignment="1" applyProtection="1">
      <alignment horizontal="left" vertical="center"/>
    </xf>
    <xf numFmtId="0" fontId="11" fillId="13" borderId="41" xfId="2" applyFont="1" applyFill="1" applyBorder="1" applyAlignment="1" applyProtection="1">
      <alignment horizontal="left" vertical="center"/>
      <protection locked="0"/>
    </xf>
    <xf numFmtId="0" fontId="4" fillId="11" borderId="37" xfId="0" applyNumberFormat="1" applyFont="1" applyFill="1" applyBorder="1" applyAlignment="1" applyProtection="1">
      <alignment horizontal="left" vertical="center"/>
    </xf>
    <xf numFmtId="0" fontId="4" fillId="11" borderId="38" xfId="0" applyNumberFormat="1" applyFont="1" applyFill="1" applyBorder="1" applyAlignment="1" applyProtection="1">
      <alignment horizontal="left" vertical="center"/>
    </xf>
    <xf numFmtId="0" fontId="4" fillId="11" borderId="36" xfId="0" applyNumberFormat="1" applyFont="1" applyFill="1" applyBorder="1" applyAlignment="1" applyProtection="1">
      <alignment horizontal="left" vertical="center"/>
    </xf>
    <xf numFmtId="0" fontId="4" fillId="11" borderId="37" xfId="0" applyNumberFormat="1" applyFont="1" applyFill="1" applyBorder="1" applyAlignment="1" applyProtection="1">
      <alignment horizontal="left" vertical="center" wrapText="1"/>
    </xf>
    <xf numFmtId="0" fontId="4" fillId="11" borderId="38" xfId="0" applyNumberFormat="1" applyFont="1" applyFill="1" applyBorder="1" applyAlignment="1" applyProtection="1">
      <alignment horizontal="left" vertical="center" wrapText="1"/>
    </xf>
    <xf numFmtId="0" fontId="4" fillId="11" borderId="36" xfId="0" applyNumberFormat="1" applyFont="1" applyFill="1" applyBorder="1" applyAlignment="1" applyProtection="1">
      <alignment horizontal="left" vertical="center" wrapText="1"/>
    </xf>
    <xf numFmtId="0" fontId="21" fillId="0" borderId="8" xfId="3" applyFont="1" applyFill="1" applyBorder="1" applyAlignment="1" applyProtection="1">
      <alignment horizontal="center" vertical="center"/>
      <protection hidden="1"/>
    </xf>
    <xf numFmtId="0" fontId="8" fillId="3" borderId="12" xfId="2" applyFont="1" applyFill="1" applyBorder="1" applyAlignment="1" applyProtection="1">
      <alignment horizontal="left" vertical="center" wrapText="1"/>
    </xf>
    <xf numFmtId="0" fontId="8" fillId="3" borderId="13" xfId="2" applyFont="1" applyFill="1" applyBorder="1" applyAlignment="1" applyProtection="1">
      <alignment horizontal="left" vertical="center" wrapText="1"/>
    </xf>
    <xf numFmtId="0" fontId="8" fillId="3" borderId="12" xfId="2" applyFont="1" applyFill="1" applyBorder="1" applyAlignment="1" applyProtection="1">
      <alignment horizontal="center" vertical="center" wrapText="1"/>
    </xf>
    <xf numFmtId="0" fontId="8" fillId="3" borderId="13" xfId="2" applyFont="1" applyFill="1" applyBorder="1" applyAlignment="1" applyProtection="1">
      <alignment horizontal="center" vertical="center" wrapText="1"/>
    </xf>
    <xf numFmtId="4" fontId="11" fillId="0" borderId="11" xfId="2" applyNumberFormat="1" applyFont="1" applyBorder="1" applyAlignment="1" applyProtection="1">
      <alignment horizontal="center" vertical="center" wrapText="1"/>
      <protection locked="0"/>
    </xf>
    <xf numFmtId="0" fontId="4" fillId="0" borderId="11" xfId="2" applyFont="1" applyFill="1" applyBorder="1" applyAlignment="1" applyProtection="1">
      <alignment horizontal="left" vertical="center"/>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xf>
  </cellXfs>
  <cellStyles count="7">
    <cellStyle name="Čiarka" xfId="1" builtinId="3"/>
    <cellStyle name="Čiarka 2" xfId="6"/>
    <cellStyle name="Normálna" xfId="0" builtinId="0"/>
    <cellStyle name="Normálna 2" xfId="3"/>
    <cellStyle name="Normálne 2" xfId="5"/>
    <cellStyle name="normálne_Hárok1" xfId="2"/>
    <cellStyle name="Percentá" xfId="4" builtinId="5"/>
  </cellStyles>
  <dxfs count="5">
    <dxf>
      <font>
        <b/>
        <i val="0"/>
      </font>
      <fill>
        <patternFill>
          <bgColor rgb="FF92D050"/>
        </patternFill>
      </fill>
    </dxf>
    <dxf>
      <font>
        <b/>
        <i val="0"/>
      </font>
      <fill>
        <patternFill>
          <bgColor rgb="FFFF000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3:$G$16"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593910</xdr:colOff>
      <xdr:row>1</xdr:row>
      <xdr:rowOff>235323</xdr:rowOff>
    </xdr:from>
    <xdr:to>
      <xdr:col>3</xdr:col>
      <xdr:colOff>2282386</xdr:colOff>
      <xdr:row>2</xdr:row>
      <xdr:rowOff>62205</xdr:rowOff>
    </xdr:to>
    <xdr:pic>
      <xdr:nvPicPr>
        <xdr:cNvPr id="4" name="Obrázok 3"/>
        <xdr:cNvPicPr>
          <a:picLocks noChangeAspect="1"/>
        </xdr:cNvPicPr>
      </xdr:nvPicPr>
      <xdr:blipFill>
        <a:blip xmlns:r="http://schemas.openxmlformats.org/officeDocument/2006/relationships" r:embed="rId1"/>
        <a:stretch>
          <a:fillRect/>
        </a:stretch>
      </xdr:blipFill>
      <xdr:spPr>
        <a:xfrm>
          <a:off x="1199028" y="392205"/>
          <a:ext cx="6675093" cy="43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50</xdr:row>
          <xdr:rowOff>0</xdr:rowOff>
        </xdr:from>
        <xdr:to>
          <xdr:col>4</xdr:col>
          <xdr:colOff>1724025</xdr:colOff>
          <xdr:row>51</xdr:row>
          <xdr:rowOff>0</xdr:rowOff>
        </xdr:to>
        <xdr:sp macro="" textlink="">
          <xdr:nvSpPr>
            <xdr:cNvPr id="4106" name="Option Button 10" hidden="1">
              <a:extLst>
                <a:ext uri="{63B3BB69-23CF-44E3-9099-C40C66FF867C}">
                  <a14:compatExt spid="_x0000_s410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9525</xdr:rowOff>
        </xdr:from>
        <xdr:to>
          <xdr:col>4</xdr:col>
          <xdr:colOff>1724025</xdr:colOff>
          <xdr:row>63</xdr:row>
          <xdr:rowOff>19050</xdr:rowOff>
        </xdr:to>
        <xdr:sp macro="" textlink="">
          <xdr:nvSpPr>
            <xdr:cNvPr id="4107" name="Option Button 11" hidden="1">
              <a:extLst>
                <a:ext uri="{63B3BB69-23CF-44E3-9099-C40C66FF867C}">
                  <a14:compatExt spid="_x0000_s410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76</xdr:row>
          <xdr:rowOff>19050</xdr:rowOff>
        </xdr:from>
        <xdr:to>
          <xdr:col>4</xdr:col>
          <xdr:colOff>1724025</xdr:colOff>
          <xdr:row>77</xdr:row>
          <xdr:rowOff>28575</xdr:rowOff>
        </xdr:to>
        <xdr:sp macro="" textlink="">
          <xdr:nvSpPr>
            <xdr:cNvPr id="4108" name="Option Button 12" descr="Úč FO" hidden="1">
              <a:extLst>
                <a:ext uri="{63B3BB69-23CF-44E3-9099-C40C66FF867C}">
                  <a14:compatExt spid="_x0000_s4108"/>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1676400</xdr:colOff>
          <xdr:row>33</xdr:row>
          <xdr:rowOff>104775</xdr:rowOff>
        </xdr:to>
        <xdr:sp macro="" textlink="">
          <xdr:nvSpPr>
            <xdr:cNvPr id="4109" name="Drop Down 13" hidden="1">
              <a:extLst>
                <a:ext uri="{63B3BB69-23CF-44E3-9099-C40C66FF867C}">
                  <a14:compatExt spid="_x0000_s4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xdr:col>
      <xdr:colOff>615950</xdr:colOff>
      <xdr:row>1</xdr:row>
      <xdr:rowOff>241300</xdr:rowOff>
    </xdr:from>
    <xdr:to>
      <xdr:col>4</xdr:col>
      <xdr:colOff>481274</xdr:colOff>
      <xdr:row>2</xdr:row>
      <xdr:rowOff>70904</xdr:rowOff>
    </xdr:to>
    <xdr:pic>
      <xdr:nvPicPr>
        <xdr:cNvPr id="13" name="Obrázok 12"/>
        <xdr:cNvPicPr>
          <a:picLocks noChangeAspect="1"/>
        </xdr:cNvPicPr>
      </xdr:nvPicPr>
      <xdr:blipFill>
        <a:blip xmlns:r="http://schemas.openxmlformats.org/officeDocument/2006/relationships" r:embed="rId1"/>
        <a:stretch>
          <a:fillRect/>
        </a:stretch>
      </xdr:blipFill>
      <xdr:spPr>
        <a:xfrm>
          <a:off x="1339850" y="488950"/>
          <a:ext cx="6666174" cy="429679"/>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78"/>
  <sheetViews>
    <sheetView tabSelected="1" view="pageBreakPreview" topLeftCell="B1" zoomScaleNormal="100" zoomScaleSheetLayoutView="100" workbookViewId="0">
      <selection activeCell="D7" sqref="D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18" t="s">
        <v>150</v>
      </c>
      <c r="B1" s="118"/>
      <c r="C1" s="118"/>
      <c r="D1" s="118"/>
    </row>
    <row r="2" spans="1:4" ht="47.25" customHeight="1" x14ac:dyDescent="0.25">
      <c r="A2" s="46"/>
      <c r="B2" s="46"/>
      <c r="C2" s="46"/>
      <c r="D2" s="46"/>
    </row>
    <row r="3" spans="1:4" ht="12.75" customHeight="1" x14ac:dyDescent="0.25">
      <c r="A3" s="46"/>
      <c r="B3" s="46"/>
      <c r="C3" s="46"/>
      <c r="D3" s="46"/>
    </row>
    <row r="4" spans="1:4" ht="12.75" customHeight="1" x14ac:dyDescent="0.25">
      <c r="A4" s="47"/>
      <c r="B4" s="47"/>
      <c r="C4" s="47"/>
      <c r="D4" s="47"/>
    </row>
    <row r="5" spans="1:4" ht="65.099999999999994" customHeight="1" x14ac:dyDescent="0.25">
      <c r="A5" s="119" t="s">
        <v>148</v>
      </c>
      <c r="B5" s="119"/>
      <c r="C5" s="119"/>
      <c r="D5" s="119"/>
    </row>
    <row r="6" spans="1:4" ht="21" thickBot="1" x14ac:dyDescent="0.3">
      <c r="A6" s="48"/>
      <c r="B6" s="48"/>
      <c r="C6" s="48"/>
      <c r="D6" s="48"/>
    </row>
    <row r="7" spans="1:4" ht="48.75" customHeight="1" thickBot="1" x14ac:dyDescent="0.3">
      <c r="A7" s="120" t="s">
        <v>0</v>
      </c>
      <c r="B7" s="121"/>
      <c r="C7" s="122"/>
      <c r="D7" s="34"/>
    </row>
    <row r="8" spans="1:4" ht="21" thickBot="1" x14ac:dyDescent="0.3">
      <c r="A8" s="48"/>
      <c r="B8" s="48"/>
      <c r="C8" s="48"/>
      <c r="D8" s="48"/>
    </row>
    <row r="9" spans="1:4" ht="12" customHeight="1" x14ac:dyDescent="0.25">
      <c r="A9" s="123" t="s">
        <v>107</v>
      </c>
      <c r="B9" s="124"/>
      <c r="C9" s="124"/>
      <c r="D9" s="125"/>
    </row>
    <row r="10" spans="1:4" ht="12" customHeight="1" x14ac:dyDescent="0.25">
      <c r="A10" s="126"/>
      <c r="B10" s="127"/>
      <c r="C10" s="127"/>
      <c r="D10" s="128"/>
    </row>
    <row r="11" spans="1:4" ht="12" customHeight="1" x14ac:dyDescent="0.25">
      <c r="A11" s="126"/>
      <c r="B11" s="127"/>
      <c r="C11" s="127"/>
      <c r="D11" s="128"/>
    </row>
    <row r="12" spans="1:4" ht="12" customHeight="1" x14ac:dyDescent="0.25">
      <c r="A12" s="126"/>
      <c r="B12" s="127"/>
      <c r="C12" s="127"/>
      <c r="D12" s="128"/>
    </row>
    <row r="13" spans="1:4" ht="12" customHeight="1" x14ac:dyDescent="0.25">
      <c r="A13" s="126"/>
      <c r="B13" s="127"/>
      <c r="C13" s="127"/>
      <c r="D13" s="128"/>
    </row>
    <row r="14" spans="1:4" ht="12" customHeight="1" x14ac:dyDescent="0.25">
      <c r="A14" s="126"/>
      <c r="B14" s="127"/>
      <c r="C14" s="127"/>
      <c r="D14" s="128"/>
    </row>
    <row r="15" spans="1:4" ht="12" customHeight="1" x14ac:dyDescent="0.25">
      <c r="A15" s="126"/>
      <c r="B15" s="127"/>
      <c r="C15" s="127"/>
      <c r="D15" s="128"/>
    </row>
    <row r="16" spans="1:4" ht="12" customHeight="1" x14ac:dyDescent="0.25">
      <c r="A16" s="126"/>
      <c r="B16" s="127"/>
      <c r="C16" s="127"/>
      <c r="D16" s="128"/>
    </row>
    <row r="17" spans="1:4" ht="12" customHeight="1" thickBot="1" x14ac:dyDescent="0.3">
      <c r="A17" s="129"/>
      <c r="B17" s="130"/>
      <c r="C17" s="130"/>
      <c r="D17" s="131"/>
    </row>
    <row r="18" spans="1:4" ht="14.25" customHeight="1" x14ac:dyDescent="0.2">
      <c r="A18" s="49"/>
      <c r="B18" s="49"/>
      <c r="C18" s="49"/>
      <c r="D18" s="49"/>
    </row>
    <row r="19" spans="1:4" ht="40.5" customHeight="1" x14ac:dyDescent="0.25">
      <c r="A19" s="137" t="s">
        <v>145</v>
      </c>
      <c r="B19" s="137"/>
      <c r="C19" s="137"/>
      <c r="D19" s="137"/>
    </row>
    <row r="20" spans="1:4" ht="12" customHeight="1" x14ac:dyDescent="0.25">
      <c r="A20" s="48"/>
      <c r="B20" s="48"/>
      <c r="C20" s="48"/>
      <c r="D20" s="48"/>
    </row>
    <row r="21" spans="1:4" x14ac:dyDescent="0.25">
      <c r="A21" s="132" t="s">
        <v>1</v>
      </c>
      <c r="B21" s="133"/>
      <c r="C21" s="50" t="s">
        <v>2</v>
      </c>
      <c r="D21" s="59" t="str">
        <f>CONCATENATE("Hodnoty z výkazov roku ",D7)</f>
        <v xml:space="preserve">Hodnoty z výkazov roku </v>
      </c>
    </row>
    <row r="22" spans="1:4" x14ac:dyDescent="0.25">
      <c r="A22" s="134" t="s">
        <v>3</v>
      </c>
      <c r="B22" s="134"/>
      <c r="C22" s="51" t="s">
        <v>4</v>
      </c>
      <c r="D22" s="60" t="e">
        <f>HLOOKUP($J$36,$I$38:$K$42,2,FALSE)</f>
        <v>#DIV/0!</v>
      </c>
    </row>
    <row r="23" spans="1:4" x14ac:dyDescent="0.25">
      <c r="A23" s="134" t="s">
        <v>5</v>
      </c>
      <c r="B23" s="134"/>
      <c r="C23" s="51" t="s">
        <v>6</v>
      </c>
      <c r="D23" s="60" t="e">
        <f>HLOOKUP($J$36,$I$38:$K$42,3,FALSE)</f>
        <v>#DIV/0!</v>
      </c>
    </row>
    <row r="24" spans="1:4" x14ac:dyDescent="0.25">
      <c r="A24" s="134" t="s">
        <v>7</v>
      </c>
      <c r="B24" s="134"/>
      <c r="C24" s="51" t="s">
        <v>8</v>
      </c>
      <c r="D24" s="60" t="e">
        <f>HLOOKUP($J$36,$I$38:$K$42,4,FALSE)</f>
        <v>#DIV/0!</v>
      </c>
    </row>
    <row r="25" spans="1:4" x14ac:dyDescent="0.25">
      <c r="A25" s="134" t="s">
        <v>9</v>
      </c>
      <c r="B25" s="134"/>
      <c r="C25" s="51" t="s">
        <v>10</v>
      </c>
      <c r="D25" s="61" t="e">
        <f>HLOOKUP($J$36,$I$38:$K$42,5,FALSE)</f>
        <v>#DIV/0!</v>
      </c>
    </row>
    <row r="26" spans="1:4" ht="15.75" x14ac:dyDescent="0.3">
      <c r="A26" s="135" t="s">
        <v>108</v>
      </c>
      <c r="B26" s="136"/>
      <c r="C26" s="52" t="s">
        <v>11</v>
      </c>
      <c r="D26" s="62" t="e">
        <f>D22+D23+2*D24-3*D25</f>
        <v>#DIV/0!</v>
      </c>
    </row>
    <row r="27" spans="1:4" x14ac:dyDescent="0.2">
      <c r="A27" s="103" t="s">
        <v>12</v>
      </c>
      <c r="B27" s="103"/>
      <c r="C27" s="103"/>
      <c r="D27" s="62" t="e">
        <f>IF(D26&gt;7,A30,IF(D26&lt;5,A32,A31))</f>
        <v>#DIV/0!</v>
      </c>
    </row>
    <row r="28" spans="1:4" x14ac:dyDescent="0.25">
      <c r="A28" s="53"/>
      <c r="B28" s="53"/>
      <c r="C28" s="53"/>
      <c r="D28" s="53"/>
    </row>
    <row r="29" spans="1:4" x14ac:dyDescent="0.25">
      <c r="A29" s="115" t="s">
        <v>13</v>
      </c>
      <c r="B29" s="115"/>
      <c r="C29" s="116"/>
      <c r="D29" s="117"/>
    </row>
    <row r="30" spans="1:4" x14ac:dyDescent="0.25">
      <c r="A30" s="110" t="s">
        <v>14</v>
      </c>
      <c r="B30" s="110"/>
      <c r="C30" s="111" t="s">
        <v>80</v>
      </c>
      <c r="D30" s="112"/>
    </row>
    <row r="31" spans="1:4" x14ac:dyDescent="0.25">
      <c r="A31" s="113" t="s">
        <v>15</v>
      </c>
      <c r="B31" s="113"/>
      <c r="C31" s="111" t="s">
        <v>81</v>
      </c>
      <c r="D31" s="112"/>
    </row>
    <row r="32" spans="1:4" x14ac:dyDescent="0.25">
      <c r="A32" s="114" t="s">
        <v>16</v>
      </c>
      <c r="B32" s="114"/>
      <c r="C32" s="111" t="s">
        <v>17</v>
      </c>
      <c r="D32" s="112"/>
    </row>
    <row r="33" spans="1:24" x14ac:dyDescent="0.25">
      <c r="A33" s="54"/>
      <c r="B33" s="54"/>
      <c r="C33" s="55"/>
      <c r="D33" s="53"/>
    </row>
    <row r="34" spans="1:24" ht="21" customHeight="1" x14ac:dyDescent="0.25">
      <c r="A34" s="104" t="s">
        <v>18</v>
      </c>
      <c r="B34" s="104"/>
      <c r="C34" s="104"/>
      <c r="D34" s="104"/>
    </row>
    <row r="35" spans="1:24" ht="9.75" customHeight="1" thickBot="1" x14ac:dyDescent="0.3">
      <c r="A35" s="56"/>
      <c r="B35" s="56"/>
      <c r="C35" s="56"/>
      <c r="D35" s="56"/>
      <c r="I35" s="17" t="s">
        <v>19</v>
      </c>
      <c r="J35" s="18"/>
      <c r="K35" s="18"/>
    </row>
    <row r="36" spans="1:24" ht="13.5" thickBot="1" x14ac:dyDescent="0.3">
      <c r="A36" s="57" t="s">
        <v>20</v>
      </c>
      <c r="B36" s="58"/>
      <c r="C36" s="58"/>
      <c r="D36" s="46"/>
      <c r="I36" s="19" t="s">
        <v>21</v>
      </c>
      <c r="J36" s="4">
        <v>1</v>
      </c>
      <c r="K36" s="18"/>
    </row>
    <row r="37" spans="1:24" ht="18.75" customHeight="1" thickBot="1" x14ac:dyDescent="0.3">
      <c r="A37" s="44"/>
      <c r="B37" s="29"/>
      <c r="C37" s="29"/>
      <c r="D37" s="18"/>
      <c r="I37" s="19"/>
      <c r="J37" s="20"/>
      <c r="K37" s="18"/>
    </row>
    <row r="38" spans="1:24" ht="29.25" customHeight="1" thickBot="1" x14ac:dyDescent="0.3">
      <c r="A38" s="63" t="s">
        <v>22</v>
      </c>
      <c r="B38" s="107" t="s">
        <v>89</v>
      </c>
      <c r="C38" s="108"/>
      <c r="D38" s="65" t="s">
        <v>90</v>
      </c>
      <c r="I38" s="19">
        <v>1</v>
      </c>
      <c r="J38" s="21">
        <v>2</v>
      </c>
      <c r="K38" s="22">
        <v>3</v>
      </c>
      <c r="L38" s="3"/>
      <c r="M38" s="2"/>
      <c r="V38" s="5"/>
      <c r="W38" s="5"/>
      <c r="X38" s="5"/>
    </row>
    <row r="39" spans="1:24" x14ac:dyDescent="0.25">
      <c r="A39" s="64" t="s">
        <v>23</v>
      </c>
      <c r="B39" s="109" t="s">
        <v>82</v>
      </c>
      <c r="C39" s="109"/>
      <c r="D39" s="14"/>
      <c r="I39" s="19" t="e">
        <f>D42/D44</f>
        <v>#DIV/0!</v>
      </c>
      <c r="J39" s="23" t="e">
        <f>D53/D55</f>
        <v>#DIV/0!</v>
      </c>
      <c r="K39" s="24" t="e">
        <f>D66/D68</f>
        <v>#DIV/0!</v>
      </c>
      <c r="L39" s="6"/>
      <c r="V39" s="7"/>
      <c r="W39" s="7"/>
      <c r="X39" s="7"/>
    </row>
    <row r="40" spans="1:24" x14ac:dyDescent="0.25">
      <c r="A40" s="64" t="s">
        <v>24</v>
      </c>
      <c r="B40" s="109" t="s">
        <v>88</v>
      </c>
      <c r="C40" s="109"/>
      <c r="D40" s="14"/>
      <c r="I40" s="25" t="e">
        <f>(D42+D43)/D44</f>
        <v>#DIV/0!</v>
      </c>
      <c r="J40" s="26" t="e">
        <f>(D53+D54)/D55</f>
        <v>#DIV/0!</v>
      </c>
      <c r="K40" s="27" t="e">
        <f>(D66+D67)/D68</f>
        <v>#DIV/0!</v>
      </c>
      <c r="L40" s="6"/>
      <c r="V40" s="7"/>
      <c r="W40" s="7"/>
      <c r="X40" s="7"/>
    </row>
    <row r="41" spans="1:24" x14ac:dyDescent="0.25">
      <c r="A41" s="64" t="s">
        <v>25</v>
      </c>
      <c r="B41" s="109" t="s">
        <v>87</v>
      </c>
      <c r="C41" s="109"/>
      <c r="D41" s="14"/>
      <c r="I41" s="28" t="e">
        <f>(D45-D41)/D44</f>
        <v>#DIV/0!</v>
      </c>
      <c r="J41" s="29" t="e">
        <f>(D56-D52)/D55</f>
        <v>#DIV/0!</v>
      </c>
      <c r="K41" s="30" t="e">
        <f>(D69-D65)/D68</f>
        <v>#DIV/0!</v>
      </c>
      <c r="L41" s="6"/>
      <c r="V41" s="7"/>
      <c r="W41" s="7"/>
      <c r="X41" s="7"/>
    </row>
    <row r="42" spans="1:24" ht="13.5" thickBot="1" x14ac:dyDescent="0.3">
      <c r="A42" s="64" t="s">
        <v>26</v>
      </c>
      <c r="B42" s="109" t="s">
        <v>86</v>
      </c>
      <c r="C42" s="109"/>
      <c r="D42" s="14"/>
      <c r="I42" s="31" t="e">
        <f>D40/D39</f>
        <v>#DIV/0!</v>
      </c>
      <c r="J42" s="32" t="e">
        <f>D51/D50</f>
        <v>#DIV/0!</v>
      </c>
      <c r="K42" s="33" t="e">
        <f>D64/D63</f>
        <v>#DIV/0!</v>
      </c>
      <c r="L42" s="6"/>
      <c r="V42" s="7"/>
      <c r="W42" s="7"/>
      <c r="X42" s="7"/>
    </row>
    <row r="43" spans="1:24" x14ac:dyDescent="0.25">
      <c r="A43" s="64" t="s">
        <v>27</v>
      </c>
      <c r="B43" s="109" t="s">
        <v>85</v>
      </c>
      <c r="C43" s="109"/>
      <c r="D43" s="14"/>
      <c r="L43" s="6"/>
    </row>
    <row r="44" spans="1:24" x14ac:dyDescent="0.25">
      <c r="A44" s="64" t="s">
        <v>28</v>
      </c>
      <c r="B44" s="109" t="s">
        <v>84</v>
      </c>
      <c r="C44" s="109"/>
      <c r="D44" s="42"/>
      <c r="L44" s="6"/>
      <c r="M44" s="2"/>
    </row>
    <row r="45" spans="1:24" x14ac:dyDescent="0.25">
      <c r="A45" s="64" t="s">
        <v>29</v>
      </c>
      <c r="B45" s="109" t="s">
        <v>83</v>
      </c>
      <c r="C45" s="109"/>
      <c r="D45" s="14"/>
    </row>
    <row r="46" spans="1:24" x14ac:dyDescent="0.25">
      <c r="A46" s="46"/>
      <c r="B46" s="46"/>
      <c r="C46" s="46"/>
      <c r="D46" s="46"/>
    </row>
    <row r="47" spans="1:24" x14ac:dyDescent="0.25">
      <c r="A47" s="66" t="s">
        <v>30</v>
      </c>
      <c r="B47" s="58"/>
      <c r="C47" s="58"/>
      <c r="D47" s="46"/>
    </row>
    <row r="48" spans="1:24" x14ac:dyDescent="0.25">
      <c r="A48" s="45"/>
      <c r="B48" s="29"/>
      <c r="C48" s="29"/>
      <c r="D48" s="18"/>
    </row>
    <row r="49" spans="1:9" ht="39.75" customHeight="1" x14ac:dyDescent="0.25">
      <c r="A49" s="67" t="s">
        <v>22</v>
      </c>
      <c r="B49" s="107" t="s">
        <v>89</v>
      </c>
      <c r="C49" s="108"/>
      <c r="D49" s="65" t="s">
        <v>90</v>
      </c>
      <c r="I49" s="3"/>
    </row>
    <row r="50" spans="1:9" x14ac:dyDescent="0.2">
      <c r="A50" s="68" t="s">
        <v>23</v>
      </c>
      <c r="B50" s="103" t="s">
        <v>98</v>
      </c>
      <c r="C50" s="103"/>
      <c r="D50" s="14"/>
      <c r="E50" s="8"/>
      <c r="I50" s="9"/>
    </row>
    <row r="51" spans="1:9" ht="19.5" customHeight="1" x14ac:dyDescent="0.2">
      <c r="A51" s="68" t="s">
        <v>24</v>
      </c>
      <c r="B51" s="103" t="s">
        <v>97</v>
      </c>
      <c r="C51" s="103"/>
      <c r="D51" s="14"/>
      <c r="E51" s="8"/>
      <c r="I51" s="9"/>
    </row>
    <row r="52" spans="1:9" x14ac:dyDescent="0.2">
      <c r="A52" s="68" t="s">
        <v>25</v>
      </c>
      <c r="B52" s="103" t="s">
        <v>96</v>
      </c>
      <c r="C52" s="103"/>
      <c r="D52" s="14"/>
      <c r="E52" s="8"/>
      <c r="I52" s="9"/>
    </row>
    <row r="53" spans="1:9" x14ac:dyDescent="0.2">
      <c r="A53" s="68" t="s">
        <v>26</v>
      </c>
      <c r="B53" s="103" t="s">
        <v>95</v>
      </c>
      <c r="C53" s="103"/>
      <c r="D53" s="14"/>
      <c r="E53" s="8"/>
      <c r="I53" s="9"/>
    </row>
    <row r="54" spans="1:9" x14ac:dyDescent="0.2">
      <c r="A54" s="68" t="s">
        <v>27</v>
      </c>
      <c r="B54" s="103" t="s">
        <v>94</v>
      </c>
      <c r="C54" s="103"/>
      <c r="D54" s="14"/>
      <c r="E54" s="8"/>
      <c r="I54" s="9"/>
    </row>
    <row r="55" spans="1:9" x14ac:dyDescent="0.25">
      <c r="A55" s="68" t="s">
        <v>28</v>
      </c>
      <c r="B55" s="103" t="s">
        <v>93</v>
      </c>
      <c r="C55" s="103"/>
      <c r="D55" s="42"/>
      <c r="I55" s="9"/>
    </row>
    <row r="56" spans="1:9" x14ac:dyDescent="0.25">
      <c r="A56" s="68" t="s">
        <v>29</v>
      </c>
      <c r="B56" s="103" t="s">
        <v>92</v>
      </c>
      <c r="C56" s="103"/>
      <c r="D56" s="14"/>
      <c r="I56" s="10"/>
    </row>
    <row r="57" spans="1:9" x14ac:dyDescent="0.25">
      <c r="A57" s="69"/>
      <c r="B57" s="69"/>
      <c r="C57" s="69"/>
      <c r="D57" s="70"/>
      <c r="I57" s="10"/>
    </row>
    <row r="58" spans="1:9" ht="24.75" customHeight="1" x14ac:dyDescent="0.25">
      <c r="A58" s="104" t="s">
        <v>31</v>
      </c>
      <c r="B58" s="104"/>
      <c r="C58" s="104"/>
      <c r="D58" s="104"/>
      <c r="I58" s="10"/>
    </row>
    <row r="59" spans="1:9" x14ac:dyDescent="0.2">
      <c r="A59" s="56"/>
      <c r="B59" s="69"/>
      <c r="C59" s="69"/>
      <c r="D59" s="71"/>
      <c r="E59" s="8"/>
      <c r="I59" s="9"/>
    </row>
    <row r="60" spans="1:9" x14ac:dyDescent="0.25">
      <c r="A60" s="66" t="s">
        <v>32</v>
      </c>
      <c r="B60" s="58"/>
      <c r="C60" s="58"/>
      <c r="D60" s="46"/>
      <c r="I60" s="9"/>
    </row>
    <row r="61" spans="1:9" x14ac:dyDescent="0.25">
      <c r="A61" s="45"/>
      <c r="B61" s="29"/>
      <c r="C61" s="29"/>
      <c r="D61" s="18"/>
      <c r="I61" s="9"/>
    </row>
    <row r="62" spans="1:9" ht="35.25" customHeight="1" x14ac:dyDescent="0.25">
      <c r="A62" s="67" t="s">
        <v>22</v>
      </c>
      <c r="B62" s="105" t="s">
        <v>91</v>
      </c>
      <c r="C62" s="106"/>
      <c r="D62" s="65" t="s">
        <v>90</v>
      </c>
      <c r="I62" s="3"/>
    </row>
    <row r="63" spans="1:9" x14ac:dyDescent="0.2">
      <c r="A63" s="68" t="s">
        <v>23</v>
      </c>
      <c r="B63" s="103" t="s">
        <v>105</v>
      </c>
      <c r="C63" s="103"/>
      <c r="D63" s="14"/>
      <c r="E63" s="8"/>
      <c r="I63" s="3"/>
    </row>
    <row r="64" spans="1:9" x14ac:dyDescent="0.2">
      <c r="A64" s="68" t="s">
        <v>24</v>
      </c>
      <c r="B64" s="103" t="s">
        <v>104</v>
      </c>
      <c r="C64" s="103"/>
      <c r="D64" s="14"/>
      <c r="E64" s="8"/>
      <c r="I64" s="3"/>
    </row>
    <row r="65" spans="1:9" x14ac:dyDescent="0.2">
      <c r="A65" s="68" t="s">
        <v>25</v>
      </c>
      <c r="B65" s="103" t="s">
        <v>103</v>
      </c>
      <c r="C65" s="103"/>
      <c r="D65" s="14"/>
      <c r="E65" s="8"/>
      <c r="I65" s="3"/>
    </row>
    <row r="66" spans="1:9" x14ac:dyDescent="0.2">
      <c r="A66" s="68" t="s">
        <v>26</v>
      </c>
      <c r="B66" s="103" t="s">
        <v>102</v>
      </c>
      <c r="C66" s="103"/>
      <c r="D66" s="14"/>
      <c r="E66" s="8"/>
      <c r="I66" s="3"/>
    </row>
    <row r="67" spans="1:9" ht="36" customHeight="1" x14ac:dyDescent="0.2">
      <c r="A67" s="68" t="s">
        <v>27</v>
      </c>
      <c r="B67" s="103" t="s">
        <v>101</v>
      </c>
      <c r="C67" s="103"/>
      <c r="D67" s="14"/>
      <c r="E67" s="8"/>
      <c r="I67" s="3"/>
    </row>
    <row r="68" spans="1:9" x14ac:dyDescent="0.25">
      <c r="A68" s="68" t="s">
        <v>28</v>
      </c>
      <c r="B68" s="103" t="s">
        <v>100</v>
      </c>
      <c r="C68" s="103"/>
      <c r="D68" s="42"/>
      <c r="I68" s="3"/>
    </row>
    <row r="69" spans="1:9" x14ac:dyDescent="0.25">
      <c r="A69" s="68" t="s">
        <v>29</v>
      </c>
      <c r="B69" s="103" t="s">
        <v>99</v>
      </c>
      <c r="C69" s="103"/>
      <c r="D69" s="14"/>
      <c r="I69" s="3"/>
    </row>
    <row r="70" spans="1:9" x14ac:dyDescent="0.25">
      <c r="A70" s="69" t="s">
        <v>33</v>
      </c>
      <c r="B70" s="46"/>
      <c r="C70" s="46"/>
      <c r="D70" s="46"/>
      <c r="I70" s="3"/>
    </row>
    <row r="71" spans="1:9" x14ac:dyDescent="0.25">
      <c r="A71" s="69" t="s">
        <v>106</v>
      </c>
      <c r="B71" s="46"/>
      <c r="C71" s="46"/>
      <c r="D71" s="46"/>
    </row>
    <row r="72" spans="1:9" x14ac:dyDescent="0.25">
      <c r="A72" s="69" t="s">
        <v>34</v>
      </c>
      <c r="B72" s="46"/>
      <c r="C72" s="46"/>
      <c r="D72" s="46"/>
    </row>
    <row r="77" spans="1:9" ht="66" customHeight="1" x14ac:dyDescent="0.25"/>
    <row r="78" spans="1:9" ht="45" customHeight="1" x14ac:dyDescent="0.25"/>
  </sheetData>
  <sheetProtection algorithmName="SHA-512" hashValue="3ays1IyO08eMVhmVdtYY15d8BXOA/6W8C/qnheSizHOr7qmG77NvMW+35OZ+i/GcQHlTXp83NiJhQIcKHu3+8w==" saltValue="JQhBi9W6C9iyGDIrm1Kf/w==" spinCount="100000" sheet="1" formatCells="0" formatColumns="0" formatRows="0" insertColumns="0" insertRows="0" insertHyperlinks="0" deleteColumns="0" deleteRows="0" selectLockedCells="1" sort="0" autoFilter="0" pivotTables="0"/>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2"/>
  <sheetViews>
    <sheetView view="pageBreakPreview" zoomScaleNormal="100" zoomScaleSheetLayoutView="100" workbookViewId="0">
      <selection activeCell="E7" sqref="E7"/>
    </sheetView>
  </sheetViews>
  <sheetFormatPr defaultRowHeight="12.75" x14ac:dyDescent="0.2"/>
  <cols>
    <col min="1" max="1" width="10.85546875" style="8" customWidth="1"/>
    <col min="2" max="2" width="30.42578125" style="8" customWidth="1"/>
    <col min="3" max="3" width="32.5703125" style="8" customWidth="1"/>
    <col min="4" max="4" width="39" style="8" customWidth="1"/>
    <col min="5" max="5" width="30.5703125" style="8" customWidth="1"/>
    <col min="6" max="6" width="17.85546875" style="8" hidden="1" customWidth="1"/>
    <col min="7" max="8" width="11.42578125" style="8" hidden="1" customWidth="1"/>
    <col min="9" max="9" width="11.7109375" style="8" hidden="1" customWidth="1"/>
    <col min="10" max="12" width="9.140625" style="8" hidden="1" customWidth="1"/>
    <col min="13" max="13" width="17.42578125" style="8" hidden="1" customWidth="1"/>
    <col min="14" max="17" width="9.140625" style="8" hidden="1" customWidth="1"/>
    <col min="18" max="18" width="5.140625" style="8" hidden="1" customWidth="1"/>
    <col min="19" max="26" width="9.140625" style="8" hidden="1" customWidth="1"/>
    <col min="27" max="41" width="9.140625" style="8" customWidth="1"/>
    <col min="42" max="16384" width="9.140625" style="8"/>
  </cols>
  <sheetData>
    <row r="1" spans="1:9" ht="19.5" customHeight="1" x14ac:dyDescent="0.2">
      <c r="A1" s="139" t="s">
        <v>151</v>
      </c>
      <c r="B1" s="139"/>
      <c r="C1" s="139"/>
      <c r="D1" s="139"/>
      <c r="E1" s="139"/>
    </row>
    <row r="2" spans="1:9" ht="47.25" customHeight="1" x14ac:dyDescent="0.25">
      <c r="A2" s="140"/>
      <c r="B2" s="140"/>
      <c r="C2" s="140"/>
      <c r="D2" s="140"/>
      <c r="E2" s="140"/>
      <c r="F2" s="15"/>
    </row>
    <row r="3" spans="1:9" ht="12.75" customHeight="1" x14ac:dyDescent="0.2">
      <c r="A3" s="76"/>
      <c r="B3" s="76"/>
      <c r="C3" s="76"/>
      <c r="D3" s="76"/>
      <c r="E3" s="76"/>
    </row>
    <row r="4" spans="1:9" ht="12.75" customHeight="1" x14ac:dyDescent="0.25">
      <c r="A4" s="77"/>
      <c r="B4" s="77"/>
      <c r="C4" s="77"/>
      <c r="D4" s="77"/>
      <c r="E4" s="77"/>
    </row>
    <row r="5" spans="1:9" ht="48.75" customHeight="1" x14ac:dyDescent="0.2">
      <c r="A5" s="119" t="s">
        <v>147</v>
      </c>
      <c r="B5" s="141"/>
      <c r="C5" s="141"/>
      <c r="D5" s="141"/>
      <c r="E5" s="141"/>
      <c r="G5" s="11" t="s">
        <v>35</v>
      </c>
      <c r="H5" s="11">
        <v>1</v>
      </c>
      <c r="I5" s="16">
        <v>1</v>
      </c>
    </row>
    <row r="6" spans="1:9" ht="17.25" customHeight="1" thickBot="1" x14ac:dyDescent="0.25">
      <c r="A6" s="78"/>
      <c r="B6" s="79"/>
      <c r="C6" s="79"/>
      <c r="D6" s="79"/>
      <c r="E6" s="79"/>
      <c r="G6" s="11">
        <v>1</v>
      </c>
      <c r="H6" s="11">
        <v>2</v>
      </c>
      <c r="I6" s="11">
        <v>3</v>
      </c>
    </row>
    <row r="7" spans="1:9" ht="36" customHeight="1" thickBot="1" x14ac:dyDescent="0.25">
      <c r="A7" s="142" t="s">
        <v>0</v>
      </c>
      <c r="B7" s="143"/>
      <c r="C7" s="143"/>
      <c r="D7" s="143"/>
      <c r="E7" s="35"/>
      <c r="G7" s="11" t="e">
        <f>D56/D53</f>
        <v>#DIV/0!</v>
      </c>
      <c r="H7" s="11" t="e">
        <f>D68/D65</f>
        <v>#DIV/0!</v>
      </c>
      <c r="I7" s="11" t="e">
        <f>D82/D79</f>
        <v>#DIV/0!</v>
      </c>
    </row>
    <row r="8" spans="1:9" ht="17.25" customHeight="1" thickBot="1" x14ac:dyDescent="0.25">
      <c r="A8" s="48"/>
      <c r="B8" s="48"/>
      <c r="C8" s="48"/>
      <c r="D8" s="48"/>
      <c r="E8" s="80"/>
      <c r="G8" s="11" t="e">
        <f>D55/D53</f>
        <v>#DIV/0!</v>
      </c>
      <c r="H8" s="11" t="e">
        <f>D67/D65</f>
        <v>#DIV/0!</v>
      </c>
      <c r="I8" s="11" t="e">
        <f>D81/D79</f>
        <v>#DIV/0!</v>
      </c>
    </row>
    <row r="9" spans="1:9" ht="13.5" customHeight="1" x14ac:dyDescent="0.2">
      <c r="A9" s="123" t="s">
        <v>107</v>
      </c>
      <c r="B9" s="124"/>
      <c r="C9" s="124"/>
      <c r="D9" s="124"/>
      <c r="E9" s="125"/>
      <c r="G9" s="11" t="e">
        <f>(D60+D58)/D53</f>
        <v>#DIV/0!</v>
      </c>
      <c r="H9" s="11" t="e">
        <f>(D72+D70)/D65</f>
        <v>#DIV/0!</v>
      </c>
      <c r="I9" s="11" t="e">
        <f>(D86+D84)/D79</f>
        <v>#DIV/0!</v>
      </c>
    </row>
    <row r="10" spans="1:9" ht="13.5" customHeight="1" x14ac:dyDescent="0.2">
      <c r="A10" s="126"/>
      <c r="B10" s="127"/>
      <c r="C10" s="127"/>
      <c r="D10" s="127"/>
      <c r="E10" s="128"/>
      <c r="G10" s="11" t="e">
        <f>D59/D54</f>
        <v>#DIV/0!</v>
      </c>
      <c r="H10" s="11" t="e">
        <f>D71/D66</f>
        <v>#DIV/0!</v>
      </c>
      <c r="I10" s="11" t="e">
        <f>D85/D80</f>
        <v>#DIV/0!</v>
      </c>
    </row>
    <row r="11" spans="1:9" ht="13.5" customHeight="1" x14ac:dyDescent="0.2">
      <c r="A11" s="126"/>
      <c r="B11" s="127"/>
      <c r="C11" s="127"/>
      <c r="D11" s="127"/>
      <c r="E11" s="128"/>
      <c r="G11" s="11" t="e">
        <f>D57/D53</f>
        <v>#DIV/0!</v>
      </c>
      <c r="H11" s="11" t="e">
        <f>D69/D65</f>
        <v>#DIV/0!</v>
      </c>
      <c r="I11" s="11" t="e">
        <f>D83/D79</f>
        <v>#DIV/0!</v>
      </c>
    </row>
    <row r="12" spans="1:9" ht="13.5" customHeight="1" x14ac:dyDescent="0.2">
      <c r="A12" s="126"/>
      <c r="B12" s="127"/>
      <c r="C12" s="127"/>
      <c r="D12" s="127"/>
      <c r="E12" s="128"/>
      <c r="G12" s="37" t="e">
        <f>D53/E41</f>
        <v>#DIV/0!</v>
      </c>
      <c r="H12" s="37" t="e">
        <f>D65/E41</f>
        <v>#DIV/0!</v>
      </c>
      <c r="I12" s="37" t="e">
        <f>D79/E41</f>
        <v>#DIV/0!</v>
      </c>
    </row>
    <row r="13" spans="1:9" ht="13.5" customHeight="1" x14ac:dyDescent="0.2">
      <c r="A13" s="126"/>
      <c r="B13" s="127"/>
      <c r="C13" s="127"/>
      <c r="D13" s="127"/>
      <c r="E13" s="128"/>
    </row>
    <row r="14" spans="1:9" ht="13.5" customHeight="1" x14ac:dyDescent="0.2">
      <c r="A14" s="126"/>
      <c r="B14" s="127"/>
      <c r="C14" s="127"/>
      <c r="D14" s="127"/>
      <c r="E14" s="128"/>
      <c r="G14" s="37" t="s">
        <v>47</v>
      </c>
    </row>
    <row r="15" spans="1:9" ht="13.5" customHeight="1" x14ac:dyDescent="0.2">
      <c r="A15" s="126"/>
      <c r="B15" s="127"/>
      <c r="C15" s="127"/>
      <c r="D15" s="127"/>
      <c r="E15" s="128"/>
      <c r="G15" s="37" t="s">
        <v>50</v>
      </c>
    </row>
    <row r="16" spans="1:9" ht="13.5" customHeight="1" thickBot="1" x14ac:dyDescent="0.25">
      <c r="A16" s="129"/>
      <c r="B16" s="130"/>
      <c r="C16" s="130"/>
      <c r="D16" s="130"/>
      <c r="E16" s="131"/>
      <c r="G16" s="37" t="s">
        <v>52</v>
      </c>
    </row>
    <row r="17" spans="1:5" ht="12" customHeight="1" x14ac:dyDescent="0.2">
      <c r="A17" s="49"/>
      <c r="B17" s="49"/>
      <c r="C17" s="49"/>
      <c r="D17" s="49"/>
      <c r="E17" s="49"/>
    </row>
    <row r="18" spans="1:5" ht="40.5" customHeight="1" x14ac:dyDescent="0.2">
      <c r="A18" s="137" t="s">
        <v>145</v>
      </c>
      <c r="B18" s="137"/>
      <c r="C18" s="137"/>
      <c r="D18" s="137"/>
      <c r="E18" s="137"/>
    </row>
    <row r="19" spans="1:5" ht="14.25" customHeight="1" x14ac:dyDescent="0.2">
      <c r="A19" s="81"/>
      <c r="B19" s="82"/>
      <c r="C19" s="82"/>
      <c r="D19" s="82"/>
      <c r="E19" s="82"/>
    </row>
    <row r="20" spans="1:5" ht="19.5" customHeight="1" x14ac:dyDescent="0.2">
      <c r="A20" s="144" t="s">
        <v>36</v>
      </c>
      <c r="B20" s="144"/>
      <c r="C20" s="144"/>
      <c r="D20" s="83" t="s">
        <v>2</v>
      </c>
      <c r="E20" s="59" t="str">
        <f>CONCATENATE("Hodnoty z výkazov roku ",E7)</f>
        <v xml:space="preserve">Hodnoty z výkazov roku </v>
      </c>
    </row>
    <row r="21" spans="1:5" ht="19.5" customHeight="1" x14ac:dyDescent="0.3">
      <c r="A21" s="145" t="s">
        <v>37</v>
      </c>
      <c r="B21" s="145"/>
      <c r="C21" s="145"/>
      <c r="D21" s="52" t="s">
        <v>38</v>
      </c>
      <c r="E21" s="84" t="str">
        <f>IF($I$5=1,"",HLOOKUP($H$5,$G$6:$I$11,2,FALSE))</f>
        <v/>
      </c>
    </row>
    <row r="22" spans="1:5" ht="15.75" x14ac:dyDescent="0.3">
      <c r="A22" s="145" t="s">
        <v>39</v>
      </c>
      <c r="B22" s="145"/>
      <c r="C22" s="145"/>
      <c r="D22" s="52" t="s">
        <v>40</v>
      </c>
      <c r="E22" s="84" t="str">
        <f>IF($I$5=1,"",HLOOKUP($H$5,$G$6:$I$11,3,FALSE))</f>
        <v/>
      </c>
    </row>
    <row r="23" spans="1:5" ht="18.75" customHeight="1" x14ac:dyDescent="0.3">
      <c r="A23" s="145" t="s">
        <v>41</v>
      </c>
      <c r="B23" s="145"/>
      <c r="C23" s="145"/>
      <c r="D23" s="52" t="s">
        <v>42</v>
      </c>
      <c r="E23" s="84" t="str">
        <f>IF($I$5=1,"",HLOOKUP($H$5,$G$6:$I$11,4,FALSE))</f>
        <v/>
      </c>
    </row>
    <row r="24" spans="1:5" ht="15.75" x14ac:dyDescent="0.3">
      <c r="A24" s="138" t="s">
        <v>43</v>
      </c>
      <c r="B24" s="138"/>
      <c r="C24" s="138"/>
      <c r="D24" s="52" t="s">
        <v>44</v>
      </c>
      <c r="E24" s="84" t="str">
        <f>IF($I$5=1,"",HLOOKUP($H$5,$G$6:$I$11,5,FALSE))</f>
        <v/>
      </c>
    </row>
    <row r="25" spans="1:5" ht="15.75" x14ac:dyDescent="0.3">
      <c r="A25" s="138" t="s">
        <v>45</v>
      </c>
      <c r="B25" s="138"/>
      <c r="C25" s="138"/>
      <c r="D25" s="52" t="s">
        <v>46</v>
      </c>
      <c r="E25" s="84" t="str">
        <f>IF($I$5=1,"",HLOOKUP($H$5,$G$6:$I$11,6,FALSE))</f>
        <v/>
      </c>
    </row>
    <row r="26" spans="1:5" ht="21" customHeight="1" x14ac:dyDescent="0.3">
      <c r="A26" s="151" t="s">
        <v>47</v>
      </c>
      <c r="B26" s="151"/>
      <c r="C26" s="151"/>
      <c r="D26" s="52" t="s">
        <v>48</v>
      </c>
      <c r="E26" s="84" t="str">
        <f>IF($I$5=2,1.2*E21+1.4*E22+3.3*E23+0.6*E24+1*E25,"")</f>
        <v/>
      </c>
    </row>
    <row r="27" spans="1:5" ht="15" customHeight="1" x14ac:dyDescent="0.2">
      <c r="A27" s="103" t="s">
        <v>49</v>
      </c>
      <c r="B27" s="103"/>
      <c r="C27" s="103"/>
      <c r="D27" s="85"/>
      <c r="E27" s="84" t="str">
        <f>IF($I$5=2,IF(E26&gt;2.99,A36,IF(E26&lt;1.81,A38,A37)),"")</f>
        <v/>
      </c>
    </row>
    <row r="28" spans="1:5" ht="15.75" x14ac:dyDescent="0.3">
      <c r="A28" s="151" t="s">
        <v>50</v>
      </c>
      <c r="B28" s="151"/>
      <c r="C28" s="151"/>
      <c r="D28" s="52" t="s">
        <v>51</v>
      </c>
      <c r="E28" s="84" t="str">
        <f>IF($I$5=3,0.717*E21+0.847*E22+3.107*E23+0.42*E24+0.998*E25,"")</f>
        <v/>
      </c>
    </row>
    <row r="29" spans="1:5" x14ac:dyDescent="0.2">
      <c r="A29" s="103" t="s">
        <v>49</v>
      </c>
      <c r="B29" s="103"/>
      <c r="C29" s="103"/>
      <c r="D29" s="85"/>
      <c r="E29" s="84" t="str">
        <f>IF($I$5=3,IF(E28&gt;2.9,A36,IF(E28&lt;1.2,A38,A37)),"")</f>
        <v/>
      </c>
    </row>
    <row r="30" spans="1:5" ht="15.75" x14ac:dyDescent="0.3">
      <c r="A30" s="151" t="s">
        <v>52</v>
      </c>
      <c r="B30" s="151"/>
      <c r="C30" s="151"/>
      <c r="D30" s="52" t="s">
        <v>53</v>
      </c>
      <c r="E30" s="84" t="str">
        <f>IF($I$5=4,6.56*E21+3.26*E22+6.72*E23+1.05*E24,"")</f>
        <v/>
      </c>
    </row>
    <row r="31" spans="1:5" x14ac:dyDescent="0.2">
      <c r="A31" s="103" t="s">
        <v>49</v>
      </c>
      <c r="B31" s="103"/>
      <c r="C31" s="103"/>
      <c r="D31" s="85"/>
      <c r="E31" s="84" t="str">
        <f>IF($I$5=4,IF(E30&gt;2.6,A36,IF(E30&lt;1.1,A38,A37)),"")</f>
        <v/>
      </c>
    </row>
    <row r="32" spans="1:5" ht="18.75" customHeight="1" x14ac:dyDescent="0.2">
      <c r="A32" s="152" t="s">
        <v>149</v>
      </c>
      <c r="B32" s="152"/>
      <c r="C32" s="152"/>
      <c r="D32" s="152"/>
      <c r="E32" s="152"/>
    </row>
    <row r="33" spans="1:6" x14ac:dyDescent="0.2">
      <c r="A33" s="72"/>
      <c r="B33" s="72"/>
      <c r="C33" s="72"/>
      <c r="D33" s="72"/>
      <c r="E33" s="73"/>
    </row>
    <row r="34" spans="1:6" x14ac:dyDescent="0.2">
      <c r="A34" s="72"/>
      <c r="B34" s="72"/>
      <c r="C34" s="72"/>
      <c r="D34" s="72"/>
      <c r="E34" s="73"/>
    </row>
    <row r="35" spans="1:6" x14ac:dyDescent="0.2">
      <c r="A35" s="115" t="s">
        <v>49</v>
      </c>
      <c r="B35" s="115"/>
      <c r="C35" s="86" t="s">
        <v>54</v>
      </c>
      <c r="D35" s="86" t="s">
        <v>55</v>
      </c>
      <c r="E35" s="86" t="s">
        <v>56</v>
      </c>
    </row>
    <row r="36" spans="1:6" x14ac:dyDescent="0.2">
      <c r="A36" s="110" t="s">
        <v>57</v>
      </c>
      <c r="B36" s="110"/>
      <c r="C36" s="87" t="s">
        <v>58</v>
      </c>
      <c r="D36" s="87" t="s">
        <v>59</v>
      </c>
      <c r="E36" s="87" t="s">
        <v>60</v>
      </c>
    </row>
    <row r="37" spans="1:6" x14ac:dyDescent="0.2">
      <c r="A37" s="113" t="s">
        <v>61</v>
      </c>
      <c r="B37" s="113"/>
      <c r="C37" s="87" t="s">
        <v>62</v>
      </c>
      <c r="D37" s="87" t="s">
        <v>63</v>
      </c>
      <c r="E37" s="87" t="s">
        <v>64</v>
      </c>
    </row>
    <row r="38" spans="1:6" x14ac:dyDescent="0.2">
      <c r="A38" s="114" t="s">
        <v>65</v>
      </c>
      <c r="B38" s="114"/>
      <c r="C38" s="87" t="s">
        <v>66</v>
      </c>
      <c r="D38" s="87" t="s">
        <v>67</v>
      </c>
      <c r="E38" s="87" t="s">
        <v>68</v>
      </c>
    </row>
    <row r="39" spans="1:6" x14ac:dyDescent="0.2">
      <c r="A39" s="88"/>
      <c r="B39" s="88"/>
      <c r="C39" s="88"/>
      <c r="D39" s="88"/>
      <c r="E39" s="88"/>
    </row>
    <row r="40" spans="1:6" x14ac:dyDescent="0.2">
      <c r="A40" s="148" t="s">
        <v>134</v>
      </c>
      <c r="B40" s="149"/>
      <c r="C40" s="150"/>
      <c r="D40" s="89"/>
      <c r="E40" s="90"/>
    </row>
    <row r="41" spans="1:6" ht="15.75" x14ac:dyDescent="0.3">
      <c r="A41" s="153" t="s">
        <v>135</v>
      </c>
      <c r="B41" s="154"/>
      <c r="C41" s="155"/>
      <c r="D41" s="91" t="s">
        <v>140</v>
      </c>
      <c r="E41" s="36"/>
    </row>
    <row r="42" spans="1:6" ht="15.75" x14ac:dyDescent="0.3">
      <c r="A42" s="156" t="s">
        <v>45</v>
      </c>
      <c r="B42" s="157"/>
      <c r="C42" s="158"/>
      <c r="D42" s="91" t="s">
        <v>46</v>
      </c>
      <c r="E42" s="92" t="e">
        <f>HLOOKUP($H$5,$G$6:$I$12,6)</f>
        <v>#DIV/0!</v>
      </c>
      <c r="F42" s="43" t="e">
        <f>IF($E$41&lt;=$M$52,IF($E$42&gt;=$N$52,"áno","nie"),IF($E$41&lt;=$M$53,IF($E$42&gt;=$N$53,"áno","nie"),IF($E$41&lt;=$M$54,IF($E$42&gt;=$N$54,"áno","nie"),IF($E$42&gt;=$N$55,"áno","nie"))))</f>
        <v>#DIV/0!</v>
      </c>
    </row>
    <row r="43" spans="1:6" ht="15.75" x14ac:dyDescent="0.3">
      <c r="A43" s="153" t="s">
        <v>136</v>
      </c>
      <c r="B43" s="154"/>
      <c r="C43" s="155"/>
      <c r="D43" s="91" t="s">
        <v>137</v>
      </c>
      <c r="E43" s="92" t="e">
        <f>HLOOKUP($H$5,$G$6:$I$12,7)</f>
        <v>#DIV/0!</v>
      </c>
      <c r="F43" s="8" t="e">
        <f>IF($E$41&lt;=$M$52,IF($E$43&gt;=$N$52,"áno","nie"),IF($E$41&lt;=$M$53,IF($E$43&gt;=$N$53,"áno","nie"),IF($E$41&lt;=$M$54,IF($E$43&gt;=$N$54,"áno","nie"),IF($E$43&gt;=$N$55,"áno","nie"))))</f>
        <v>#DIV/0!</v>
      </c>
    </row>
    <row r="44" spans="1:6" x14ac:dyDescent="0.2">
      <c r="A44" s="93"/>
      <c r="B44" s="93"/>
      <c r="C44" s="93"/>
      <c r="D44" s="94"/>
      <c r="E44" s="94"/>
    </row>
    <row r="45" spans="1:6" x14ac:dyDescent="0.2">
      <c r="A45" s="148" t="s">
        <v>138</v>
      </c>
      <c r="B45" s="149"/>
      <c r="C45" s="150"/>
      <c r="D45" s="89"/>
      <c r="E45" s="90"/>
    </row>
    <row r="46" spans="1:6" x14ac:dyDescent="0.2">
      <c r="A46" s="153" t="s">
        <v>139</v>
      </c>
      <c r="B46" s="154"/>
      <c r="C46" s="155"/>
      <c r="D46" s="146" t="e">
        <f>IF(AND(F42="áno",F43="áno"),"podnik žiadateľa je aktívny","podnik žiadateľa nie je aktívny")</f>
        <v>#DIV/0!</v>
      </c>
      <c r="E46" s="147"/>
    </row>
    <row r="47" spans="1:6" x14ac:dyDescent="0.2">
      <c r="A47" s="95"/>
      <c r="B47" s="95"/>
      <c r="C47" s="95"/>
      <c r="D47" s="96"/>
      <c r="E47" s="96"/>
    </row>
    <row r="48" spans="1:6" x14ac:dyDescent="0.2">
      <c r="A48" s="104" t="s">
        <v>18</v>
      </c>
      <c r="B48" s="104"/>
      <c r="C48" s="104"/>
      <c r="D48" s="104"/>
      <c r="E48" s="104"/>
    </row>
    <row r="49" spans="1:15" x14ac:dyDescent="0.2">
      <c r="A49" s="97"/>
      <c r="B49" s="97"/>
      <c r="C49" s="97"/>
      <c r="D49" s="97"/>
      <c r="E49" s="97"/>
    </row>
    <row r="50" spans="1:15" x14ac:dyDescent="0.2">
      <c r="A50" s="98" t="s">
        <v>69</v>
      </c>
      <c r="B50" s="95"/>
      <c r="C50" s="95"/>
      <c r="D50" s="96"/>
      <c r="E50" s="96"/>
      <c r="M50" s="159" t="s">
        <v>141</v>
      </c>
      <c r="N50" s="159"/>
      <c r="O50" s="159"/>
    </row>
    <row r="51" spans="1:15" x14ac:dyDescent="0.2">
      <c r="A51" s="74"/>
      <c r="B51" s="75"/>
      <c r="C51" s="75"/>
      <c r="D51" s="16"/>
      <c r="E51" s="16"/>
      <c r="M51" s="159"/>
      <c r="N51" s="41" t="s">
        <v>142</v>
      </c>
      <c r="O51" s="41" t="s">
        <v>143</v>
      </c>
    </row>
    <row r="52" spans="1:15" ht="33" customHeight="1" x14ac:dyDescent="0.2">
      <c r="A52" s="99" t="s">
        <v>22</v>
      </c>
      <c r="B52" s="160" t="s">
        <v>117</v>
      </c>
      <c r="C52" s="161"/>
      <c r="D52" s="162" t="s">
        <v>90</v>
      </c>
      <c r="E52" s="163"/>
      <c r="M52" s="38">
        <v>200000</v>
      </c>
      <c r="N52" s="39">
        <v>0.03</v>
      </c>
      <c r="O52" s="39">
        <v>0.03</v>
      </c>
    </row>
    <row r="53" spans="1:15" x14ac:dyDescent="0.2">
      <c r="A53" s="100" t="s">
        <v>23</v>
      </c>
      <c r="B53" s="103" t="s">
        <v>116</v>
      </c>
      <c r="C53" s="103"/>
      <c r="D53" s="164"/>
      <c r="E53" s="164"/>
      <c r="M53" s="38">
        <v>500000</v>
      </c>
      <c r="N53" s="39">
        <v>0.06</v>
      </c>
      <c r="O53" s="39">
        <v>0.06</v>
      </c>
    </row>
    <row r="54" spans="1:15" x14ac:dyDescent="0.2">
      <c r="A54" s="100" t="s">
        <v>24</v>
      </c>
      <c r="B54" s="103" t="s">
        <v>115</v>
      </c>
      <c r="C54" s="103"/>
      <c r="D54" s="164"/>
      <c r="E54" s="164"/>
      <c r="M54" s="38">
        <v>1000000</v>
      </c>
      <c r="N54" s="39">
        <v>0.09</v>
      </c>
      <c r="O54" s="39">
        <v>0.09</v>
      </c>
    </row>
    <row r="55" spans="1:15" x14ac:dyDescent="0.2">
      <c r="A55" s="100" t="s">
        <v>70</v>
      </c>
      <c r="B55" s="165" t="s">
        <v>114</v>
      </c>
      <c r="C55" s="165"/>
      <c r="D55" s="164"/>
      <c r="E55" s="164"/>
      <c r="M55" s="40" t="s">
        <v>144</v>
      </c>
      <c r="N55" s="39">
        <v>0.1</v>
      </c>
      <c r="O55" s="39">
        <v>0.1</v>
      </c>
    </row>
    <row r="56" spans="1:15" x14ac:dyDescent="0.2">
      <c r="A56" s="100" t="s">
        <v>71</v>
      </c>
      <c r="B56" s="103" t="s">
        <v>113</v>
      </c>
      <c r="C56" s="103"/>
      <c r="D56" s="166"/>
      <c r="E56" s="166"/>
    </row>
    <row r="57" spans="1:15" x14ac:dyDescent="0.2">
      <c r="A57" s="100" t="s">
        <v>72</v>
      </c>
      <c r="B57" s="103" t="s">
        <v>112</v>
      </c>
      <c r="C57" s="103"/>
      <c r="D57" s="166"/>
      <c r="E57" s="166"/>
    </row>
    <row r="58" spans="1:15" x14ac:dyDescent="0.2">
      <c r="A58" s="100" t="s">
        <v>73</v>
      </c>
      <c r="B58" s="165" t="s">
        <v>111</v>
      </c>
      <c r="C58" s="165"/>
      <c r="D58" s="166"/>
      <c r="E58" s="166"/>
    </row>
    <row r="59" spans="1:15" x14ac:dyDescent="0.2">
      <c r="A59" s="100" t="s">
        <v>74</v>
      </c>
      <c r="B59" s="103" t="s">
        <v>110</v>
      </c>
      <c r="C59" s="103"/>
      <c r="D59" s="166"/>
      <c r="E59" s="166"/>
    </row>
    <row r="60" spans="1:15" x14ac:dyDescent="0.2">
      <c r="A60" s="100" t="s">
        <v>75</v>
      </c>
      <c r="B60" s="165" t="s">
        <v>109</v>
      </c>
      <c r="C60" s="165"/>
      <c r="D60" s="166"/>
      <c r="E60" s="166"/>
    </row>
    <row r="61" spans="1:15" x14ac:dyDescent="0.2">
      <c r="A61" s="69"/>
      <c r="B61" s="69"/>
      <c r="C61" s="69"/>
      <c r="D61" s="101"/>
      <c r="E61" s="101"/>
    </row>
    <row r="62" spans="1:15" x14ac:dyDescent="0.2">
      <c r="A62" s="98" t="s">
        <v>76</v>
      </c>
      <c r="B62" s="95"/>
      <c r="C62" s="95"/>
      <c r="D62" s="96"/>
      <c r="E62" s="96"/>
    </row>
    <row r="63" spans="1:15" x14ac:dyDescent="0.2">
      <c r="A63" s="74"/>
      <c r="B63" s="75"/>
      <c r="C63" s="75"/>
      <c r="D63" s="16"/>
      <c r="E63" s="16"/>
    </row>
    <row r="64" spans="1:15" ht="34.5" customHeight="1" x14ac:dyDescent="0.2">
      <c r="A64" s="99" t="s">
        <v>22</v>
      </c>
      <c r="B64" s="160" t="s">
        <v>117</v>
      </c>
      <c r="C64" s="161"/>
      <c r="D64" s="162" t="s">
        <v>90</v>
      </c>
      <c r="E64" s="163"/>
    </row>
    <row r="65" spans="1:5" x14ac:dyDescent="0.2">
      <c r="A65" s="100" t="s">
        <v>23</v>
      </c>
      <c r="B65" s="103" t="s">
        <v>116</v>
      </c>
      <c r="C65" s="103"/>
      <c r="D65" s="164"/>
      <c r="E65" s="164"/>
    </row>
    <row r="66" spans="1:5" x14ac:dyDescent="0.2">
      <c r="A66" s="100" t="s">
        <v>24</v>
      </c>
      <c r="B66" s="103" t="s">
        <v>124</v>
      </c>
      <c r="C66" s="103"/>
      <c r="D66" s="164"/>
      <c r="E66" s="164"/>
    </row>
    <row r="67" spans="1:5" x14ac:dyDescent="0.2">
      <c r="A67" s="100" t="s">
        <v>70</v>
      </c>
      <c r="B67" s="165" t="s">
        <v>123</v>
      </c>
      <c r="C67" s="165"/>
      <c r="D67" s="164"/>
      <c r="E67" s="164"/>
    </row>
    <row r="68" spans="1:5" x14ac:dyDescent="0.2">
      <c r="A68" s="100" t="s">
        <v>71</v>
      </c>
      <c r="B68" s="103" t="s">
        <v>122</v>
      </c>
      <c r="C68" s="103"/>
      <c r="D68" s="166"/>
      <c r="E68" s="166"/>
    </row>
    <row r="69" spans="1:5" x14ac:dyDescent="0.2">
      <c r="A69" s="100" t="s">
        <v>72</v>
      </c>
      <c r="B69" s="103" t="s">
        <v>121</v>
      </c>
      <c r="C69" s="103"/>
      <c r="D69" s="166"/>
      <c r="E69" s="166"/>
    </row>
    <row r="70" spans="1:5" x14ac:dyDescent="0.2">
      <c r="A70" s="100" t="s">
        <v>73</v>
      </c>
      <c r="B70" s="165" t="s">
        <v>120</v>
      </c>
      <c r="C70" s="165"/>
      <c r="D70" s="166"/>
      <c r="E70" s="166"/>
    </row>
    <row r="71" spans="1:5" x14ac:dyDescent="0.2">
      <c r="A71" s="100" t="s">
        <v>74</v>
      </c>
      <c r="B71" s="103" t="s">
        <v>119</v>
      </c>
      <c r="C71" s="103"/>
      <c r="D71" s="166"/>
      <c r="E71" s="166"/>
    </row>
    <row r="72" spans="1:5" x14ac:dyDescent="0.2">
      <c r="A72" s="100" t="s">
        <v>75</v>
      </c>
      <c r="B72" s="165" t="s">
        <v>133</v>
      </c>
      <c r="C72" s="165"/>
      <c r="D72" s="166"/>
      <c r="E72" s="166"/>
    </row>
    <row r="73" spans="1:5" x14ac:dyDescent="0.2">
      <c r="A73" s="69"/>
      <c r="B73" s="69"/>
      <c r="C73" s="69"/>
      <c r="D73" s="102">
        <v>1</v>
      </c>
      <c r="E73" s="101"/>
    </row>
    <row r="74" spans="1:5" x14ac:dyDescent="0.2">
      <c r="A74" s="104" t="s">
        <v>31</v>
      </c>
      <c r="B74" s="104"/>
      <c r="C74" s="104"/>
      <c r="D74" s="104"/>
      <c r="E74" s="104"/>
    </row>
    <row r="75" spans="1:5" x14ac:dyDescent="0.2">
      <c r="A75" s="69"/>
      <c r="B75" s="69"/>
      <c r="C75" s="69"/>
      <c r="D75" s="101"/>
      <c r="E75" s="101"/>
    </row>
    <row r="76" spans="1:5" x14ac:dyDescent="0.2">
      <c r="A76" s="98" t="s">
        <v>77</v>
      </c>
      <c r="B76" s="95"/>
      <c r="C76" s="95"/>
      <c r="D76" s="96"/>
      <c r="E76" s="96"/>
    </row>
    <row r="77" spans="1:5" x14ac:dyDescent="0.2">
      <c r="A77" s="74"/>
      <c r="B77" s="75"/>
      <c r="C77" s="75"/>
      <c r="D77" s="16"/>
      <c r="E77" s="16"/>
    </row>
    <row r="78" spans="1:5" ht="37.5" customHeight="1" x14ac:dyDescent="0.2">
      <c r="A78" s="99" t="s">
        <v>22</v>
      </c>
      <c r="B78" s="160" t="s">
        <v>118</v>
      </c>
      <c r="C78" s="167"/>
      <c r="D78" s="162" t="s">
        <v>90</v>
      </c>
      <c r="E78" s="163"/>
    </row>
    <row r="79" spans="1:5" x14ac:dyDescent="0.2">
      <c r="A79" s="100" t="s">
        <v>23</v>
      </c>
      <c r="B79" s="103" t="s">
        <v>125</v>
      </c>
      <c r="C79" s="103"/>
      <c r="D79" s="164"/>
      <c r="E79" s="164"/>
    </row>
    <row r="80" spans="1:5" x14ac:dyDescent="0.2">
      <c r="A80" s="100" t="s">
        <v>24</v>
      </c>
      <c r="B80" s="103" t="s">
        <v>128</v>
      </c>
      <c r="C80" s="103"/>
      <c r="D80" s="164"/>
      <c r="E80" s="164"/>
    </row>
    <row r="81" spans="1:5" x14ac:dyDescent="0.2">
      <c r="A81" s="100" t="s">
        <v>70</v>
      </c>
      <c r="B81" s="165" t="s">
        <v>127</v>
      </c>
      <c r="C81" s="165"/>
      <c r="D81" s="164"/>
      <c r="E81" s="164"/>
    </row>
    <row r="82" spans="1:5" x14ac:dyDescent="0.2">
      <c r="A82" s="100" t="s">
        <v>71</v>
      </c>
      <c r="B82" s="103" t="s">
        <v>126</v>
      </c>
      <c r="C82" s="103"/>
      <c r="D82" s="166"/>
      <c r="E82" s="166"/>
    </row>
    <row r="83" spans="1:5" x14ac:dyDescent="0.2">
      <c r="A83" s="100" t="s">
        <v>72</v>
      </c>
      <c r="B83" s="103" t="s">
        <v>129</v>
      </c>
      <c r="C83" s="103"/>
      <c r="D83" s="166"/>
      <c r="E83" s="166"/>
    </row>
    <row r="84" spans="1:5" x14ac:dyDescent="0.2">
      <c r="A84" s="100" t="s">
        <v>73</v>
      </c>
      <c r="B84" s="165" t="s">
        <v>130</v>
      </c>
      <c r="C84" s="165"/>
      <c r="D84" s="166"/>
      <c r="E84" s="166"/>
    </row>
    <row r="85" spans="1:5" x14ac:dyDescent="0.2">
      <c r="A85" s="100" t="s">
        <v>74</v>
      </c>
      <c r="B85" s="103" t="s">
        <v>131</v>
      </c>
      <c r="C85" s="103"/>
      <c r="D85" s="166"/>
      <c r="E85" s="166"/>
    </row>
    <row r="86" spans="1:5" x14ac:dyDescent="0.2">
      <c r="A86" s="100" t="s">
        <v>75</v>
      </c>
      <c r="B86" s="165" t="s">
        <v>132</v>
      </c>
      <c r="C86" s="165"/>
      <c r="D86" s="166"/>
      <c r="E86" s="166"/>
    </row>
    <row r="87" spans="1:5" x14ac:dyDescent="0.2">
      <c r="A87" s="69" t="s">
        <v>146</v>
      </c>
      <c r="B87" s="69"/>
      <c r="C87" s="69"/>
      <c r="D87" s="101"/>
      <c r="E87" s="101"/>
    </row>
    <row r="88" spans="1:5" x14ac:dyDescent="0.2">
      <c r="A88" s="69" t="s">
        <v>78</v>
      </c>
      <c r="B88" s="69"/>
      <c r="C88" s="69"/>
      <c r="D88" s="101"/>
      <c r="E88" s="101"/>
    </row>
    <row r="89" spans="1:5" x14ac:dyDescent="0.2">
      <c r="A89" s="69" t="s">
        <v>79</v>
      </c>
      <c r="B89" s="69"/>
      <c r="C89" s="69"/>
      <c r="D89" s="101"/>
      <c r="E89" s="101"/>
    </row>
    <row r="90" spans="1:5" x14ac:dyDescent="0.2">
      <c r="A90" s="13"/>
      <c r="B90" s="13"/>
      <c r="C90" s="13"/>
      <c r="D90" s="13"/>
      <c r="E90" s="13"/>
    </row>
    <row r="91" spans="1:5" x14ac:dyDescent="0.2">
      <c r="A91" s="12"/>
      <c r="B91" s="12"/>
      <c r="C91" s="12"/>
      <c r="D91" s="12"/>
      <c r="E91" s="12"/>
    </row>
    <row r="92" spans="1:5" x14ac:dyDescent="0.2">
      <c r="A92" s="12"/>
      <c r="B92" s="12"/>
      <c r="C92" s="12"/>
      <c r="D92" s="12"/>
      <c r="E92" s="12"/>
    </row>
  </sheetData>
  <sheetProtection algorithmName="SHA-512" hashValue="1ndHTel8ejThziNC+4zbd2dsFApX3DeAYqbTPt/aI+h0sgECnmjN2xnmRbneUxustYRRFM/1ZjK82CsnTyKIxw==" saltValue="5YTd8cxcuvvojEc3zO86PA==" spinCount="100000" sheet="1" formatCells="0" formatColumns="0" formatRows="0" insertColumns="0" insertRows="0" insertHyperlinks="0" deleteColumns="0" deleteRows="0" selectLockedCells="1" sort="0" autoFilter="0" pivotTables="0"/>
  <mergeCells count="88">
    <mergeCell ref="B82:C82"/>
    <mergeCell ref="D82:E82"/>
    <mergeCell ref="B86:C86"/>
    <mergeCell ref="D86:E86"/>
    <mergeCell ref="B83:C83"/>
    <mergeCell ref="D83:E83"/>
    <mergeCell ref="B84:C84"/>
    <mergeCell ref="D84:E84"/>
    <mergeCell ref="B85:C85"/>
    <mergeCell ref="D85:E85"/>
    <mergeCell ref="D78:E78"/>
    <mergeCell ref="B80:C80"/>
    <mergeCell ref="D80:E80"/>
    <mergeCell ref="B81:C81"/>
    <mergeCell ref="D81:E81"/>
    <mergeCell ref="B67:C67"/>
    <mergeCell ref="D67:E67"/>
    <mergeCell ref="B68:C68"/>
    <mergeCell ref="D68:E68"/>
    <mergeCell ref="B79:C79"/>
    <mergeCell ref="D79:E79"/>
    <mergeCell ref="B69:C69"/>
    <mergeCell ref="D69:E69"/>
    <mergeCell ref="B70:C70"/>
    <mergeCell ref="D70:E70"/>
    <mergeCell ref="B71:C71"/>
    <mergeCell ref="D71:E71"/>
    <mergeCell ref="B72:C72"/>
    <mergeCell ref="D72:E72"/>
    <mergeCell ref="A74:E74"/>
    <mergeCell ref="B78:C78"/>
    <mergeCell ref="B64:C64"/>
    <mergeCell ref="D64:E64"/>
    <mergeCell ref="B65:C65"/>
    <mergeCell ref="D65:E65"/>
    <mergeCell ref="B66:C66"/>
    <mergeCell ref="D66:E66"/>
    <mergeCell ref="B58:C58"/>
    <mergeCell ref="D58:E58"/>
    <mergeCell ref="B59:C59"/>
    <mergeCell ref="D59:E59"/>
    <mergeCell ref="B60:C60"/>
    <mergeCell ref="D60:E60"/>
    <mergeCell ref="B55:C55"/>
    <mergeCell ref="D55:E55"/>
    <mergeCell ref="B56:C56"/>
    <mergeCell ref="D56:E56"/>
    <mergeCell ref="B57:C57"/>
    <mergeCell ref="D57:E57"/>
    <mergeCell ref="B52:C52"/>
    <mergeCell ref="D52:E52"/>
    <mergeCell ref="B54:C54"/>
    <mergeCell ref="D54:E54"/>
    <mergeCell ref="B53:C53"/>
    <mergeCell ref="D53:E53"/>
    <mergeCell ref="A43:C43"/>
    <mergeCell ref="A45:C45"/>
    <mergeCell ref="A46:C46"/>
    <mergeCell ref="M50:M51"/>
    <mergeCell ref="N50:O50"/>
    <mergeCell ref="D46:E46"/>
    <mergeCell ref="A48:E48"/>
    <mergeCell ref="A40:C40"/>
    <mergeCell ref="A26:C26"/>
    <mergeCell ref="A27:C27"/>
    <mergeCell ref="A28:C28"/>
    <mergeCell ref="A29:C29"/>
    <mergeCell ref="A30:C30"/>
    <mergeCell ref="A31:C31"/>
    <mergeCell ref="A32:E32"/>
    <mergeCell ref="A35:B35"/>
    <mergeCell ref="A36:B36"/>
    <mergeCell ref="A37:B37"/>
    <mergeCell ref="A38:B38"/>
    <mergeCell ref="A41:C41"/>
    <mergeCell ref="A42:C42"/>
    <mergeCell ref="A25:C25"/>
    <mergeCell ref="A1:E1"/>
    <mergeCell ref="A2:E2"/>
    <mergeCell ref="A5:E5"/>
    <mergeCell ref="A7:D7"/>
    <mergeCell ref="A9:E16"/>
    <mergeCell ref="A18:E18"/>
    <mergeCell ref="A20:C20"/>
    <mergeCell ref="A21:C21"/>
    <mergeCell ref="A22:C22"/>
    <mergeCell ref="A23:C23"/>
    <mergeCell ref="A24:C24"/>
  </mergeCells>
  <conditionalFormatting sqref="C35:C39 A39:B39 D39:E39">
    <cfRule type="expression" dxfId="4" priority="5">
      <formula>$I$5=2</formula>
    </cfRule>
  </conditionalFormatting>
  <conditionalFormatting sqref="D35:D39">
    <cfRule type="expression" dxfId="3" priority="4">
      <formula>$I$5=3</formula>
    </cfRule>
  </conditionalFormatting>
  <conditionalFormatting sqref="E35:E39">
    <cfRule type="expression" dxfId="2" priority="3">
      <formula>$I$5=4</formula>
    </cfRule>
  </conditionalFormatting>
  <conditionalFormatting sqref="D46:E46">
    <cfRule type="containsText" dxfId="1" priority="1" operator="containsText" text="podnik žiadateľa nie je aktívny">
      <formula>NOT(ISERROR(SEARCH("podnik žiadateľa nie je aktívny",D46)))</formula>
    </cfRule>
    <cfRule type="containsText" dxfId="0" priority="2" operator="containsText" text="podnik žiadateľa je aktívny">
      <formula>NOT(ISERROR(SEARCH("podnik žiadateľa je aktívny",D46)))</formula>
    </cfRule>
  </conditionalFormatting>
  <pageMargins left="0.7" right="0.7" top="0.75" bottom="0.75" header="0.3" footer="0.3"/>
  <pageSetup paperSize="9" scale="5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6" r:id="rId4" name="Option Button 10">
              <controlPr defaultSize="0" autoFill="0" autoLine="0" autoPict="0">
                <anchor moveWithCells="1">
                  <from>
                    <xdr:col>0</xdr:col>
                    <xdr:colOff>0</xdr:colOff>
                    <xdr:row>50</xdr:row>
                    <xdr:rowOff>0</xdr:rowOff>
                  </from>
                  <to>
                    <xdr:col>4</xdr:col>
                    <xdr:colOff>1724025</xdr:colOff>
                    <xdr:row>51</xdr:row>
                    <xdr:rowOff>0</xdr:rowOff>
                  </to>
                </anchor>
              </controlPr>
            </control>
          </mc:Choice>
        </mc:AlternateContent>
        <mc:AlternateContent xmlns:mc="http://schemas.openxmlformats.org/markup-compatibility/2006">
          <mc:Choice Requires="x14">
            <control shapeId="4107" r:id="rId5" name="Option Button 11">
              <controlPr defaultSize="0" autoFill="0" autoLine="0" autoPict="0">
                <anchor moveWithCells="1">
                  <from>
                    <xdr:col>0</xdr:col>
                    <xdr:colOff>0</xdr:colOff>
                    <xdr:row>62</xdr:row>
                    <xdr:rowOff>9525</xdr:rowOff>
                  </from>
                  <to>
                    <xdr:col>4</xdr:col>
                    <xdr:colOff>1724025</xdr:colOff>
                    <xdr:row>63</xdr:row>
                    <xdr:rowOff>19050</xdr:rowOff>
                  </to>
                </anchor>
              </controlPr>
            </control>
          </mc:Choice>
        </mc:AlternateContent>
        <mc:AlternateContent xmlns:mc="http://schemas.openxmlformats.org/markup-compatibility/2006">
          <mc:Choice Requires="x14">
            <control shapeId="4108" r:id="rId6" name="Option Button 12">
              <controlPr defaultSize="0" autoFill="0" autoLine="0" autoPict="0" altText="Úč FO">
                <anchor moveWithCells="1">
                  <from>
                    <xdr:col>0</xdr:col>
                    <xdr:colOff>0</xdr:colOff>
                    <xdr:row>76</xdr:row>
                    <xdr:rowOff>19050</xdr:rowOff>
                  </from>
                  <to>
                    <xdr:col>4</xdr:col>
                    <xdr:colOff>1724025</xdr:colOff>
                    <xdr:row>77</xdr:row>
                    <xdr:rowOff>28575</xdr:rowOff>
                  </to>
                </anchor>
              </controlPr>
            </control>
          </mc:Choice>
        </mc:AlternateContent>
        <mc:AlternateContent xmlns:mc="http://schemas.openxmlformats.org/markup-compatibility/2006">
          <mc:Choice Requires="x14">
            <control shapeId="4109" r:id="rId7" name="Drop Down 13">
              <controlPr defaultSize="0" autoLine="0" autoPict="0">
                <anchor moveWithCells="1">
                  <from>
                    <xdr:col>0</xdr:col>
                    <xdr:colOff>28575</xdr:colOff>
                    <xdr:row>32</xdr:row>
                    <xdr:rowOff>28575</xdr:rowOff>
                  </from>
                  <to>
                    <xdr:col>4</xdr:col>
                    <xdr:colOff>1676400</xdr:colOff>
                    <xdr:row>33</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Verejný sektor</vt:lpstr>
      <vt:lpstr>Ostatní žiadatelia</vt:lpstr>
      <vt:lpstr>'Ostatní žiadatelia'!Oblasť_tlače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2021-03-10T08:09:10Z</dcterms:modified>
</cp:coreProperties>
</file>