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pP verzia 2.9\Prílohy_TP final\"/>
    </mc:Choice>
  </mc:AlternateContent>
  <xr:revisionPtr revIDLastSave="0" documentId="13_ncr:1_{B66322DF-0E4B-44DC-B7F9-9DEE4E280AB6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mesiac rok - 610" sheetId="1" r:id="rId1"/>
    <sheet name="mesiac rok - 637" sheetId="11" r:id="rId2"/>
    <sheet name="Použité skratky" sheetId="10" r:id="rId3"/>
  </sheets>
  <definedNames>
    <definedName name="_xlnm._FilterDatabase" localSheetId="0" hidden="1">'mesiac rok - 610'!$A$14:$BH$117</definedName>
    <definedName name="_xlnm._FilterDatabase" localSheetId="1" hidden="1">'mesiac rok - 637'!$A$14:$AD$37</definedName>
    <definedName name="_xlnm.Print_Titles" localSheetId="0">'mesiac rok - 610'!$15:$16</definedName>
    <definedName name="_xlnm.Print_Titles" localSheetId="1">'mesiac rok - 637'!$15:$16</definedName>
    <definedName name="_xlnm.Print_Area" localSheetId="0">'mesiac rok - 610'!$A$1:$BH$164</definedName>
    <definedName name="_xlnm.Print_Area" localSheetId="1">'mesiac rok - 637'!$A$1:$AD$71</definedName>
  </definedNames>
  <calcPr calcId="191029" fullPrecision="0"/>
</workbook>
</file>

<file path=xl/calcChain.xml><?xml version="1.0" encoding="utf-8"?>
<calcChain xmlns="http://schemas.openxmlformats.org/spreadsheetml/2006/main">
  <c r="F163" i="1" l="1"/>
  <c r="I163" i="1"/>
  <c r="H163" i="1"/>
  <c r="BG18" i="1"/>
  <c r="BG19" i="1"/>
  <c r="BG20" i="1"/>
  <c r="BG21" i="1"/>
  <c r="BG22" i="1"/>
  <c r="BG23" i="1"/>
  <c r="BG24" i="1"/>
  <c r="BG25" i="1"/>
  <c r="BG26" i="1"/>
  <c r="BG27" i="1"/>
  <c r="BG28" i="1"/>
  <c r="BG29" i="1"/>
  <c r="BG30" i="1"/>
  <c r="BG31" i="1"/>
  <c r="BG32" i="1"/>
  <c r="BG33" i="1"/>
  <c r="BG34" i="1"/>
  <c r="BG35" i="1"/>
  <c r="BG36" i="1"/>
  <c r="BG37" i="1"/>
  <c r="BG38" i="1"/>
  <c r="BG39" i="1"/>
  <c r="BG40" i="1"/>
  <c r="BG41" i="1"/>
  <c r="BG42" i="1"/>
  <c r="BG43" i="1"/>
  <c r="BG44" i="1"/>
  <c r="BG45" i="1"/>
  <c r="BG46" i="1"/>
  <c r="BG47" i="1"/>
  <c r="BG48" i="1"/>
  <c r="BG49" i="1"/>
  <c r="BG50" i="1"/>
  <c r="BG51" i="1"/>
  <c r="BG52" i="1"/>
  <c r="BG53" i="1"/>
  <c r="BG54" i="1"/>
  <c r="BG55" i="1"/>
  <c r="BG56" i="1"/>
  <c r="BG57" i="1"/>
  <c r="BG58" i="1"/>
  <c r="BG59" i="1"/>
  <c r="BG60" i="1"/>
  <c r="BG61" i="1"/>
  <c r="BG62" i="1"/>
  <c r="BG63" i="1"/>
  <c r="BG64" i="1"/>
  <c r="BG65" i="1"/>
  <c r="BG66" i="1"/>
  <c r="BG67" i="1"/>
  <c r="BG68" i="1"/>
  <c r="BG69" i="1"/>
  <c r="BG70" i="1"/>
  <c r="BG71" i="1"/>
  <c r="BG72" i="1"/>
  <c r="BG73" i="1"/>
  <c r="BG74" i="1"/>
  <c r="BG75" i="1"/>
  <c r="BG76" i="1"/>
  <c r="BG77" i="1"/>
  <c r="BG78" i="1"/>
  <c r="BG79" i="1"/>
  <c r="BG80" i="1"/>
  <c r="BG81" i="1"/>
  <c r="BG82" i="1"/>
  <c r="BG83" i="1"/>
  <c r="BG84" i="1"/>
  <c r="BG85" i="1"/>
  <c r="BG86" i="1"/>
  <c r="BG87" i="1"/>
  <c r="BG88" i="1"/>
  <c r="BG89" i="1"/>
  <c r="BG90" i="1"/>
  <c r="BG91" i="1"/>
  <c r="BG92" i="1"/>
  <c r="BG93" i="1"/>
  <c r="BG94" i="1"/>
  <c r="BG95" i="1"/>
  <c r="BG96" i="1"/>
  <c r="BG97" i="1"/>
  <c r="BG98" i="1"/>
  <c r="BG99" i="1"/>
  <c r="BG100" i="1"/>
  <c r="BG101" i="1"/>
  <c r="BG102" i="1"/>
  <c r="BG103" i="1"/>
  <c r="BG104" i="1"/>
  <c r="BG105" i="1"/>
  <c r="BG106" i="1"/>
  <c r="BG107" i="1"/>
  <c r="BG108" i="1"/>
  <c r="BG109" i="1"/>
  <c r="BG110" i="1"/>
  <c r="BG111" i="1"/>
  <c r="BG112" i="1"/>
  <c r="BG113" i="1"/>
  <c r="BG114" i="1"/>
  <c r="BG115" i="1"/>
  <c r="BG116" i="1"/>
  <c r="BG17" i="1"/>
  <c r="AI117" i="1"/>
  <c r="L18" i="11"/>
  <c r="L19" i="11"/>
  <c r="L20" i="11"/>
  <c r="L21" i="11"/>
  <c r="Y21" i="11" s="1"/>
  <c r="L22" i="11"/>
  <c r="L23" i="11"/>
  <c r="L24" i="11"/>
  <c r="L25" i="11"/>
  <c r="Y25" i="11" s="1"/>
  <c r="L26" i="11"/>
  <c r="Y26" i="11" s="1"/>
  <c r="L27" i="11"/>
  <c r="Y27" i="11" s="1"/>
  <c r="L28" i="11"/>
  <c r="L29" i="11"/>
  <c r="Y29" i="11" s="1"/>
  <c r="L30" i="11"/>
  <c r="Y30" i="11" s="1"/>
  <c r="L31" i="11"/>
  <c r="L32" i="11"/>
  <c r="L33" i="11"/>
  <c r="Y33" i="11" s="1"/>
  <c r="L34" i="11"/>
  <c r="Y34" i="11" s="1"/>
  <c r="L35" i="11"/>
  <c r="Y35" i="11" s="1"/>
  <c r="L36" i="11"/>
  <c r="Y36" i="11" s="1"/>
  <c r="M18" i="11"/>
  <c r="M19" i="11"/>
  <c r="Z19" i="11" s="1"/>
  <c r="M20" i="11"/>
  <c r="M21" i="11"/>
  <c r="Z21" i="11" s="1"/>
  <c r="M22" i="11"/>
  <c r="M23" i="11"/>
  <c r="M24" i="11"/>
  <c r="Z24" i="11" s="1"/>
  <c r="M25" i="11"/>
  <c r="Z25" i="11" s="1"/>
  <c r="M26" i="11"/>
  <c r="M27" i="11"/>
  <c r="Z27" i="11" s="1"/>
  <c r="M28" i="11"/>
  <c r="M29" i="11"/>
  <c r="Z29" i="11" s="1"/>
  <c r="M30" i="11"/>
  <c r="M31" i="11"/>
  <c r="M32" i="11"/>
  <c r="Z32" i="11" s="1"/>
  <c r="M33" i="11"/>
  <c r="Z33" i="11" s="1"/>
  <c r="M34" i="11"/>
  <c r="M35" i="11"/>
  <c r="M36" i="11"/>
  <c r="O18" i="11"/>
  <c r="O19" i="11"/>
  <c r="O20" i="11"/>
  <c r="AB20" i="11" s="1"/>
  <c r="O21" i="11"/>
  <c r="AB21" i="11" s="1"/>
  <c r="O22" i="11"/>
  <c r="O23" i="11"/>
  <c r="AB23" i="11" s="1"/>
  <c r="O24" i="11"/>
  <c r="O25" i="11"/>
  <c r="AB25" i="11" s="1"/>
  <c r="O26" i="11"/>
  <c r="O27" i="11"/>
  <c r="O28" i="11"/>
  <c r="O29" i="11"/>
  <c r="AB29" i="11" s="1"/>
  <c r="O30" i="11"/>
  <c r="O31" i="11"/>
  <c r="AB31" i="11" s="1"/>
  <c r="O32" i="11"/>
  <c r="AB32" i="11" s="1"/>
  <c r="O33" i="11"/>
  <c r="AB33" i="11" s="1"/>
  <c r="O34" i="11"/>
  <c r="O35" i="11"/>
  <c r="AB35" i="11" s="1"/>
  <c r="O36" i="11"/>
  <c r="AB36" i="11" s="1"/>
  <c r="P18" i="11"/>
  <c r="AC18" i="11" s="1"/>
  <c r="P19" i="11"/>
  <c r="P20" i="11"/>
  <c r="P21" i="11"/>
  <c r="AC21" i="11" s="1"/>
  <c r="P22" i="11"/>
  <c r="P23" i="11"/>
  <c r="P24" i="11"/>
  <c r="P25" i="11"/>
  <c r="AC25" i="11" s="1"/>
  <c r="P26" i="11"/>
  <c r="AC26" i="11" s="1"/>
  <c r="P27" i="11"/>
  <c r="AC27" i="11" s="1"/>
  <c r="P28" i="11"/>
  <c r="P29" i="11"/>
  <c r="AC29" i="11" s="1"/>
  <c r="P30" i="11"/>
  <c r="P31" i="11"/>
  <c r="P32" i="11"/>
  <c r="P33" i="11"/>
  <c r="AC33" i="11" s="1"/>
  <c r="P34" i="11"/>
  <c r="P35" i="11"/>
  <c r="AC35" i="11" s="1"/>
  <c r="P36" i="11"/>
  <c r="Q18" i="11"/>
  <c r="AD18" i="11" s="1"/>
  <c r="Q19" i="11"/>
  <c r="Q20" i="11"/>
  <c r="Q21" i="11"/>
  <c r="AD21" i="11" s="1"/>
  <c r="Q22" i="11"/>
  <c r="Q23" i="11"/>
  <c r="AD23" i="11" s="1"/>
  <c r="Q24" i="11"/>
  <c r="Q25" i="11"/>
  <c r="AD25" i="11" s="1"/>
  <c r="Q26" i="11"/>
  <c r="AD26" i="11" s="1"/>
  <c r="Q27" i="11"/>
  <c r="Q28" i="11"/>
  <c r="AD28" i="11" s="1"/>
  <c r="Q29" i="11"/>
  <c r="AD29" i="11" s="1"/>
  <c r="Q30" i="11"/>
  <c r="Q31" i="11"/>
  <c r="AD31" i="11" s="1"/>
  <c r="Q32" i="11"/>
  <c r="Q33" i="11"/>
  <c r="AD33" i="11" s="1"/>
  <c r="Q34" i="11"/>
  <c r="AD34" i="11" s="1"/>
  <c r="Q35" i="11"/>
  <c r="Q36" i="11"/>
  <c r="AD36" i="11" s="1"/>
  <c r="Q17" i="11"/>
  <c r="P17" i="11"/>
  <c r="O17" i="11"/>
  <c r="AB17" i="11" s="1"/>
  <c r="M17" i="11"/>
  <c r="L17" i="11"/>
  <c r="Z18" i="11"/>
  <c r="Z20" i="11"/>
  <c r="Z22" i="11"/>
  <c r="Z23" i="11"/>
  <c r="Z26" i="11"/>
  <c r="Z28" i="11"/>
  <c r="Z30" i="11"/>
  <c r="Z31" i="11"/>
  <c r="Z34" i="11"/>
  <c r="Z35" i="11"/>
  <c r="Z36" i="11"/>
  <c r="AB18" i="11"/>
  <c r="AB19" i="11"/>
  <c r="AB22" i="11"/>
  <c r="AB24" i="11"/>
  <c r="AB26" i="11"/>
  <c r="AB27" i="11"/>
  <c r="AB28" i="11"/>
  <c r="AB30" i="11"/>
  <c r="AB34" i="11"/>
  <c r="AC19" i="11"/>
  <c r="AC20" i="11"/>
  <c r="AC22" i="11"/>
  <c r="AC23" i="11"/>
  <c r="AC24" i="11"/>
  <c r="AC28" i="11"/>
  <c r="AC30" i="11"/>
  <c r="AC31" i="11"/>
  <c r="AC32" i="11"/>
  <c r="AC34" i="11"/>
  <c r="AC36" i="11"/>
  <c r="AD19" i="11"/>
  <c r="AD20" i="11"/>
  <c r="AD22" i="11"/>
  <c r="AD24" i="11"/>
  <c r="AD27" i="11"/>
  <c r="AD30" i="11"/>
  <c r="AD32" i="11"/>
  <c r="AD35" i="11"/>
  <c r="Y18" i="11"/>
  <c r="Y19" i="11"/>
  <c r="Y20" i="11"/>
  <c r="Y22" i="11"/>
  <c r="Y23" i="11"/>
  <c r="Y24" i="11"/>
  <c r="Y28" i="11"/>
  <c r="Y31" i="11"/>
  <c r="Y32" i="11"/>
  <c r="Y17" i="11"/>
  <c r="Z17" i="11"/>
  <c r="AC17" i="11"/>
  <c r="AD17" i="11"/>
  <c r="BG117" i="1" l="1"/>
  <c r="BG118" i="1" s="1"/>
  <c r="BG119" i="1" s="1"/>
  <c r="N18" i="11"/>
  <c r="N19" i="11"/>
  <c r="N20" i="11"/>
  <c r="N21" i="11"/>
  <c r="N22" i="11"/>
  <c r="N23" i="11"/>
  <c r="N24" i="11"/>
  <c r="N25" i="11"/>
  <c r="N26" i="11"/>
  <c r="N27" i="11"/>
  <c r="N28" i="11"/>
  <c r="N29" i="11"/>
  <c r="N30" i="11"/>
  <c r="N31" i="11"/>
  <c r="N32" i="11"/>
  <c r="N33" i="11"/>
  <c r="N34" i="11"/>
  <c r="N35" i="11"/>
  <c r="N36" i="11"/>
  <c r="AT17" i="1" l="1"/>
  <c r="AS17" i="1"/>
  <c r="BF18" i="1" l="1"/>
  <c r="BF19" i="1"/>
  <c r="BF20" i="1"/>
  <c r="BF21" i="1"/>
  <c r="BF22" i="1"/>
  <c r="BF23" i="1"/>
  <c r="BF24" i="1"/>
  <c r="BF25" i="1"/>
  <c r="BF26" i="1"/>
  <c r="BF27" i="1"/>
  <c r="BF28" i="1"/>
  <c r="BF29" i="1"/>
  <c r="BF30" i="1"/>
  <c r="BF31" i="1"/>
  <c r="BF32" i="1"/>
  <c r="BF33" i="1"/>
  <c r="BF34" i="1"/>
  <c r="BF35" i="1"/>
  <c r="BF36" i="1"/>
  <c r="BF37" i="1"/>
  <c r="BF38" i="1"/>
  <c r="BF39" i="1"/>
  <c r="BF40" i="1"/>
  <c r="BF41" i="1"/>
  <c r="BF42" i="1"/>
  <c r="BF43" i="1"/>
  <c r="BF44" i="1"/>
  <c r="BF45" i="1"/>
  <c r="BF46" i="1"/>
  <c r="BF47" i="1"/>
  <c r="BF48" i="1"/>
  <c r="BF49" i="1"/>
  <c r="BF50" i="1"/>
  <c r="BF51" i="1"/>
  <c r="BF52" i="1"/>
  <c r="BF53" i="1"/>
  <c r="BF54" i="1"/>
  <c r="BF55" i="1"/>
  <c r="BF56" i="1"/>
  <c r="BF57" i="1"/>
  <c r="BF58" i="1"/>
  <c r="BF59" i="1"/>
  <c r="BF60" i="1"/>
  <c r="BF61" i="1"/>
  <c r="BF62" i="1"/>
  <c r="BF63" i="1"/>
  <c r="BF64" i="1"/>
  <c r="BF65" i="1"/>
  <c r="BF66" i="1"/>
  <c r="BF67" i="1"/>
  <c r="BF68" i="1"/>
  <c r="BF69" i="1"/>
  <c r="BF70" i="1"/>
  <c r="BF71" i="1"/>
  <c r="BF72" i="1"/>
  <c r="BF73" i="1"/>
  <c r="BF74" i="1"/>
  <c r="BF75" i="1"/>
  <c r="BF76" i="1"/>
  <c r="BF77" i="1"/>
  <c r="BF78" i="1"/>
  <c r="BF79" i="1"/>
  <c r="BF80" i="1"/>
  <c r="BF81" i="1"/>
  <c r="BF82" i="1"/>
  <c r="BF83" i="1"/>
  <c r="BF84" i="1"/>
  <c r="BF85" i="1"/>
  <c r="BF86" i="1"/>
  <c r="BF87" i="1"/>
  <c r="BF88" i="1"/>
  <c r="BF89" i="1"/>
  <c r="BF90" i="1"/>
  <c r="BF91" i="1"/>
  <c r="BF92" i="1"/>
  <c r="BF93" i="1"/>
  <c r="BF94" i="1"/>
  <c r="BF95" i="1"/>
  <c r="BF96" i="1"/>
  <c r="BF97" i="1"/>
  <c r="BF98" i="1"/>
  <c r="BF99" i="1"/>
  <c r="BF100" i="1"/>
  <c r="BF101" i="1"/>
  <c r="BF102" i="1"/>
  <c r="BF103" i="1"/>
  <c r="BF104" i="1"/>
  <c r="BF105" i="1"/>
  <c r="BF106" i="1"/>
  <c r="BF107" i="1"/>
  <c r="BF108" i="1"/>
  <c r="BF109" i="1"/>
  <c r="BF110" i="1"/>
  <c r="BF111" i="1"/>
  <c r="BF112" i="1"/>
  <c r="BF113" i="1"/>
  <c r="BF114" i="1"/>
  <c r="BF115" i="1"/>
  <c r="BF116" i="1"/>
  <c r="BF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4" i="1"/>
  <c r="AQ65" i="1"/>
  <c r="AQ66" i="1"/>
  <c r="AQ67" i="1"/>
  <c r="AQ68" i="1"/>
  <c r="AQ69" i="1"/>
  <c r="AQ70" i="1"/>
  <c r="AQ71" i="1"/>
  <c r="AQ72" i="1"/>
  <c r="AQ73" i="1"/>
  <c r="AQ74" i="1"/>
  <c r="AQ75" i="1"/>
  <c r="AQ76" i="1"/>
  <c r="AQ77" i="1"/>
  <c r="AQ78" i="1"/>
  <c r="AQ79" i="1"/>
  <c r="AQ80" i="1"/>
  <c r="AQ81" i="1"/>
  <c r="AQ82" i="1"/>
  <c r="AQ83" i="1"/>
  <c r="AQ84" i="1"/>
  <c r="AQ85" i="1"/>
  <c r="AQ86" i="1"/>
  <c r="AQ87" i="1"/>
  <c r="AQ88" i="1"/>
  <c r="AQ89" i="1"/>
  <c r="AQ90" i="1"/>
  <c r="AQ91" i="1"/>
  <c r="AQ92" i="1"/>
  <c r="AQ93" i="1"/>
  <c r="AQ94" i="1"/>
  <c r="AQ95" i="1"/>
  <c r="AQ96" i="1"/>
  <c r="AQ97" i="1"/>
  <c r="AQ98" i="1"/>
  <c r="AQ99" i="1"/>
  <c r="AQ100" i="1"/>
  <c r="AQ101" i="1"/>
  <c r="AQ102" i="1"/>
  <c r="AQ103" i="1"/>
  <c r="AQ104" i="1"/>
  <c r="AQ105" i="1"/>
  <c r="AQ106" i="1"/>
  <c r="AQ107" i="1"/>
  <c r="AQ108" i="1"/>
  <c r="AQ109" i="1"/>
  <c r="AQ110" i="1"/>
  <c r="AQ111" i="1"/>
  <c r="AQ112" i="1"/>
  <c r="AQ113" i="1"/>
  <c r="AQ114" i="1"/>
  <c r="AQ115" i="1"/>
  <c r="AQ116" i="1"/>
  <c r="AQ17" i="1"/>
  <c r="AQ117" i="1" l="1"/>
  <c r="S117" i="1"/>
  <c r="F148" i="1" s="1"/>
  <c r="H146" i="1" l="1"/>
  <c r="AQ118" i="1"/>
  <c r="AQ119" i="1" s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S116" i="1"/>
  <c r="AS117" i="1" l="1"/>
  <c r="H148" i="1" s="1"/>
  <c r="AF117" i="1"/>
  <c r="F161" i="1" s="1"/>
  <c r="I161" i="1" s="1"/>
  <c r="AS118" i="1" l="1"/>
  <c r="AS119" i="1" s="1"/>
  <c r="AH117" i="1"/>
  <c r="F162" i="1" s="1"/>
  <c r="BE18" i="1" l="1"/>
  <c r="BE19" i="1"/>
  <c r="BE20" i="1"/>
  <c r="BE21" i="1"/>
  <c r="BE22" i="1"/>
  <c r="BE23" i="1"/>
  <c r="BE24" i="1"/>
  <c r="BE25" i="1"/>
  <c r="BE26" i="1"/>
  <c r="BE27" i="1"/>
  <c r="BE28" i="1"/>
  <c r="BE29" i="1"/>
  <c r="BE30" i="1"/>
  <c r="BE31" i="1"/>
  <c r="BE32" i="1"/>
  <c r="BE33" i="1"/>
  <c r="BE34" i="1"/>
  <c r="BE35" i="1"/>
  <c r="BE36" i="1"/>
  <c r="BE37" i="1"/>
  <c r="BE38" i="1"/>
  <c r="BE39" i="1"/>
  <c r="BE40" i="1"/>
  <c r="BE41" i="1"/>
  <c r="BE42" i="1"/>
  <c r="BE43" i="1"/>
  <c r="BE44" i="1"/>
  <c r="BE45" i="1"/>
  <c r="BE46" i="1"/>
  <c r="BE47" i="1"/>
  <c r="BE48" i="1"/>
  <c r="BE49" i="1"/>
  <c r="BE50" i="1"/>
  <c r="BE51" i="1"/>
  <c r="BE52" i="1"/>
  <c r="BE53" i="1"/>
  <c r="BE54" i="1"/>
  <c r="BE55" i="1"/>
  <c r="BE56" i="1"/>
  <c r="BE57" i="1"/>
  <c r="BE58" i="1"/>
  <c r="BE59" i="1"/>
  <c r="BE60" i="1"/>
  <c r="BE61" i="1"/>
  <c r="BE62" i="1"/>
  <c r="BE63" i="1"/>
  <c r="BE64" i="1"/>
  <c r="BE65" i="1"/>
  <c r="BE66" i="1"/>
  <c r="BE67" i="1"/>
  <c r="BE68" i="1"/>
  <c r="BE69" i="1"/>
  <c r="BE70" i="1"/>
  <c r="BE71" i="1"/>
  <c r="BE72" i="1"/>
  <c r="BE73" i="1"/>
  <c r="BE74" i="1"/>
  <c r="BE75" i="1"/>
  <c r="BE76" i="1"/>
  <c r="BE77" i="1"/>
  <c r="BE78" i="1"/>
  <c r="BE79" i="1"/>
  <c r="BE80" i="1"/>
  <c r="BE81" i="1"/>
  <c r="BE82" i="1"/>
  <c r="BE83" i="1"/>
  <c r="BE84" i="1"/>
  <c r="BE85" i="1"/>
  <c r="BE86" i="1"/>
  <c r="BE87" i="1"/>
  <c r="BE88" i="1"/>
  <c r="BE89" i="1"/>
  <c r="BE90" i="1"/>
  <c r="BE91" i="1"/>
  <c r="BE92" i="1"/>
  <c r="BE93" i="1"/>
  <c r="BE94" i="1"/>
  <c r="BE95" i="1"/>
  <c r="BE96" i="1"/>
  <c r="BE97" i="1"/>
  <c r="BE98" i="1"/>
  <c r="BE99" i="1"/>
  <c r="BE100" i="1"/>
  <c r="BE101" i="1"/>
  <c r="BE102" i="1"/>
  <c r="BE103" i="1"/>
  <c r="BE104" i="1"/>
  <c r="BE105" i="1"/>
  <c r="BE106" i="1"/>
  <c r="BE107" i="1"/>
  <c r="BE108" i="1"/>
  <c r="BE109" i="1"/>
  <c r="BE110" i="1"/>
  <c r="BE111" i="1"/>
  <c r="BE112" i="1"/>
  <c r="BE113" i="1"/>
  <c r="BE114" i="1"/>
  <c r="BE115" i="1"/>
  <c r="BE116" i="1"/>
  <c r="BE17" i="1"/>
  <c r="BF117" i="1" l="1"/>
  <c r="BE117" i="1"/>
  <c r="T27" i="11"/>
  <c r="AA27" i="11" s="1"/>
  <c r="H162" i="1" l="1"/>
  <c r="I162" i="1" s="1"/>
  <c r="BF118" i="1"/>
  <c r="BF119" i="1" s="1"/>
  <c r="BE118" i="1"/>
  <c r="BE119" i="1" s="1"/>
  <c r="O17" i="1"/>
  <c r="J17" i="1" s="1"/>
  <c r="I18" i="11"/>
  <c r="J18" i="11"/>
  <c r="J17" i="11"/>
  <c r="J19" i="11"/>
  <c r="I17" i="11"/>
  <c r="G37" i="11"/>
  <c r="J20" i="11"/>
  <c r="J21" i="11"/>
  <c r="J22" i="11"/>
  <c r="J23" i="11"/>
  <c r="J24" i="11"/>
  <c r="J25" i="11"/>
  <c r="J26" i="11"/>
  <c r="J27" i="11"/>
  <c r="J28" i="11"/>
  <c r="J29" i="11"/>
  <c r="J30" i="11"/>
  <c r="J31" i="11"/>
  <c r="J32" i="11"/>
  <c r="J33" i="11"/>
  <c r="J34" i="11"/>
  <c r="J35" i="11"/>
  <c r="J36" i="11"/>
  <c r="I19" i="11"/>
  <c r="I20" i="11"/>
  <c r="I21" i="11"/>
  <c r="V21" i="11" s="1"/>
  <c r="I22" i="11"/>
  <c r="I23" i="11"/>
  <c r="I24" i="11"/>
  <c r="I25" i="11"/>
  <c r="V25" i="11" s="1"/>
  <c r="I26" i="11"/>
  <c r="V26" i="11" s="1"/>
  <c r="I27" i="11"/>
  <c r="V27" i="11" s="1"/>
  <c r="W27" i="11" s="1"/>
  <c r="I28" i="11"/>
  <c r="V28" i="11" s="1"/>
  <c r="I29" i="11"/>
  <c r="V29" i="11" s="1"/>
  <c r="I30" i="11"/>
  <c r="I31" i="11"/>
  <c r="I32" i="11"/>
  <c r="I33" i="11"/>
  <c r="V33" i="11" s="1"/>
  <c r="I34" i="11"/>
  <c r="V34" i="11" s="1"/>
  <c r="I35" i="11"/>
  <c r="V35" i="11" s="1"/>
  <c r="I36" i="11"/>
  <c r="K20" i="11"/>
  <c r="K21" i="11"/>
  <c r="K22" i="11"/>
  <c r="H22" i="11" s="1"/>
  <c r="F22" i="11" s="1"/>
  <c r="K23" i="11"/>
  <c r="K24" i="11"/>
  <c r="K25" i="11"/>
  <c r="K26" i="11"/>
  <c r="H26" i="11" s="1"/>
  <c r="F26" i="11" s="1"/>
  <c r="K27" i="11"/>
  <c r="K28" i="11"/>
  <c r="K29" i="11"/>
  <c r="K30" i="11"/>
  <c r="H30" i="11" s="1"/>
  <c r="F30" i="11" s="1"/>
  <c r="K31" i="11"/>
  <c r="K32" i="11"/>
  <c r="K33" i="11"/>
  <c r="K34" i="11"/>
  <c r="H34" i="11" s="1"/>
  <c r="F34" i="11" s="1"/>
  <c r="K35" i="11"/>
  <c r="K36" i="11"/>
  <c r="N17" i="11"/>
  <c r="V20" i="11"/>
  <c r="V22" i="11"/>
  <c r="V23" i="11"/>
  <c r="V24" i="11"/>
  <c r="V30" i="11"/>
  <c r="V31" i="11"/>
  <c r="V32" i="11"/>
  <c r="V36" i="11"/>
  <c r="T21" i="11"/>
  <c r="AA21" i="11" s="1"/>
  <c r="T18" i="11"/>
  <c r="AA18" i="11" s="1"/>
  <c r="T19" i="11"/>
  <c r="AA19" i="11" s="1"/>
  <c r="T20" i="11"/>
  <c r="AA20" i="11" s="1"/>
  <c r="T22" i="11"/>
  <c r="AA22" i="11" s="1"/>
  <c r="T23" i="11"/>
  <c r="AA23" i="11" s="1"/>
  <c r="T24" i="11"/>
  <c r="AA24" i="11" s="1"/>
  <c r="T25" i="11"/>
  <c r="AA25" i="11" s="1"/>
  <c r="T26" i="11"/>
  <c r="AA26" i="11" s="1"/>
  <c r="T28" i="11"/>
  <c r="AA28" i="11" s="1"/>
  <c r="T29" i="11"/>
  <c r="AA29" i="11" s="1"/>
  <c r="T30" i="11"/>
  <c r="AA30" i="11" s="1"/>
  <c r="T31" i="11"/>
  <c r="AA31" i="11" s="1"/>
  <c r="T32" i="11"/>
  <c r="AA32" i="11" s="1"/>
  <c r="T33" i="11"/>
  <c r="AA33" i="11" s="1"/>
  <c r="T34" i="11"/>
  <c r="AA34" i="11" s="1"/>
  <c r="T35" i="11"/>
  <c r="AA35" i="11" s="1"/>
  <c r="T36" i="11"/>
  <c r="AA36" i="11" s="1"/>
  <c r="AA17" i="1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34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4" i="1"/>
  <c r="AT65" i="1"/>
  <c r="AT66" i="1"/>
  <c r="AT67" i="1"/>
  <c r="AT68" i="1"/>
  <c r="AT69" i="1"/>
  <c r="AT70" i="1"/>
  <c r="AT71" i="1"/>
  <c r="AT72" i="1"/>
  <c r="AT73" i="1"/>
  <c r="AT74" i="1"/>
  <c r="AT75" i="1"/>
  <c r="AT76" i="1"/>
  <c r="AT77" i="1"/>
  <c r="AT78" i="1"/>
  <c r="AT79" i="1"/>
  <c r="AT80" i="1"/>
  <c r="AT81" i="1"/>
  <c r="AT82" i="1"/>
  <c r="AT83" i="1"/>
  <c r="AT84" i="1"/>
  <c r="AT85" i="1"/>
  <c r="AT86" i="1"/>
  <c r="AT87" i="1"/>
  <c r="AT88" i="1"/>
  <c r="AT89" i="1"/>
  <c r="AT90" i="1"/>
  <c r="AT91" i="1"/>
  <c r="AT92" i="1"/>
  <c r="AT93" i="1"/>
  <c r="AT94" i="1"/>
  <c r="AT95" i="1"/>
  <c r="AT96" i="1"/>
  <c r="AT97" i="1"/>
  <c r="AT98" i="1"/>
  <c r="AT99" i="1"/>
  <c r="AT100" i="1"/>
  <c r="AT101" i="1"/>
  <c r="AT102" i="1"/>
  <c r="AT103" i="1"/>
  <c r="AT104" i="1"/>
  <c r="AT105" i="1"/>
  <c r="AT106" i="1"/>
  <c r="AT107" i="1"/>
  <c r="AT108" i="1"/>
  <c r="AT109" i="1"/>
  <c r="AT110" i="1"/>
  <c r="AT111" i="1"/>
  <c r="AT112" i="1"/>
  <c r="AT113" i="1"/>
  <c r="AT114" i="1"/>
  <c r="AT115" i="1"/>
  <c r="AT116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34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4" i="1"/>
  <c r="AR65" i="1"/>
  <c r="AR66" i="1"/>
  <c r="AR67" i="1"/>
  <c r="AR68" i="1"/>
  <c r="AR69" i="1"/>
  <c r="AR70" i="1"/>
  <c r="AR71" i="1"/>
  <c r="AR72" i="1"/>
  <c r="AR73" i="1"/>
  <c r="AR74" i="1"/>
  <c r="AR75" i="1"/>
  <c r="AR76" i="1"/>
  <c r="AR77" i="1"/>
  <c r="AR78" i="1"/>
  <c r="AR79" i="1"/>
  <c r="AR80" i="1"/>
  <c r="AR81" i="1"/>
  <c r="AR82" i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7" i="1"/>
  <c r="AP18" i="1"/>
  <c r="AP19" i="1"/>
  <c r="AP20" i="1"/>
  <c r="AP21" i="1"/>
  <c r="AP22" i="1"/>
  <c r="AP23" i="1"/>
  <c r="AP24" i="1"/>
  <c r="AP25" i="1"/>
  <c r="AP26" i="1"/>
  <c r="AP27" i="1"/>
  <c r="AP28" i="1"/>
  <c r="AP29" i="1"/>
  <c r="AP30" i="1"/>
  <c r="AP31" i="1"/>
  <c r="AP32" i="1"/>
  <c r="AP33" i="1"/>
  <c r="AP34" i="1"/>
  <c r="AP35" i="1"/>
  <c r="AP36" i="1"/>
  <c r="AP37" i="1"/>
  <c r="AP38" i="1"/>
  <c r="AP39" i="1"/>
  <c r="AP40" i="1"/>
  <c r="AP41" i="1"/>
  <c r="AP42" i="1"/>
  <c r="AP43" i="1"/>
  <c r="AP44" i="1"/>
  <c r="AP45" i="1"/>
  <c r="AP46" i="1"/>
  <c r="AP47" i="1"/>
  <c r="AP48" i="1"/>
  <c r="AP49" i="1"/>
  <c r="AP50" i="1"/>
  <c r="AP51" i="1"/>
  <c r="AP52" i="1"/>
  <c r="AP53" i="1"/>
  <c r="AP54" i="1"/>
  <c r="AP55" i="1"/>
  <c r="AP56" i="1"/>
  <c r="AP57" i="1"/>
  <c r="AP58" i="1"/>
  <c r="AP59" i="1"/>
  <c r="AP60" i="1"/>
  <c r="AP61" i="1"/>
  <c r="AP62" i="1"/>
  <c r="AP63" i="1"/>
  <c r="AP64" i="1"/>
  <c r="AP65" i="1"/>
  <c r="AP66" i="1"/>
  <c r="AP67" i="1"/>
  <c r="AP68" i="1"/>
  <c r="AP69" i="1"/>
  <c r="AP70" i="1"/>
  <c r="AP71" i="1"/>
  <c r="AP72" i="1"/>
  <c r="AP73" i="1"/>
  <c r="AP74" i="1"/>
  <c r="AP75" i="1"/>
  <c r="AP76" i="1"/>
  <c r="AP77" i="1"/>
  <c r="AP78" i="1"/>
  <c r="AP79" i="1"/>
  <c r="AP80" i="1"/>
  <c r="AP81" i="1"/>
  <c r="AP82" i="1"/>
  <c r="AP83" i="1"/>
  <c r="AP84" i="1"/>
  <c r="AP85" i="1"/>
  <c r="AP86" i="1"/>
  <c r="AP87" i="1"/>
  <c r="AP88" i="1"/>
  <c r="AP89" i="1"/>
  <c r="AP90" i="1"/>
  <c r="AP91" i="1"/>
  <c r="AP92" i="1"/>
  <c r="AP93" i="1"/>
  <c r="AP94" i="1"/>
  <c r="AP95" i="1"/>
  <c r="AP96" i="1"/>
  <c r="AP97" i="1"/>
  <c r="AP98" i="1"/>
  <c r="AP99" i="1"/>
  <c r="AP100" i="1"/>
  <c r="AP101" i="1"/>
  <c r="AP102" i="1"/>
  <c r="AP103" i="1"/>
  <c r="AP104" i="1"/>
  <c r="AP105" i="1"/>
  <c r="AP106" i="1"/>
  <c r="AP107" i="1"/>
  <c r="AP108" i="1"/>
  <c r="AP109" i="1"/>
  <c r="AP110" i="1"/>
  <c r="AP111" i="1"/>
  <c r="AP112" i="1"/>
  <c r="AP113" i="1"/>
  <c r="AP114" i="1"/>
  <c r="AP115" i="1"/>
  <c r="AP116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P17" i="1"/>
  <c r="AO17" i="1"/>
  <c r="AN17" i="1"/>
  <c r="AM17" i="1"/>
  <c r="BH18" i="1"/>
  <c r="BH19" i="1"/>
  <c r="BH20" i="1"/>
  <c r="BH21" i="1"/>
  <c r="BH22" i="1"/>
  <c r="BH23" i="1"/>
  <c r="BH24" i="1"/>
  <c r="BH25" i="1"/>
  <c r="BH26" i="1"/>
  <c r="BH27" i="1"/>
  <c r="BH28" i="1"/>
  <c r="BH29" i="1"/>
  <c r="BH30" i="1"/>
  <c r="BH31" i="1"/>
  <c r="BH32" i="1"/>
  <c r="BH33" i="1"/>
  <c r="BH34" i="1"/>
  <c r="BH35" i="1"/>
  <c r="BH36" i="1"/>
  <c r="BH37" i="1"/>
  <c r="BH38" i="1"/>
  <c r="BH39" i="1"/>
  <c r="BH40" i="1"/>
  <c r="BH41" i="1"/>
  <c r="BH42" i="1"/>
  <c r="BH43" i="1"/>
  <c r="BH44" i="1"/>
  <c r="BH45" i="1"/>
  <c r="BH46" i="1"/>
  <c r="BH47" i="1"/>
  <c r="BH48" i="1"/>
  <c r="BH49" i="1"/>
  <c r="BH50" i="1"/>
  <c r="BH51" i="1"/>
  <c r="BH52" i="1"/>
  <c r="BH53" i="1"/>
  <c r="BH54" i="1"/>
  <c r="BH55" i="1"/>
  <c r="BH56" i="1"/>
  <c r="BH57" i="1"/>
  <c r="BH58" i="1"/>
  <c r="BH59" i="1"/>
  <c r="BH60" i="1"/>
  <c r="BH61" i="1"/>
  <c r="BH62" i="1"/>
  <c r="BH63" i="1"/>
  <c r="BH64" i="1"/>
  <c r="BH65" i="1"/>
  <c r="BH66" i="1"/>
  <c r="BH67" i="1"/>
  <c r="BH68" i="1"/>
  <c r="BH69" i="1"/>
  <c r="BH70" i="1"/>
  <c r="BH71" i="1"/>
  <c r="BH72" i="1"/>
  <c r="BH73" i="1"/>
  <c r="BH74" i="1"/>
  <c r="BH75" i="1"/>
  <c r="BH76" i="1"/>
  <c r="BH77" i="1"/>
  <c r="BH78" i="1"/>
  <c r="BH79" i="1"/>
  <c r="BH80" i="1"/>
  <c r="BH81" i="1"/>
  <c r="BH82" i="1"/>
  <c r="BH83" i="1"/>
  <c r="BH84" i="1"/>
  <c r="BH85" i="1"/>
  <c r="BH86" i="1"/>
  <c r="BH87" i="1"/>
  <c r="BH88" i="1"/>
  <c r="BH89" i="1"/>
  <c r="BH90" i="1"/>
  <c r="BH91" i="1"/>
  <c r="BH92" i="1"/>
  <c r="BH93" i="1"/>
  <c r="BH94" i="1"/>
  <c r="BH95" i="1"/>
  <c r="BH96" i="1"/>
  <c r="BH97" i="1"/>
  <c r="BH98" i="1"/>
  <c r="BH99" i="1"/>
  <c r="BH100" i="1"/>
  <c r="BH101" i="1"/>
  <c r="BH102" i="1"/>
  <c r="BH103" i="1"/>
  <c r="BH104" i="1"/>
  <c r="BH105" i="1"/>
  <c r="BH106" i="1"/>
  <c r="BH107" i="1"/>
  <c r="BH108" i="1"/>
  <c r="BH109" i="1"/>
  <c r="BH110" i="1"/>
  <c r="BH111" i="1"/>
  <c r="BH112" i="1"/>
  <c r="BH113" i="1"/>
  <c r="BH114" i="1"/>
  <c r="BH115" i="1"/>
  <c r="BH116" i="1"/>
  <c r="BH17" i="1"/>
  <c r="W36" i="11" l="1"/>
  <c r="W21" i="11"/>
  <c r="W31" i="11"/>
  <c r="W35" i="11"/>
  <c r="AC17" i="1"/>
  <c r="BC17" i="1" s="1"/>
  <c r="AD17" i="1"/>
  <c r="BD17" i="1" s="1"/>
  <c r="Z17" i="1"/>
  <c r="AZ17" i="1" s="1"/>
  <c r="Y17" i="1"/>
  <c r="AY17" i="1" s="1"/>
  <c r="AB17" i="1"/>
  <c r="BB17" i="1" s="1"/>
  <c r="W26" i="11"/>
  <c r="W23" i="11"/>
  <c r="W22" i="11"/>
  <c r="H32" i="11"/>
  <c r="F32" i="11" s="1"/>
  <c r="H24" i="11"/>
  <c r="F24" i="11" s="1"/>
  <c r="W29" i="11"/>
  <c r="W30" i="11"/>
  <c r="J37" i="11"/>
  <c r="H36" i="11"/>
  <c r="F36" i="11" s="1"/>
  <c r="H28" i="11"/>
  <c r="F28" i="11" s="1"/>
  <c r="H20" i="11"/>
  <c r="F20" i="11" s="1"/>
  <c r="W33" i="11"/>
  <c r="W25" i="11"/>
  <c r="AL113" i="1"/>
  <c r="AL109" i="1"/>
  <c r="AL105" i="1"/>
  <c r="AL101" i="1"/>
  <c r="AL97" i="1"/>
  <c r="AL93" i="1"/>
  <c r="AL89" i="1"/>
  <c r="AL85" i="1"/>
  <c r="AL81" i="1"/>
  <c r="AL77" i="1"/>
  <c r="AL73" i="1"/>
  <c r="AL69" i="1"/>
  <c r="BA69" i="1" s="1"/>
  <c r="AL65" i="1"/>
  <c r="AL61" i="1"/>
  <c r="BA61" i="1" s="1"/>
  <c r="AL57" i="1"/>
  <c r="AL53" i="1"/>
  <c r="AL49" i="1"/>
  <c r="AL45" i="1"/>
  <c r="AL41" i="1"/>
  <c r="AL37" i="1"/>
  <c r="AL33" i="1"/>
  <c r="AL29" i="1"/>
  <c r="AL25" i="1"/>
  <c r="AL21" i="1"/>
  <c r="V19" i="11"/>
  <c r="W19" i="11" s="1"/>
  <c r="H35" i="11"/>
  <c r="F35" i="11" s="1"/>
  <c r="H31" i="11"/>
  <c r="F31" i="11" s="1"/>
  <c r="H27" i="11"/>
  <c r="F27" i="11" s="1"/>
  <c r="H23" i="11"/>
  <c r="F23" i="11" s="1"/>
  <c r="W28" i="11"/>
  <c r="W34" i="11"/>
  <c r="V18" i="11"/>
  <c r="W18" i="11" s="1"/>
  <c r="AA37" i="11"/>
  <c r="W20" i="11"/>
  <c r="W32" i="11"/>
  <c r="W24" i="11"/>
  <c r="AL112" i="1"/>
  <c r="AL104" i="1"/>
  <c r="AL92" i="1"/>
  <c r="AL84" i="1"/>
  <c r="AL76" i="1"/>
  <c r="AL68" i="1"/>
  <c r="AL64" i="1"/>
  <c r="AL56" i="1"/>
  <c r="AL48" i="1"/>
  <c r="AL36" i="1"/>
  <c r="AL28" i="1"/>
  <c r="AL20" i="1"/>
  <c r="AL114" i="1"/>
  <c r="AL110" i="1"/>
  <c r="AL106" i="1"/>
  <c r="AL102" i="1"/>
  <c r="AL98" i="1"/>
  <c r="AL94" i="1"/>
  <c r="AL90" i="1"/>
  <c r="AL86" i="1"/>
  <c r="AL82" i="1"/>
  <c r="AL78" i="1"/>
  <c r="AL74" i="1"/>
  <c r="AL70" i="1"/>
  <c r="AL66" i="1"/>
  <c r="AL62" i="1"/>
  <c r="AL58" i="1"/>
  <c r="AL54" i="1"/>
  <c r="AL50" i="1"/>
  <c r="AL46" i="1"/>
  <c r="AL42" i="1"/>
  <c r="AL38" i="1"/>
  <c r="AL34" i="1"/>
  <c r="AL30" i="1"/>
  <c r="AL26" i="1"/>
  <c r="AL22" i="1"/>
  <c r="AL18" i="1"/>
  <c r="AL116" i="1"/>
  <c r="AL108" i="1"/>
  <c r="AL100" i="1"/>
  <c r="AL96" i="1"/>
  <c r="AL88" i="1"/>
  <c r="AL80" i="1"/>
  <c r="AL72" i="1"/>
  <c r="AL60" i="1"/>
  <c r="AL52" i="1"/>
  <c r="AL44" i="1"/>
  <c r="AL40" i="1"/>
  <c r="AL32" i="1"/>
  <c r="AL24" i="1"/>
  <c r="AL115" i="1"/>
  <c r="AL111" i="1"/>
  <c r="AL107" i="1"/>
  <c r="AL103" i="1"/>
  <c r="AL99" i="1"/>
  <c r="AL95" i="1"/>
  <c r="AL91" i="1"/>
  <c r="AL87" i="1"/>
  <c r="AL83" i="1"/>
  <c r="AL79" i="1"/>
  <c r="AL75" i="1"/>
  <c r="AL71" i="1"/>
  <c r="AL67" i="1"/>
  <c r="AL63" i="1"/>
  <c r="AL59" i="1"/>
  <c r="AL55" i="1"/>
  <c r="AL51" i="1"/>
  <c r="AL47" i="1"/>
  <c r="AL43" i="1"/>
  <c r="AL39" i="1"/>
  <c r="AL35" i="1"/>
  <c r="AL31" i="1"/>
  <c r="AL27" i="1"/>
  <c r="AL23" i="1"/>
  <c r="AL19" i="1"/>
  <c r="AL17" i="1"/>
  <c r="V17" i="1"/>
  <c r="AA17" i="1"/>
  <c r="P37" i="11"/>
  <c r="K18" i="11"/>
  <c r="H18" i="11" s="1"/>
  <c r="F18" i="11" s="1"/>
  <c r="O37" i="11"/>
  <c r="K19" i="11"/>
  <c r="H19" i="11" s="1"/>
  <c r="F19" i="11" s="1"/>
  <c r="N37" i="11"/>
  <c r="I37" i="11"/>
  <c r="L37" i="11"/>
  <c r="AD37" i="11"/>
  <c r="AB37" i="11"/>
  <c r="Q37" i="11"/>
  <c r="M37" i="11"/>
  <c r="Y37" i="11"/>
  <c r="K17" i="11"/>
  <c r="H33" i="11"/>
  <c r="F33" i="11" s="1"/>
  <c r="H29" i="11"/>
  <c r="F29" i="11" s="1"/>
  <c r="H25" i="11"/>
  <c r="F25" i="11" s="1"/>
  <c r="H21" i="11"/>
  <c r="F21" i="11" s="1"/>
  <c r="V17" i="11"/>
  <c r="X34" i="11"/>
  <c r="U34" i="11" s="1"/>
  <c r="X26" i="11"/>
  <c r="U26" i="11" s="1"/>
  <c r="X30" i="11"/>
  <c r="X22" i="11"/>
  <c r="X35" i="11"/>
  <c r="X19" i="11"/>
  <c r="U19" i="11" s="1"/>
  <c r="X31" i="11"/>
  <c r="X27" i="11"/>
  <c r="U27" i="11" s="1"/>
  <c r="X23" i="11"/>
  <c r="X36" i="11"/>
  <c r="X32" i="11"/>
  <c r="X28" i="11"/>
  <c r="X24" i="11"/>
  <c r="X20" i="11"/>
  <c r="X33" i="11"/>
  <c r="U33" i="11" s="1"/>
  <c r="X29" i="11"/>
  <c r="X25" i="11"/>
  <c r="X21" i="11"/>
  <c r="U21" i="11" s="1"/>
  <c r="AC37" i="11"/>
  <c r="X18" i="11"/>
  <c r="U18" i="11" s="1"/>
  <c r="T37" i="11"/>
  <c r="BA49" i="1" l="1"/>
  <c r="BA53" i="1"/>
  <c r="BA85" i="1"/>
  <c r="BA77" i="1"/>
  <c r="BA113" i="1"/>
  <c r="BA25" i="1"/>
  <c r="BA57" i="1"/>
  <c r="BA89" i="1"/>
  <c r="BA45" i="1"/>
  <c r="BA81" i="1"/>
  <c r="BA29" i="1"/>
  <c r="BA93" i="1"/>
  <c r="BA109" i="1"/>
  <c r="BA33" i="1"/>
  <c r="BA97" i="1"/>
  <c r="BA65" i="1"/>
  <c r="BA37" i="1"/>
  <c r="BA101" i="1"/>
  <c r="BA41" i="1"/>
  <c r="BA73" i="1"/>
  <c r="BA105" i="1"/>
  <c r="BA21" i="1"/>
  <c r="U31" i="11"/>
  <c r="U24" i="11"/>
  <c r="U35" i="11"/>
  <c r="U23" i="11"/>
  <c r="U28" i="11"/>
  <c r="U22" i="11"/>
  <c r="U20" i="11"/>
  <c r="T38" i="11"/>
  <c r="T39" i="11" s="1"/>
  <c r="U36" i="11"/>
  <c r="U25" i="11"/>
  <c r="U30" i="11"/>
  <c r="AA38" i="11"/>
  <c r="AA39" i="11" s="1"/>
  <c r="Y38" i="11"/>
  <c r="Y39" i="11" s="1"/>
  <c r="AB38" i="11"/>
  <c r="AB39" i="11" s="1"/>
  <c r="AC38" i="11"/>
  <c r="AC39" i="11" s="1"/>
  <c r="AD38" i="11"/>
  <c r="AD39" i="11" s="1"/>
  <c r="U29" i="11"/>
  <c r="V37" i="11"/>
  <c r="U32" i="11"/>
  <c r="BA31" i="1"/>
  <c r="BA63" i="1"/>
  <c r="BA95" i="1"/>
  <c r="BA40" i="1"/>
  <c r="BA100" i="1"/>
  <c r="BA22" i="1"/>
  <c r="BA54" i="1"/>
  <c r="BA86" i="1"/>
  <c r="BA20" i="1"/>
  <c r="BA84" i="1"/>
  <c r="BA19" i="1"/>
  <c r="BA35" i="1"/>
  <c r="BA51" i="1"/>
  <c r="BA67" i="1"/>
  <c r="BA83" i="1"/>
  <c r="BA99" i="1"/>
  <c r="BA115" i="1"/>
  <c r="BA44" i="1"/>
  <c r="BA80" i="1"/>
  <c r="BA108" i="1"/>
  <c r="BA26" i="1"/>
  <c r="BA42" i="1"/>
  <c r="BA58" i="1"/>
  <c r="BA74" i="1"/>
  <c r="BA90" i="1"/>
  <c r="BA106" i="1"/>
  <c r="BA28" i="1"/>
  <c r="BA64" i="1"/>
  <c r="BA92" i="1"/>
  <c r="BA23" i="1"/>
  <c r="BA39" i="1"/>
  <c r="BA55" i="1"/>
  <c r="BA71" i="1"/>
  <c r="BA87" i="1"/>
  <c r="BA103" i="1"/>
  <c r="BA24" i="1"/>
  <c r="BA52" i="1"/>
  <c r="BA88" i="1"/>
  <c r="BA116" i="1"/>
  <c r="BA30" i="1"/>
  <c r="BA46" i="1"/>
  <c r="BA62" i="1"/>
  <c r="BA78" i="1"/>
  <c r="BA94" i="1"/>
  <c r="BA110" i="1"/>
  <c r="BA36" i="1"/>
  <c r="BA68" i="1"/>
  <c r="BA104" i="1"/>
  <c r="BA47" i="1"/>
  <c r="BA79" i="1"/>
  <c r="BA111" i="1"/>
  <c r="BA72" i="1"/>
  <c r="BA38" i="1"/>
  <c r="BA70" i="1"/>
  <c r="BA102" i="1"/>
  <c r="BA56" i="1"/>
  <c r="BA27" i="1"/>
  <c r="BA43" i="1"/>
  <c r="BA59" i="1"/>
  <c r="BA75" i="1"/>
  <c r="BA91" i="1"/>
  <c r="BA107" i="1"/>
  <c r="BA32" i="1"/>
  <c r="BA60" i="1"/>
  <c r="BA96" i="1"/>
  <c r="BA18" i="1"/>
  <c r="BA34" i="1"/>
  <c r="BA50" i="1"/>
  <c r="BA66" i="1"/>
  <c r="BA82" i="1"/>
  <c r="BA98" i="1"/>
  <c r="BA114" i="1"/>
  <c r="BA48" i="1"/>
  <c r="BA76" i="1"/>
  <c r="BA112" i="1"/>
  <c r="AV17" i="1"/>
  <c r="AW17" i="1"/>
  <c r="BA17" i="1"/>
  <c r="K37" i="11"/>
  <c r="H17" i="11"/>
  <c r="W17" i="11"/>
  <c r="W37" i="11" s="1"/>
  <c r="X17" i="11"/>
  <c r="X37" i="11" s="1"/>
  <c r="Z37" i="11"/>
  <c r="W38" i="11" l="1"/>
  <c r="W39" i="11" s="1"/>
  <c r="V38" i="11"/>
  <c r="V39" i="11" s="1"/>
  <c r="Z38" i="11"/>
  <c r="Z39" i="11" s="1"/>
  <c r="X38" i="11"/>
  <c r="X39" i="11" s="1"/>
  <c r="AX17" i="1"/>
  <c r="AU17" i="1" s="1"/>
  <c r="AK17" i="1" s="1"/>
  <c r="X17" i="1"/>
  <c r="U17" i="1" s="1"/>
  <c r="H37" i="11"/>
  <c r="F17" i="11"/>
  <c r="F37" i="11" s="1"/>
  <c r="E66" i="11"/>
  <c r="C71" i="11" l="1"/>
  <c r="C61" i="11"/>
  <c r="C63" i="11"/>
  <c r="C66" i="11"/>
  <c r="C65" i="11" l="1"/>
  <c r="C70" i="11"/>
  <c r="C69" i="11"/>
  <c r="C67" i="11"/>
  <c r="C64" i="11"/>
  <c r="S34" i="11" l="1"/>
  <c r="S30" i="11"/>
  <c r="S26" i="11"/>
  <c r="S33" i="11"/>
  <c r="S25" i="11"/>
  <c r="S36" i="11"/>
  <c r="S32" i="11"/>
  <c r="S28" i="11"/>
  <c r="S24" i="11"/>
  <c r="S35" i="11"/>
  <c r="S31" i="11"/>
  <c r="S27" i="11"/>
  <c r="S29" i="11"/>
  <c r="E68" i="11"/>
  <c r="F66" i="11"/>
  <c r="C62" i="11"/>
  <c r="C60" i="11"/>
  <c r="S22" i="11"/>
  <c r="S20" i="11"/>
  <c r="S23" i="11"/>
  <c r="S19" i="11"/>
  <c r="S21" i="11"/>
  <c r="C68" i="11"/>
  <c r="E70" i="11" l="1"/>
  <c r="F70" i="11" s="1"/>
  <c r="F68" i="11"/>
  <c r="E67" i="11"/>
  <c r="F67" i="11" s="1"/>
  <c r="E71" i="11"/>
  <c r="F71" i="11" s="1"/>
  <c r="E64" i="11"/>
  <c r="F64" i="11" s="1"/>
  <c r="E61" i="11"/>
  <c r="F61" i="11" s="1"/>
  <c r="S18" i="11"/>
  <c r="E69" i="11"/>
  <c r="F69" i="11" s="1"/>
  <c r="E65" i="11" l="1"/>
  <c r="F65" i="11" s="1"/>
  <c r="AG117" i="1"/>
  <c r="F164" i="1" s="1"/>
  <c r="AE117" i="1"/>
  <c r="F160" i="1" s="1"/>
  <c r="T117" i="1"/>
  <c r="F149" i="1" s="1"/>
  <c r="R117" i="1"/>
  <c r="Q117" i="1"/>
  <c r="P117" i="1"/>
  <c r="N117" i="1"/>
  <c r="M117" i="1"/>
  <c r="L117" i="1"/>
  <c r="K117" i="1"/>
  <c r="F140" i="1" s="1"/>
  <c r="H160" i="1" l="1"/>
  <c r="I160" i="1" s="1"/>
  <c r="AT117" i="1"/>
  <c r="H149" i="1" s="1"/>
  <c r="I149" i="1" s="1"/>
  <c r="AR117" i="1"/>
  <c r="BH117" i="1"/>
  <c r="AN117" i="1"/>
  <c r="AM117" i="1"/>
  <c r="AO117" i="1"/>
  <c r="AP117" i="1"/>
  <c r="AM118" i="1" l="1"/>
  <c r="AM119" i="1" s="1"/>
  <c r="BH118" i="1"/>
  <c r="BH119" i="1" s="1"/>
  <c r="AT118" i="1"/>
  <c r="AT119" i="1" s="1"/>
  <c r="H147" i="1"/>
  <c r="AR118" i="1"/>
  <c r="AR119" i="1" s="1"/>
  <c r="AP118" i="1"/>
  <c r="AP119" i="1" s="1"/>
  <c r="AO118" i="1"/>
  <c r="AO119" i="1" s="1"/>
  <c r="AN118" i="1"/>
  <c r="AN119" i="1" s="1"/>
  <c r="AL117" i="1"/>
  <c r="AL118" i="1" l="1"/>
  <c r="AL119" i="1" s="1"/>
  <c r="BA117" i="1"/>
  <c r="O77" i="1"/>
  <c r="J77" i="1" s="1"/>
  <c r="AC77" i="1" l="1"/>
  <c r="BC77" i="1" s="1"/>
  <c r="AD77" i="1"/>
  <c r="BD77" i="1" s="1"/>
  <c r="Z77" i="1"/>
  <c r="AZ77" i="1" s="1"/>
  <c r="AB77" i="1"/>
  <c r="BB77" i="1" s="1"/>
  <c r="Y77" i="1"/>
  <c r="AY77" i="1" s="1"/>
  <c r="W77" i="1"/>
  <c r="AW77" i="1" s="1"/>
  <c r="V77" i="1"/>
  <c r="AV77" i="1" s="1"/>
  <c r="AA77" i="1"/>
  <c r="BA118" i="1"/>
  <c r="BA119" i="1" s="1"/>
  <c r="O27" i="1"/>
  <c r="J27" i="1" s="1"/>
  <c r="AC27" i="1" l="1"/>
  <c r="BC27" i="1" s="1"/>
  <c r="AD27" i="1"/>
  <c r="BD27" i="1" s="1"/>
  <c r="AB27" i="1"/>
  <c r="BB27" i="1" s="1"/>
  <c r="Y27" i="1"/>
  <c r="AY27" i="1" s="1"/>
  <c r="Z27" i="1"/>
  <c r="AZ27" i="1" s="1"/>
  <c r="W27" i="1"/>
  <c r="AW27" i="1" s="1"/>
  <c r="V27" i="1"/>
  <c r="AV27" i="1" s="1"/>
  <c r="AA27" i="1"/>
  <c r="X77" i="1"/>
  <c r="AX77" i="1"/>
  <c r="AU77" i="1" s="1"/>
  <c r="AK77" i="1" s="1"/>
  <c r="U77" i="1" l="1"/>
  <c r="I77" i="1" s="1"/>
  <c r="X27" i="1"/>
  <c r="AX27" i="1"/>
  <c r="AU27" i="1" s="1"/>
  <c r="AK27" i="1" s="1"/>
  <c r="U27" i="1" l="1"/>
  <c r="I27" i="1" s="1"/>
  <c r="O113" i="1"/>
  <c r="J113" i="1" s="1"/>
  <c r="O115" i="1"/>
  <c r="J115" i="1" s="1"/>
  <c r="O83" i="1"/>
  <c r="J83" i="1" s="1"/>
  <c r="O110" i="1"/>
  <c r="J110" i="1" s="1"/>
  <c r="O98" i="1"/>
  <c r="J98" i="1" s="1"/>
  <c r="AC83" i="1" l="1"/>
  <c r="BC83" i="1" s="1"/>
  <c r="AD83" i="1"/>
  <c r="BD83" i="1" s="1"/>
  <c r="Z83" i="1"/>
  <c r="AZ83" i="1" s="1"/>
  <c r="Y83" i="1"/>
  <c r="AY83" i="1" s="1"/>
  <c r="AB83" i="1"/>
  <c r="BB83" i="1" s="1"/>
  <c r="AD110" i="1"/>
  <c r="BD110" i="1" s="1"/>
  <c r="Y110" i="1"/>
  <c r="AY110" i="1" s="1"/>
  <c r="Z110" i="1"/>
  <c r="AZ110" i="1" s="1"/>
  <c r="AC110" i="1"/>
  <c r="BC110" i="1" s="1"/>
  <c r="AB110" i="1"/>
  <c r="BB110" i="1" s="1"/>
  <c r="AC115" i="1"/>
  <c r="BC115" i="1" s="1"/>
  <c r="AD115" i="1"/>
  <c r="BD115" i="1" s="1"/>
  <c r="Z115" i="1"/>
  <c r="AZ115" i="1" s="1"/>
  <c r="Y115" i="1"/>
  <c r="AY115" i="1" s="1"/>
  <c r="AB115" i="1"/>
  <c r="BB115" i="1" s="1"/>
  <c r="AB98" i="1"/>
  <c r="BB98" i="1" s="1"/>
  <c r="AC98" i="1"/>
  <c r="BC98" i="1" s="1"/>
  <c r="Z98" i="1"/>
  <c r="AZ98" i="1" s="1"/>
  <c r="Y98" i="1"/>
  <c r="AY98" i="1" s="1"/>
  <c r="AD98" i="1"/>
  <c r="BD98" i="1" s="1"/>
  <c r="AC113" i="1"/>
  <c r="BC113" i="1" s="1"/>
  <c r="Z113" i="1"/>
  <c r="AZ113" i="1" s="1"/>
  <c r="AB113" i="1"/>
  <c r="BB113" i="1" s="1"/>
  <c r="AD113" i="1"/>
  <c r="BD113" i="1" s="1"/>
  <c r="Y113" i="1"/>
  <c r="AY113" i="1" s="1"/>
  <c r="V110" i="1"/>
  <c r="AV110" i="1" s="1"/>
  <c r="AA110" i="1"/>
  <c r="W110" i="1"/>
  <c r="AW110" i="1" s="1"/>
  <c r="W115" i="1"/>
  <c r="AW115" i="1" s="1"/>
  <c r="AA115" i="1"/>
  <c r="V115" i="1"/>
  <c r="AV115" i="1" s="1"/>
  <c r="V98" i="1"/>
  <c r="AV98" i="1" s="1"/>
  <c r="AA98" i="1"/>
  <c r="W98" i="1"/>
  <c r="AW98" i="1" s="1"/>
  <c r="W113" i="1"/>
  <c r="AW113" i="1" s="1"/>
  <c r="V113" i="1"/>
  <c r="AV113" i="1" s="1"/>
  <c r="AA113" i="1"/>
  <c r="V83" i="1"/>
  <c r="AV83" i="1" s="1"/>
  <c r="W83" i="1"/>
  <c r="AW83" i="1" s="1"/>
  <c r="AA83" i="1"/>
  <c r="X110" i="1" l="1"/>
  <c r="X113" i="1"/>
  <c r="X98" i="1"/>
  <c r="X83" i="1"/>
  <c r="AX110" i="1"/>
  <c r="AU110" i="1" s="1"/>
  <c r="AK110" i="1" s="1"/>
  <c r="AX98" i="1"/>
  <c r="AU98" i="1" s="1"/>
  <c r="AK98" i="1" s="1"/>
  <c r="AX83" i="1"/>
  <c r="AU83" i="1" s="1"/>
  <c r="AK83" i="1" s="1"/>
  <c r="AX113" i="1"/>
  <c r="AU113" i="1" s="1"/>
  <c r="AK113" i="1" s="1"/>
  <c r="U83" i="1" l="1"/>
  <c r="I83" i="1" s="1"/>
  <c r="U98" i="1"/>
  <c r="I98" i="1" s="1"/>
  <c r="U113" i="1"/>
  <c r="I113" i="1" s="1"/>
  <c r="U110" i="1"/>
  <c r="I110" i="1" s="1"/>
  <c r="X115" i="1"/>
  <c r="AX115" i="1"/>
  <c r="AU115" i="1" s="1"/>
  <c r="AK115" i="1" s="1"/>
  <c r="O111" i="1"/>
  <c r="J111" i="1" s="1"/>
  <c r="O96" i="1"/>
  <c r="J96" i="1" s="1"/>
  <c r="O90" i="1"/>
  <c r="J90" i="1" s="1"/>
  <c r="O88" i="1"/>
  <c r="J88" i="1" s="1"/>
  <c r="O75" i="1"/>
  <c r="J75" i="1" s="1"/>
  <c r="O58" i="1"/>
  <c r="J58" i="1" s="1"/>
  <c r="O37" i="1"/>
  <c r="J37" i="1" s="1"/>
  <c r="O28" i="1"/>
  <c r="J28" i="1" s="1"/>
  <c r="O19" i="1"/>
  <c r="J19" i="1" s="1"/>
  <c r="O61" i="1"/>
  <c r="J61" i="1" s="1"/>
  <c r="O79" i="1"/>
  <c r="J79" i="1" s="1"/>
  <c r="O56" i="1"/>
  <c r="J56" i="1" s="1"/>
  <c r="O54" i="1"/>
  <c r="J54" i="1" s="1"/>
  <c r="O46" i="1"/>
  <c r="J46" i="1" s="1"/>
  <c r="O97" i="1"/>
  <c r="J97" i="1" s="1"/>
  <c r="O69" i="1"/>
  <c r="J69" i="1" s="1"/>
  <c r="O99" i="1"/>
  <c r="J99" i="1" s="1"/>
  <c r="O92" i="1"/>
  <c r="J92" i="1" s="1"/>
  <c r="O52" i="1"/>
  <c r="J52" i="1" s="1"/>
  <c r="O42" i="1"/>
  <c r="J42" i="1" s="1"/>
  <c r="O39" i="1"/>
  <c r="J39" i="1" s="1"/>
  <c r="O107" i="1"/>
  <c r="J107" i="1" s="1"/>
  <c r="O89" i="1"/>
  <c r="J89" i="1" s="1"/>
  <c r="O73" i="1"/>
  <c r="J73" i="1" s="1"/>
  <c r="O71" i="1"/>
  <c r="J71" i="1" s="1"/>
  <c r="O80" i="1"/>
  <c r="J80" i="1" s="1"/>
  <c r="O24" i="1"/>
  <c r="J24" i="1" s="1"/>
  <c r="O106" i="1"/>
  <c r="J106" i="1" s="1"/>
  <c r="O108" i="1"/>
  <c r="J108" i="1" s="1"/>
  <c r="O109" i="1"/>
  <c r="J109" i="1" s="1"/>
  <c r="O112" i="1"/>
  <c r="J112" i="1" s="1"/>
  <c r="O114" i="1"/>
  <c r="J114" i="1" s="1"/>
  <c r="O116" i="1"/>
  <c r="J116" i="1" s="1"/>
  <c r="O35" i="1"/>
  <c r="J35" i="1" s="1"/>
  <c r="O36" i="1"/>
  <c r="J36" i="1" s="1"/>
  <c r="O38" i="1"/>
  <c r="J38" i="1" s="1"/>
  <c r="O40" i="1"/>
  <c r="J40" i="1" s="1"/>
  <c r="O41" i="1"/>
  <c r="J41" i="1" s="1"/>
  <c r="O43" i="1"/>
  <c r="J43" i="1" s="1"/>
  <c r="O44" i="1"/>
  <c r="J44" i="1" s="1"/>
  <c r="O45" i="1"/>
  <c r="J45" i="1" s="1"/>
  <c r="O47" i="1"/>
  <c r="J47" i="1" s="1"/>
  <c r="O48" i="1"/>
  <c r="J48" i="1" s="1"/>
  <c r="O49" i="1"/>
  <c r="J49" i="1" s="1"/>
  <c r="O50" i="1"/>
  <c r="J50" i="1" s="1"/>
  <c r="O18" i="1"/>
  <c r="J18" i="1" s="1"/>
  <c r="O86" i="1"/>
  <c r="J86" i="1" s="1"/>
  <c r="O67" i="1"/>
  <c r="J67" i="1" s="1"/>
  <c r="O59" i="1"/>
  <c r="J59" i="1" s="1"/>
  <c r="O21" i="1"/>
  <c r="J21" i="1" s="1"/>
  <c r="O76" i="1"/>
  <c r="J76" i="1" s="1"/>
  <c r="O78" i="1"/>
  <c r="J78" i="1" s="1"/>
  <c r="O81" i="1"/>
  <c r="J81" i="1" s="1"/>
  <c r="O82" i="1"/>
  <c r="J82" i="1" s="1"/>
  <c r="O84" i="1"/>
  <c r="J84" i="1" s="1"/>
  <c r="O85" i="1"/>
  <c r="J85" i="1" s="1"/>
  <c r="O87" i="1"/>
  <c r="J87" i="1" s="1"/>
  <c r="O91" i="1"/>
  <c r="J91" i="1" s="1"/>
  <c r="O93" i="1"/>
  <c r="J93" i="1" s="1"/>
  <c r="O94" i="1"/>
  <c r="J94" i="1" s="1"/>
  <c r="O95" i="1"/>
  <c r="J95" i="1" s="1"/>
  <c r="O100" i="1"/>
  <c r="J100" i="1" s="1"/>
  <c r="O101" i="1"/>
  <c r="J101" i="1" s="1"/>
  <c r="O102" i="1"/>
  <c r="J102" i="1" s="1"/>
  <c r="O103" i="1"/>
  <c r="J103" i="1" s="1"/>
  <c r="O104" i="1"/>
  <c r="J104" i="1" s="1"/>
  <c r="O105" i="1"/>
  <c r="J105" i="1" s="1"/>
  <c r="O51" i="1"/>
  <c r="J51" i="1" s="1"/>
  <c r="O53" i="1"/>
  <c r="J53" i="1" s="1"/>
  <c r="O55" i="1"/>
  <c r="J55" i="1" s="1"/>
  <c r="O57" i="1"/>
  <c r="J57" i="1" s="1"/>
  <c r="O60" i="1"/>
  <c r="J60" i="1" s="1"/>
  <c r="O62" i="1"/>
  <c r="J62" i="1" s="1"/>
  <c r="O63" i="1"/>
  <c r="J63" i="1" s="1"/>
  <c r="O64" i="1"/>
  <c r="J64" i="1" s="1"/>
  <c r="O65" i="1"/>
  <c r="J65" i="1" s="1"/>
  <c r="O66" i="1"/>
  <c r="J66" i="1" s="1"/>
  <c r="O68" i="1"/>
  <c r="J68" i="1" s="1"/>
  <c r="O70" i="1"/>
  <c r="J70" i="1" s="1"/>
  <c r="O72" i="1"/>
  <c r="J72" i="1" s="1"/>
  <c r="O74" i="1"/>
  <c r="J74" i="1" s="1"/>
  <c r="O29" i="1"/>
  <c r="J29" i="1" s="1"/>
  <c r="O30" i="1"/>
  <c r="J30" i="1" s="1"/>
  <c r="O31" i="1"/>
  <c r="J31" i="1" s="1"/>
  <c r="O32" i="1"/>
  <c r="J32" i="1" s="1"/>
  <c r="O33" i="1"/>
  <c r="J33" i="1" s="1"/>
  <c r="O34" i="1"/>
  <c r="J34" i="1" s="1"/>
  <c r="O22" i="1"/>
  <c r="J22" i="1" s="1"/>
  <c r="O23" i="1"/>
  <c r="J23" i="1" s="1"/>
  <c r="O25" i="1"/>
  <c r="J25" i="1" s="1"/>
  <c r="O26" i="1"/>
  <c r="J26" i="1" s="1"/>
  <c r="O20" i="1"/>
  <c r="J20" i="1" s="1"/>
  <c r="F143" i="1"/>
  <c r="F147" i="1"/>
  <c r="F145" i="1"/>
  <c r="F146" i="1"/>
  <c r="F142" i="1"/>
  <c r="F141" i="1"/>
  <c r="AB21" i="1" l="1"/>
  <c r="BB21" i="1" s="1"/>
  <c r="Y21" i="1"/>
  <c r="AY21" i="1" s="1"/>
  <c r="AD21" i="1"/>
  <c r="BD21" i="1" s="1"/>
  <c r="AC21" i="1"/>
  <c r="BC21" i="1" s="1"/>
  <c r="Z21" i="1"/>
  <c r="AZ21" i="1" s="1"/>
  <c r="AB61" i="1"/>
  <c r="BB61" i="1" s="1"/>
  <c r="AD61" i="1"/>
  <c r="BD61" i="1" s="1"/>
  <c r="Z61" i="1"/>
  <c r="AZ61" i="1" s="1"/>
  <c r="Y61" i="1"/>
  <c r="AY61" i="1" s="1"/>
  <c r="AC61" i="1"/>
  <c r="BC61" i="1" s="1"/>
  <c r="AB74" i="1"/>
  <c r="BB74" i="1" s="1"/>
  <c r="AD74" i="1"/>
  <c r="BD74" i="1" s="1"/>
  <c r="Z74" i="1"/>
  <c r="AZ74" i="1" s="1"/>
  <c r="AC74" i="1"/>
  <c r="BC74" i="1" s="1"/>
  <c r="Y74" i="1"/>
  <c r="AY74" i="1" s="1"/>
  <c r="AC45" i="1"/>
  <c r="BC45" i="1" s="1"/>
  <c r="AD45" i="1"/>
  <c r="BD45" i="1" s="1"/>
  <c r="Y45" i="1"/>
  <c r="AY45" i="1" s="1"/>
  <c r="Z45" i="1"/>
  <c r="AZ45" i="1" s="1"/>
  <c r="AB45" i="1"/>
  <c r="BB45" i="1" s="1"/>
  <c r="Z111" i="1"/>
  <c r="AZ111" i="1" s="1"/>
  <c r="Y111" i="1"/>
  <c r="AY111" i="1" s="1"/>
  <c r="AB111" i="1"/>
  <c r="BB111" i="1" s="1"/>
  <c r="AC111" i="1"/>
  <c r="BC111" i="1" s="1"/>
  <c r="AD111" i="1"/>
  <c r="BD111" i="1" s="1"/>
  <c r="AD22" i="1"/>
  <c r="BD22" i="1" s="1"/>
  <c r="Y22" i="1"/>
  <c r="AY22" i="1" s="1"/>
  <c r="AC22" i="1"/>
  <c r="BC22" i="1" s="1"/>
  <c r="AB22" i="1"/>
  <c r="BB22" i="1" s="1"/>
  <c r="Z22" i="1"/>
  <c r="AZ22" i="1" s="1"/>
  <c r="AD72" i="1"/>
  <c r="BD72" i="1" s="1"/>
  <c r="AC72" i="1"/>
  <c r="BC72" i="1" s="1"/>
  <c r="Z72" i="1"/>
  <c r="AZ72" i="1" s="1"/>
  <c r="AB72" i="1"/>
  <c r="BB72" i="1" s="1"/>
  <c r="Y72" i="1"/>
  <c r="AY72" i="1" s="1"/>
  <c r="Y60" i="1"/>
  <c r="AY60" i="1" s="1"/>
  <c r="AB60" i="1"/>
  <c r="BB60" i="1" s="1"/>
  <c r="Z60" i="1"/>
  <c r="AZ60" i="1" s="1"/>
  <c r="AC60" i="1"/>
  <c r="BC60" i="1" s="1"/>
  <c r="AD60" i="1"/>
  <c r="BD60" i="1" s="1"/>
  <c r="AD102" i="1"/>
  <c r="BD102" i="1" s="1"/>
  <c r="Y102" i="1"/>
  <c r="AY102" i="1" s="1"/>
  <c r="Z102" i="1"/>
  <c r="AZ102" i="1" s="1"/>
  <c r="AC102" i="1"/>
  <c r="BC102" i="1" s="1"/>
  <c r="AB102" i="1"/>
  <c r="BB102" i="1" s="1"/>
  <c r="AB85" i="1"/>
  <c r="BB85" i="1" s="1"/>
  <c r="Y85" i="1"/>
  <c r="AY85" i="1" s="1"/>
  <c r="AD85" i="1"/>
  <c r="BD85" i="1" s="1"/>
  <c r="AC85" i="1"/>
  <c r="BC85" i="1" s="1"/>
  <c r="Z85" i="1"/>
  <c r="AZ85" i="1" s="1"/>
  <c r="AC67" i="1"/>
  <c r="BC67" i="1" s="1"/>
  <c r="Y67" i="1"/>
  <c r="AY67" i="1" s="1"/>
  <c r="AD67" i="1"/>
  <c r="BD67" i="1" s="1"/>
  <c r="AB67" i="1"/>
  <c r="BB67" i="1" s="1"/>
  <c r="Z67" i="1"/>
  <c r="AZ67" i="1" s="1"/>
  <c r="Y44" i="1"/>
  <c r="AY44" i="1" s="1"/>
  <c r="AB44" i="1"/>
  <c r="BB44" i="1" s="1"/>
  <c r="AC44" i="1"/>
  <c r="BC44" i="1" s="1"/>
  <c r="Z44" i="1"/>
  <c r="AZ44" i="1" s="1"/>
  <c r="AD44" i="1"/>
  <c r="BD44" i="1" s="1"/>
  <c r="AB114" i="1"/>
  <c r="BB114" i="1" s="1"/>
  <c r="Z114" i="1"/>
  <c r="AZ114" i="1" s="1"/>
  <c r="AC114" i="1"/>
  <c r="BC114" i="1" s="1"/>
  <c r="AD114" i="1"/>
  <c r="BD114" i="1" s="1"/>
  <c r="Y114" i="1"/>
  <c r="AY114" i="1" s="1"/>
  <c r="AC73" i="1"/>
  <c r="BC73" i="1" s="1"/>
  <c r="Z73" i="1"/>
  <c r="AZ73" i="1" s="1"/>
  <c r="AB73" i="1"/>
  <c r="BB73" i="1" s="1"/>
  <c r="AD73" i="1"/>
  <c r="BD73" i="1" s="1"/>
  <c r="Y73" i="1"/>
  <c r="AY73" i="1" s="1"/>
  <c r="AD69" i="1"/>
  <c r="BD69" i="1" s="1"/>
  <c r="Y69" i="1"/>
  <c r="AY69" i="1" s="1"/>
  <c r="AB69" i="1"/>
  <c r="BB69" i="1" s="1"/>
  <c r="AC69" i="1"/>
  <c r="BC69" i="1" s="1"/>
  <c r="Z69" i="1"/>
  <c r="AZ69" i="1" s="1"/>
  <c r="Y28" i="1"/>
  <c r="AY28" i="1" s="1"/>
  <c r="AB28" i="1"/>
  <c r="BB28" i="1" s="1"/>
  <c r="Z28" i="1"/>
  <c r="AZ28" i="1" s="1"/>
  <c r="AC28" i="1"/>
  <c r="BC28" i="1" s="1"/>
  <c r="AD28" i="1"/>
  <c r="BD28" i="1" s="1"/>
  <c r="AC25" i="1"/>
  <c r="BC25" i="1" s="1"/>
  <c r="Z25" i="1"/>
  <c r="AZ25" i="1" s="1"/>
  <c r="Y25" i="1"/>
  <c r="AY25" i="1" s="1"/>
  <c r="AB25" i="1"/>
  <c r="BB25" i="1" s="1"/>
  <c r="AD25" i="1"/>
  <c r="BD25" i="1" s="1"/>
  <c r="AC35" i="1"/>
  <c r="BC35" i="1" s="1"/>
  <c r="Y35" i="1"/>
  <c r="AY35" i="1" s="1"/>
  <c r="AD35" i="1"/>
  <c r="BD35" i="1" s="1"/>
  <c r="Z35" i="1"/>
  <c r="AZ35" i="1" s="1"/>
  <c r="AB35" i="1"/>
  <c r="BB35" i="1" s="1"/>
  <c r="AD62" i="1"/>
  <c r="BD62" i="1" s="1"/>
  <c r="Y62" i="1"/>
  <c r="AY62" i="1" s="1"/>
  <c r="AC62" i="1"/>
  <c r="BC62" i="1" s="1"/>
  <c r="Z62" i="1"/>
  <c r="AZ62" i="1" s="1"/>
  <c r="AB62" i="1"/>
  <c r="BB62" i="1" s="1"/>
  <c r="AB34" i="1"/>
  <c r="BB34" i="1" s="1"/>
  <c r="AC34" i="1"/>
  <c r="BC34" i="1" s="1"/>
  <c r="Z34" i="1"/>
  <c r="AZ34" i="1" s="1"/>
  <c r="AD34" i="1"/>
  <c r="BD34" i="1" s="1"/>
  <c r="Y34" i="1"/>
  <c r="AY34" i="1" s="1"/>
  <c r="Y84" i="1"/>
  <c r="AY84" i="1" s="1"/>
  <c r="AB84" i="1"/>
  <c r="BB84" i="1" s="1"/>
  <c r="AC84" i="1"/>
  <c r="BC84" i="1" s="1"/>
  <c r="AD84" i="1"/>
  <c r="BD84" i="1" s="1"/>
  <c r="Z84" i="1"/>
  <c r="AZ84" i="1" s="1"/>
  <c r="AD86" i="1"/>
  <c r="BD86" i="1" s="1"/>
  <c r="Y86" i="1"/>
  <c r="AY86" i="1" s="1"/>
  <c r="AC86" i="1"/>
  <c r="BC86" i="1" s="1"/>
  <c r="AB86" i="1"/>
  <c r="BB86" i="1" s="1"/>
  <c r="Z86" i="1"/>
  <c r="AZ86" i="1" s="1"/>
  <c r="AC43" i="1"/>
  <c r="BC43" i="1" s="1"/>
  <c r="Y43" i="1"/>
  <c r="AY43" i="1" s="1"/>
  <c r="AB43" i="1"/>
  <c r="BB43" i="1" s="1"/>
  <c r="AD43" i="1"/>
  <c r="BD43" i="1" s="1"/>
  <c r="Z43" i="1"/>
  <c r="AZ43" i="1" s="1"/>
  <c r="AD112" i="1"/>
  <c r="BD112" i="1" s="1"/>
  <c r="Y112" i="1"/>
  <c r="AY112" i="1" s="1"/>
  <c r="AC112" i="1"/>
  <c r="BC112" i="1" s="1"/>
  <c r="AB112" i="1"/>
  <c r="BB112" i="1" s="1"/>
  <c r="Z112" i="1"/>
  <c r="AZ112" i="1" s="1"/>
  <c r="AC89" i="1"/>
  <c r="BC89" i="1" s="1"/>
  <c r="Z89" i="1"/>
  <c r="AZ89" i="1" s="1"/>
  <c r="Y89" i="1"/>
  <c r="AY89" i="1" s="1"/>
  <c r="AB89" i="1"/>
  <c r="BB89" i="1" s="1"/>
  <c r="AD89" i="1"/>
  <c r="BD89" i="1" s="1"/>
  <c r="AC97" i="1"/>
  <c r="BC97" i="1" s="1"/>
  <c r="Z97" i="1"/>
  <c r="AZ97" i="1" s="1"/>
  <c r="Y97" i="1"/>
  <c r="AY97" i="1" s="1"/>
  <c r="AB97" i="1"/>
  <c r="BB97" i="1" s="1"/>
  <c r="AD97" i="1"/>
  <c r="BD97" i="1" s="1"/>
  <c r="AD37" i="1"/>
  <c r="BD37" i="1" s="1"/>
  <c r="Y37" i="1"/>
  <c r="AY37" i="1" s="1"/>
  <c r="AB37" i="1"/>
  <c r="BB37" i="1" s="1"/>
  <c r="Z37" i="1"/>
  <c r="AZ37" i="1" s="1"/>
  <c r="AC37" i="1"/>
  <c r="BC37" i="1" s="1"/>
  <c r="Z63" i="1"/>
  <c r="AZ63" i="1" s="1"/>
  <c r="AB63" i="1"/>
  <c r="BB63" i="1" s="1"/>
  <c r="AD63" i="1"/>
  <c r="BD63" i="1" s="1"/>
  <c r="Y63" i="1"/>
  <c r="AY63" i="1" s="1"/>
  <c r="AC63" i="1"/>
  <c r="BC63" i="1" s="1"/>
  <c r="Z23" i="1"/>
  <c r="AZ23" i="1" s="1"/>
  <c r="Y23" i="1"/>
  <c r="AY23" i="1" s="1"/>
  <c r="AC23" i="1"/>
  <c r="BC23" i="1" s="1"/>
  <c r="AB23" i="1"/>
  <c r="BB23" i="1" s="1"/>
  <c r="AD23" i="1"/>
  <c r="BD23" i="1" s="1"/>
  <c r="AC19" i="1"/>
  <c r="BC19" i="1" s="1"/>
  <c r="AD19" i="1"/>
  <c r="BD19" i="1" s="1"/>
  <c r="Z19" i="1"/>
  <c r="AZ19" i="1" s="1"/>
  <c r="Y19" i="1"/>
  <c r="AY19" i="1" s="1"/>
  <c r="AB19" i="1"/>
  <c r="BB19" i="1" s="1"/>
  <c r="Y100" i="1"/>
  <c r="AY100" i="1" s="1"/>
  <c r="AB100" i="1"/>
  <c r="BB100" i="1" s="1"/>
  <c r="Z100" i="1"/>
  <c r="AZ100" i="1" s="1"/>
  <c r="AD100" i="1"/>
  <c r="BD100" i="1" s="1"/>
  <c r="AC100" i="1"/>
  <c r="BC100" i="1" s="1"/>
  <c r="AB82" i="1"/>
  <c r="BB82" i="1" s="1"/>
  <c r="Z82" i="1"/>
  <c r="AZ82" i="1" s="1"/>
  <c r="AD82" i="1"/>
  <c r="BD82" i="1" s="1"/>
  <c r="AC82" i="1"/>
  <c r="BC82" i="1" s="1"/>
  <c r="Y82" i="1"/>
  <c r="AY82" i="1" s="1"/>
  <c r="AB18" i="1"/>
  <c r="BB18" i="1" s="1"/>
  <c r="Z18" i="1"/>
  <c r="AZ18" i="1" s="1"/>
  <c r="Y18" i="1"/>
  <c r="AY18" i="1" s="1"/>
  <c r="AD18" i="1"/>
  <c r="BD18" i="1" s="1"/>
  <c r="AC18" i="1"/>
  <c r="BC18" i="1" s="1"/>
  <c r="AC41" i="1"/>
  <c r="BC41" i="1" s="1"/>
  <c r="Z41" i="1"/>
  <c r="AZ41" i="1" s="1"/>
  <c r="AB41" i="1"/>
  <c r="BB41" i="1" s="1"/>
  <c r="AD41" i="1"/>
  <c r="BD41" i="1" s="1"/>
  <c r="Y41" i="1"/>
  <c r="AY41" i="1" s="1"/>
  <c r="AC109" i="1"/>
  <c r="BC109" i="1" s="1"/>
  <c r="AD109" i="1"/>
  <c r="BD109" i="1" s="1"/>
  <c r="Y109" i="1"/>
  <c r="AY109" i="1" s="1"/>
  <c r="Z109" i="1"/>
  <c r="AZ109" i="1" s="1"/>
  <c r="AB109" i="1"/>
  <c r="BB109" i="1" s="1"/>
  <c r="AC107" i="1"/>
  <c r="BC107" i="1" s="1"/>
  <c r="Y107" i="1"/>
  <c r="AY107" i="1" s="1"/>
  <c r="AB107" i="1"/>
  <c r="BB107" i="1" s="1"/>
  <c r="AD107" i="1"/>
  <c r="BD107" i="1" s="1"/>
  <c r="Z107" i="1"/>
  <c r="AZ107" i="1" s="1"/>
  <c r="AD46" i="1"/>
  <c r="BD46" i="1" s="1"/>
  <c r="Y46" i="1"/>
  <c r="AY46" i="1" s="1"/>
  <c r="Z46" i="1"/>
  <c r="AZ46" i="1" s="1"/>
  <c r="AB46" i="1"/>
  <c r="BB46" i="1" s="1"/>
  <c r="AC46" i="1"/>
  <c r="BC46" i="1" s="1"/>
  <c r="AB58" i="1"/>
  <c r="BB58" i="1" s="1"/>
  <c r="Z58" i="1"/>
  <c r="AZ58" i="1" s="1"/>
  <c r="Y58" i="1"/>
  <c r="AY58" i="1" s="1"/>
  <c r="AD58" i="1"/>
  <c r="BD58" i="1" s="1"/>
  <c r="AC58" i="1"/>
  <c r="BC58" i="1" s="1"/>
  <c r="AD104" i="1"/>
  <c r="BD104" i="1" s="1"/>
  <c r="AC104" i="1"/>
  <c r="BC104" i="1" s="1"/>
  <c r="Z104" i="1"/>
  <c r="AZ104" i="1" s="1"/>
  <c r="Y104" i="1"/>
  <c r="AY104" i="1" s="1"/>
  <c r="AB104" i="1"/>
  <c r="BB104" i="1" s="1"/>
  <c r="AD80" i="1"/>
  <c r="BD80" i="1" s="1"/>
  <c r="Y80" i="1"/>
  <c r="AY80" i="1" s="1"/>
  <c r="AC80" i="1"/>
  <c r="BC80" i="1" s="1"/>
  <c r="Z80" i="1"/>
  <c r="AZ80" i="1" s="1"/>
  <c r="AB80" i="1"/>
  <c r="BB80" i="1" s="1"/>
  <c r="AC59" i="1"/>
  <c r="BC59" i="1" s="1"/>
  <c r="AD59" i="1"/>
  <c r="BD59" i="1" s="1"/>
  <c r="Z59" i="1"/>
  <c r="AZ59" i="1" s="1"/>
  <c r="AB59" i="1"/>
  <c r="BB59" i="1" s="1"/>
  <c r="Y59" i="1"/>
  <c r="AY59" i="1" s="1"/>
  <c r="Y116" i="1"/>
  <c r="AY116" i="1" s="1"/>
  <c r="AB116" i="1"/>
  <c r="BB116" i="1" s="1"/>
  <c r="AC116" i="1"/>
  <c r="BC116" i="1" s="1"/>
  <c r="AD116" i="1"/>
  <c r="BD116" i="1" s="1"/>
  <c r="Z116" i="1"/>
  <c r="AZ116" i="1" s="1"/>
  <c r="AD101" i="1"/>
  <c r="BD101" i="1" s="1"/>
  <c r="Y101" i="1"/>
  <c r="AY101" i="1" s="1"/>
  <c r="AB101" i="1"/>
  <c r="BB101" i="1" s="1"/>
  <c r="Z101" i="1"/>
  <c r="AZ101" i="1" s="1"/>
  <c r="AC101" i="1"/>
  <c r="BC101" i="1" s="1"/>
  <c r="Y68" i="1"/>
  <c r="AY68" i="1" s="1"/>
  <c r="AB68" i="1"/>
  <c r="BB68" i="1" s="1"/>
  <c r="Z68" i="1"/>
  <c r="AZ68" i="1" s="1"/>
  <c r="AD68" i="1"/>
  <c r="BD68" i="1" s="1"/>
  <c r="AC68" i="1"/>
  <c r="BC68" i="1" s="1"/>
  <c r="AD32" i="1"/>
  <c r="BD32" i="1" s="1"/>
  <c r="AC32" i="1"/>
  <c r="BC32" i="1" s="1"/>
  <c r="AB32" i="1"/>
  <c r="BB32" i="1" s="1"/>
  <c r="Z32" i="1"/>
  <c r="AZ32" i="1" s="1"/>
  <c r="Y32" i="1"/>
  <c r="AY32" i="1" s="1"/>
  <c r="AB66" i="1"/>
  <c r="BB66" i="1" s="1"/>
  <c r="AC66" i="1"/>
  <c r="BC66" i="1" s="1"/>
  <c r="Z66" i="1"/>
  <c r="AZ66" i="1" s="1"/>
  <c r="Y66" i="1"/>
  <c r="AY66" i="1" s="1"/>
  <c r="AD66" i="1"/>
  <c r="BD66" i="1" s="1"/>
  <c r="AB53" i="1"/>
  <c r="BB53" i="1" s="1"/>
  <c r="Z53" i="1"/>
  <c r="AZ53" i="1" s="1"/>
  <c r="AC53" i="1"/>
  <c r="BC53" i="1" s="1"/>
  <c r="Y53" i="1"/>
  <c r="AY53" i="1" s="1"/>
  <c r="AD53" i="1"/>
  <c r="BD53" i="1" s="1"/>
  <c r="Z95" i="1"/>
  <c r="AZ95" i="1" s="1"/>
  <c r="AB95" i="1"/>
  <c r="BB95" i="1" s="1"/>
  <c r="AD95" i="1"/>
  <c r="BD95" i="1" s="1"/>
  <c r="Y95" i="1"/>
  <c r="AY95" i="1" s="1"/>
  <c r="AC95" i="1"/>
  <c r="BC95" i="1" s="1"/>
  <c r="AC81" i="1"/>
  <c r="BC81" i="1" s="1"/>
  <c r="Z81" i="1"/>
  <c r="AZ81" i="1" s="1"/>
  <c r="AB81" i="1"/>
  <c r="BB81" i="1" s="1"/>
  <c r="AD81" i="1"/>
  <c r="BD81" i="1" s="1"/>
  <c r="Y81" i="1"/>
  <c r="AY81" i="1" s="1"/>
  <c r="AB50" i="1"/>
  <c r="BB50" i="1" s="1"/>
  <c r="Z50" i="1"/>
  <c r="AZ50" i="1" s="1"/>
  <c r="AC50" i="1"/>
  <c r="BC50" i="1" s="1"/>
  <c r="AD50" i="1"/>
  <c r="BD50" i="1" s="1"/>
  <c r="Y50" i="1"/>
  <c r="AY50" i="1" s="1"/>
  <c r="AD40" i="1"/>
  <c r="BD40" i="1" s="1"/>
  <c r="AC40" i="1"/>
  <c r="BC40" i="1" s="1"/>
  <c r="Z40" i="1"/>
  <c r="AZ40" i="1" s="1"/>
  <c r="Y40" i="1"/>
  <c r="AY40" i="1" s="1"/>
  <c r="AB40" i="1"/>
  <c r="BB40" i="1" s="1"/>
  <c r="Y108" i="1"/>
  <c r="AY108" i="1" s="1"/>
  <c r="AB108" i="1"/>
  <c r="BB108" i="1" s="1"/>
  <c r="AC108" i="1"/>
  <c r="BC108" i="1" s="1"/>
  <c r="Z108" i="1"/>
  <c r="AZ108" i="1" s="1"/>
  <c r="AD108" i="1"/>
  <c r="BD108" i="1" s="1"/>
  <c r="Z39" i="1"/>
  <c r="AZ39" i="1" s="1"/>
  <c r="AB39" i="1"/>
  <c r="BB39" i="1" s="1"/>
  <c r="AD39" i="1"/>
  <c r="BD39" i="1" s="1"/>
  <c r="AC39" i="1"/>
  <c r="BC39" i="1" s="1"/>
  <c r="Y39" i="1"/>
  <c r="AY39" i="1" s="1"/>
  <c r="AD54" i="1"/>
  <c r="BD54" i="1" s="1"/>
  <c r="Y54" i="1"/>
  <c r="AY54" i="1" s="1"/>
  <c r="AC54" i="1"/>
  <c r="BC54" i="1" s="1"/>
  <c r="AB54" i="1"/>
  <c r="BB54" i="1" s="1"/>
  <c r="Z54" i="1"/>
  <c r="AZ54" i="1" s="1"/>
  <c r="AC75" i="1"/>
  <c r="BC75" i="1" s="1"/>
  <c r="Y75" i="1"/>
  <c r="AY75" i="1" s="1"/>
  <c r="AB75" i="1"/>
  <c r="BB75" i="1" s="1"/>
  <c r="Z75" i="1"/>
  <c r="AZ75" i="1" s="1"/>
  <c r="AD75" i="1"/>
  <c r="BD75" i="1" s="1"/>
  <c r="AC91" i="1"/>
  <c r="BC91" i="1" s="1"/>
  <c r="AD91" i="1"/>
  <c r="BD91" i="1" s="1"/>
  <c r="AB91" i="1"/>
  <c r="BB91" i="1" s="1"/>
  <c r="Y91" i="1"/>
  <c r="AY91" i="1" s="1"/>
  <c r="Z91" i="1"/>
  <c r="AZ91" i="1" s="1"/>
  <c r="Y92" i="1"/>
  <c r="AY92" i="1" s="1"/>
  <c r="AB92" i="1"/>
  <c r="BB92" i="1" s="1"/>
  <c r="Z92" i="1"/>
  <c r="AZ92" i="1" s="1"/>
  <c r="AC92" i="1"/>
  <c r="BC92" i="1" s="1"/>
  <c r="AD92" i="1"/>
  <c r="BD92" i="1" s="1"/>
  <c r="Z103" i="1"/>
  <c r="AZ103" i="1" s="1"/>
  <c r="AB103" i="1"/>
  <c r="BB103" i="1" s="1"/>
  <c r="AD103" i="1"/>
  <c r="BD103" i="1" s="1"/>
  <c r="AC103" i="1"/>
  <c r="BC103" i="1" s="1"/>
  <c r="Y103" i="1"/>
  <c r="AY103" i="1" s="1"/>
  <c r="AC99" i="1"/>
  <c r="BC99" i="1" s="1"/>
  <c r="Y99" i="1"/>
  <c r="AY99" i="1" s="1"/>
  <c r="AD99" i="1"/>
  <c r="BD99" i="1" s="1"/>
  <c r="Z99" i="1"/>
  <c r="AZ99" i="1" s="1"/>
  <c r="AB99" i="1"/>
  <c r="BB99" i="1" s="1"/>
  <c r="AD70" i="1"/>
  <c r="BD70" i="1" s="1"/>
  <c r="Y70" i="1"/>
  <c r="AY70" i="1" s="1"/>
  <c r="Z70" i="1"/>
  <c r="AZ70" i="1" s="1"/>
  <c r="AC70" i="1"/>
  <c r="BC70" i="1" s="1"/>
  <c r="AB70" i="1"/>
  <c r="BB70" i="1" s="1"/>
  <c r="Z55" i="1"/>
  <c r="AZ55" i="1" s="1"/>
  <c r="Y55" i="1"/>
  <c r="AY55" i="1" s="1"/>
  <c r="AC55" i="1"/>
  <c r="BC55" i="1" s="1"/>
  <c r="AB55" i="1"/>
  <c r="BB55" i="1" s="1"/>
  <c r="AD55" i="1"/>
  <c r="BD55" i="1" s="1"/>
  <c r="Y20" i="1"/>
  <c r="AY20" i="1" s="1"/>
  <c r="AB20" i="1"/>
  <c r="BB20" i="1" s="1"/>
  <c r="AC20" i="1"/>
  <c r="BC20" i="1" s="1"/>
  <c r="AD20" i="1"/>
  <c r="BD20" i="1" s="1"/>
  <c r="Z20" i="1"/>
  <c r="AZ20" i="1" s="1"/>
  <c r="Z31" i="1"/>
  <c r="AZ31" i="1" s="1"/>
  <c r="AB31" i="1"/>
  <c r="BB31" i="1" s="1"/>
  <c r="AD31" i="1"/>
  <c r="BD31" i="1" s="1"/>
  <c r="Y31" i="1"/>
  <c r="AY31" i="1" s="1"/>
  <c r="AC31" i="1"/>
  <c r="BC31" i="1" s="1"/>
  <c r="AC65" i="1"/>
  <c r="BC65" i="1" s="1"/>
  <c r="Z65" i="1"/>
  <c r="AZ65" i="1" s="1"/>
  <c r="Y65" i="1"/>
  <c r="AY65" i="1" s="1"/>
  <c r="AD65" i="1"/>
  <c r="BD65" i="1" s="1"/>
  <c r="AB65" i="1"/>
  <c r="BB65" i="1" s="1"/>
  <c r="AC51" i="1"/>
  <c r="BC51" i="1" s="1"/>
  <c r="AD51" i="1"/>
  <c r="BD51" i="1" s="1"/>
  <c r="Z51" i="1"/>
  <c r="AZ51" i="1" s="1"/>
  <c r="Y51" i="1"/>
  <c r="AY51" i="1" s="1"/>
  <c r="AB51" i="1"/>
  <c r="BB51" i="1" s="1"/>
  <c r="AD94" i="1"/>
  <c r="BD94" i="1" s="1"/>
  <c r="Y94" i="1"/>
  <c r="AY94" i="1" s="1"/>
  <c r="AC94" i="1"/>
  <c r="BC94" i="1" s="1"/>
  <c r="AB94" i="1"/>
  <c r="BB94" i="1" s="1"/>
  <c r="Z94" i="1"/>
  <c r="AZ94" i="1" s="1"/>
  <c r="AD78" i="1"/>
  <c r="BD78" i="1" s="1"/>
  <c r="Y78" i="1"/>
  <c r="AY78" i="1" s="1"/>
  <c r="Z78" i="1"/>
  <c r="AZ78" i="1" s="1"/>
  <c r="AC78" i="1"/>
  <c r="BC78" i="1" s="1"/>
  <c r="AB78" i="1"/>
  <c r="BB78" i="1" s="1"/>
  <c r="AC49" i="1"/>
  <c r="BC49" i="1" s="1"/>
  <c r="Z49" i="1"/>
  <c r="AZ49" i="1" s="1"/>
  <c r="AB49" i="1"/>
  <c r="BB49" i="1" s="1"/>
  <c r="AD49" i="1"/>
  <c r="BD49" i="1" s="1"/>
  <c r="Y49" i="1"/>
  <c r="AY49" i="1" s="1"/>
  <c r="AD38" i="1"/>
  <c r="BD38" i="1" s="1"/>
  <c r="Y38" i="1"/>
  <c r="AY38" i="1" s="1"/>
  <c r="Z38" i="1"/>
  <c r="AZ38" i="1" s="1"/>
  <c r="AC38" i="1"/>
  <c r="BC38" i="1" s="1"/>
  <c r="AB38" i="1"/>
  <c r="BB38" i="1" s="1"/>
  <c r="AB106" i="1"/>
  <c r="BB106" i="1" s="1"/>
  <c r="AD106" i="1"/>
  <c r="BD106" i="1" s="1"/>
  <c r="Y106" i="1"/>
  <c r="AY106" i="1" s="1"/>
  <c r="Z106" i="1"/>
  <c r="AZ106" i="1" s="1"/>
  <c r="AC106" i="1"/>
  <c r="BC106" i="1" s="1"/>
  <c r="AB42" i="1"/>
  <c r="BB42" i="1" s="1"/>
  <c r="AD42" i="1"/>
  <c r="BD42" i="1" s="1"/>
  <c r="Y42" i="1"/>
  <c r="AY42" i="1" s="1"/>
  <c r="Z42" i="1"/>
  <c r="AZ42" i="1" s="1"/>
  <c r="AC42" i="1"/>
  <c r="BC42" i="1" s="1"/>
  <c r="AD56" i="1"/>
  <c r="BD56" i="1" s="1"/>
  <c r="Z56" i="1"/>
  <c r="AZ56" i="1" s="1"/>
  <c r="AC56" i="1"/>
  <c r="BC56" i="1" s="1"/>
  <c r="Y56" i="1"/>
  <c r="AY56" i="1" s="1"/>
  <c r="AB56" i="1"/>
  <c r="BB56" i="1" s="1"/>
  <c r="AD88" i="1"/>
  <c r="BD88" i="1" s="1"/>
  <c r="Y88" i="1"/>
  <c r="AY88" i="1" s="1"/>
  <c r="Z88" i="1"/>
  <c r="AZ88" i="1" s="1"/>
  <c r="AC88" i="1"/>
  <c r="BC88" i="1" s="1"/>
  <c r="AB88" i="1"/>
  <c r="BB88" i="1" s="1"/>
  <c r="AB29" i="1"/>
  <c r="BB29" i="1" s="1"/>
  <c r="AD29" i="1"/>
  <c r="BD29" i="1" s="1"/>
  <c r="Z29" i="1"/>
  <c r="AZ29" i="1" s="1"/>
  <c r="AC29" i="1"/>
  <c r="BC29" i="1" s="1"/>
  <c r="Y29" i="1"/>
  <c r="AY29" i="1" s="1"/>
  <c r="Z47" i="1"/>
  <c r="AZ47" i="1" s="1"/>
  <c r="Y47" i="1"/>
  <c r="AY47" i="1" s="1"/>
  <c r="AB47" i="1"/>
  <c r="BB47" i="1" s="1"/>
  <c r="AC47" i="1"/>
  <c r="BC47" i="1" s="1"/>
  <c r="AD47" i="1"/>
  <c r="BD47" i="1" s="1"/>
  <c r="AD96" i="1"/>
  <c r="BD96" i="1" s="1"/>
  <c r="AC96" i="1"/>
  <c r="BC96" i="1" s="1"/>
  <c r="AB96" i="1"/>
  <c r="BB96" i="1" s="1"/>
  <c r="Z96" i="1"/>
  <c r="AZ96" i="1" s="1"/>
  <c r="Y96" i="1"/>
  <c r="AY96" i="1" s="1"/>
  <c r="Z87" i="1"/>
  <c r="AZ87" i="1" s="1"/>
  <c r="Y87" i="1"/>
  <c r="AY87" i="1" s="1"/>
  <c r="AC87" i="1"/>
  <c r="BC87" i="1" s="1"/>
  <c r="AB87" i="1"/>
  <c r="BB87" i="1" s="1"/>
  <c r="AD87" i="1"/>
  <c r="BD87" i="1" s="1"/>
  <c r="Z71" i="1"/>
  <c r="AZ71" i="1" s="1"/>
  <c r="AB71" i="1"/>
  <c r="BB71" i="1" s="1"/>
  <c r="AC71" i="1"/>
  <c r="BC71" i="1" s="1"/>
  <c r="Y71" i="1"/>
  <c r="AY71" i="1" s="1"/>
  <c r="AD71" i="1"/>
  <c r="BD71" i="1" s="1"/>
  <c r="AC57" i="1"/>
  <c r="BC57" i="1" s="1"/>
  <c r="Z57" i="1"/>
  <c r="AZ57" i="1" s="1"/>
  <c r="Y57" i="1"/>
  <c r="AY57" i="1" s="1"/>
  <c r="AB57" i="1"/>
  <c r="BB57" i="1" s="1"/>
  <c r="AD57" i="1"/>
  <c r="BD57" i="1" s="1"/>
  <c r="AC33" i="1"/>
  <c r="BC33" i="1" s="1"/>
  <c r="Z33" i="1"/>
  <c r="AZ33" i="1" s="1"/>
  <c r="Y33" i="1"/>
  <c r="AY33" i="1" s="1"/>
  <c r="AB33" i="1"/>
  <c r="BB33" i="1" s="1"/>
  <c r="AD33" i="1"/>
  <c r="BD33" i="1" s="1"/>
  <c r="AB26" i="1"/>
  <c r="BB26" i="1" s="1"/>
  <c r="Z26" i="1"/>
  <c r="AZ26" i="1" s="1"/>
  <c r="Y26" i="1"/>
  <c r="AY26" i="1" s="1"/>
  <c r="AD26" i="1"/>
  <c r="BD26" i="1" s="1"/>
  <c r="AC26" i="1"/>
  <c r="BC26" i="1" s="1"/>
  <c r="AD30" i="1"/>
  <c r="BD30" i="1" s="1"/>
  <c r="Y30" i="1"/>
  <c r="AY30" i="1" s="1"/>
  <c r="AC30" i="1"/>
  <c r="BC30" i="1" s="1"/>
  <c r="AB30" i="1"/>
  <c r="BB30" i="1" s="1"/>
  <c r="Z30" i="1"/>
  <c r="AZ30" i="1" s="1"/>
  <c r="AD64" i="1"/>
  <c r="BD64" i="1" s="1"/>
  <c r="AC64" i="1"/>
  <c r="BC64" i="1" s="1"/>
  <c r="AB64" i="1"/>
  <c r="BB64" i="1" s="1"/>
  <c r="Y64" i="1"/>
  <c r="AY64" i="1" s="1"/>
  <c r="Z64" i="1"/>
  <c r="AZ64" i="1" s="1"/>
  <c r="AC105" i="1"/>
  <c r="BC105" i="1" s="1"/>
  <c r="Z105" i="1"/>
  <c r="AZ105" i="1" s="1"/>
  <c r="AB105" i="1"/>
  <c r="BB105" i="1" s="1"/>
  <c r="AD105" i="1"/>
  <c r="BD105" i="1" s="1"/>
  <c r="Y105" i="1"/>
  <c r="AY105" i="1" s="1"/>
  <c r="AB93" i="1"/>
  <c r="BB93" i="1" s="1"/>
  <c r="AD93" i="1"/>
  <c r="BD93" i="1" s="1"/>
  <c r="Z93" i="1"/>
  <c r="AZ93" i="1" s="1"/>
  <c r="AC93" i="1"/>
  <c r="BC93" i="1" s="1"/>
  <c r="Y93" i="1"/>
  <c r="AY93" i="1" s="1"/>
  <c r="Y76" i="1"/>
  <c r="AY76" i="1" s="1"/>
  <c r="AB76" i="1"/>
  <c r="BB76" i="1" s="1"/>
  <c r="AC76" i="1"/>
  <c r="BC76" i="1" s="1"/>
  <c r="Z76" i="1"/>
  <c r="AZ76" i="1" s="1"/>
  <c r="AD76" i="1"/>
  <c r="BD76" i="1" s="1"/>
  <c r="AD48" i="1"/>
  <c r="BD48" i="1" s="1"/>
  <c r="Y48" i="1"/>
  <c r="AY48" i="1" s="1"/>
  <c r="AC48" i="1"/>
  <c r="BC48" i="1" s="1"/>
  <c r="AB48" i="1"/>
  <c r="BB48" i="1" s="1"/>
  <c r="Z48" i="1"/>
  <c r="AZ48" i="1" s="1"/>
  <c r="Y36" i="1"/>
  <c r="AY36" i="1" s="1"/>
  <c r="AB36" i="1"/>
  <c r="BB36" i="1" s="1"/>
  <c r="Z36" i="1"/>
  <c r="AZ36" i="1" s="1"/>
  <c r="AD36" i="1"/>
  <c r="BD36" i="1" s="1"/>
  <c r="AC36" i="1"/>
  <c r="BC36" i="1" s="1"/>
  <c r="AD24" i="1"/>
  <c r="BD24" i="1" s="1"/>
  <c r="AB24" i="1"/>
  <c r="BB24" i="1" s="1"/>
  <c r="Y24" i="1"/>
  <c r="AY24" i="1" s="1"/>
  <c r="Z24" i="1"/>
  <c r="AZ24" i="1" s="1"/>
  <c r="AC24" i="1"/>
  <c r="BC24" i="1" s="1"/>
  <c r="Y52" i="1"/>
  <c r="AY52" i="1" s="1"/>
  <c r="AB52" i="1"/>
  <c r="BB52" i="1" s="1"/>
  <c r="AC52" i="1"/>
  <c r="BC52" i="1" s="1"/>
  <c r="AD52" i="1"/>
  <c r="BD52" i="1" s="1"/>
  <c r="Z52" i="1"/>
  <c r="AZ52" i="1" s="1"/>
  <c r="Z79" i="1"/>
  <c r="AZ79" i="1" s="1"/>
  <c r="Y79" i="1"/>
  <c r="AY79" i="1" s="1"/>
  <c r="AB79" i="1"/>
  <c r="BB79" i="1" s="1"/>
  <c r="AD79" i="1"/>
  <c r="BD79" i="1" s="1"/>
  <c r="AC79" i="1"/>
  <c r="BC79" i="1" s="1"/>
  <c r="AB90" i="1"/>
  <c r="BB90" i="1" s="1"/>
  <c r="Z90" i="1"/>
  <c r="AZ90" i="1" s="1"/>
  <c r="Y90" i="1"/>
  <c r="AY90" i="1" s="1"/>
  <c r="AD90" i="1"/>
  <c r="BD90" i="1" s="1"/>
  <c r="AC90" i="1"/>
  <c r="BC90" i="1" s="1"/>
  <c r="V23" i="1"/>
  <c r="AV23" i="1" s="1"/>
  <c r="W23" i="1"/>
  <c r="AW23" i="1" s="1"/>
  <c r="AA23" i="1"/>
  <c r="V74" i="1"/>
  <c r="AV74" i="1" s="1"/>
  <c r="AA74" i="1"/>
  <c r="W74" i="1"/>
  <c r="AW74" i="1" s="1"/>
  <c r="V62" i="1"/>
  <c r="AV62" i="1" s="1"/>
  <c r="AA62" i="1"/>
  <c r="W62" i="1"/>
  <c r="AW62" i="1" s="1"/>
  <c r="V53" i="1"/>
  <c r="AV53" i="1" s="1"/>
  <c r="W53" i="1"/>
  <c r="AW53" i="1" s="1"/>
  <c r="AA53" i="1"/>
  <c r="V95" i="1"/>
  <c r="AV95" i="1" s="1"/>
  <c r="W95" i="1"/>
  <c r="AW95" i="1" s="1"/>
  <c r="AA95" i="1"/>
  <c r="W81" i="1"/>
  <c r="AW81" i="1" s="1"/>
  <c r="V81" i="1"/>
  <c r="AV81" i="1" s="1"/>
  <c r="AA81" i="1"/>
  <c r="V50" i="1"/>
  <c r="AV50" i="1" s="1"/>
  <c r="W50" i="1"/>
  <c r="AW50" i="1" s="1"/>
  <c r="AA50" i="1"/>
  <c r="V40" i="1"/>
  <c r="AV40" i="1" s="1"/>
  <c r="W40" i="1"/>
  <c r="AW40" i="1" s="1"/>
  <c r="AA40" i="1"/>
  <c r="V108" i="1"/>
  <c r="AV108" i="1" s="1"/>
  <c r="W108" i="1"/>
  <c r="AW108" i="1" s="1"/>
  <c r="AA108" i="1"/>
  <c r="V39" i="1"/>
  <c r="AV39" i="1" s="1"/>
  <c r="W39" i="1"/>
  <c r="AW39" i="1" s="1"/>
  <c r="AA39" i="1"/>
  <c r="V99" i="1"/>
  <c r="AV99" i="1" s="1"/>
  <c r="W99" i="1"/>
  <c r="AW99" i="1" s="1"/>
  <c r="AA99" i="1"/>
  <c r="V19" i="1"/>
  <c r="AV19" i="1" s="1"/>
  <c r="W19" i="1"/>
  <c r="AW19" i="1" s="1"/>
  <c r="AA19" i="1"/>
  <c r="W75" i="1"/>
  <c r="AW75" i="1" s="1"/>
  <c r="AA75" i="1"/>
  <c r="V75" i="1"/>
  <c r="AV75" i="1" s="1"/>
  <c r="V111" i="1"/>
  <c r="AV111" i="1" s="1"/>
  <c r="W111" i="1"/>
  <c r="AW111" i="1" s="1"/>
  <c r="AA111" i="1"/>
  <c r="V20" i="1"/>
  <c r="AV20" i="1" s="1"/>
  <c r="W20" i="1"/>
  <c r="AW20" i="1" s="1"/>
  <c r="AA20" i="1"/>
  <c r="AA22" i="1"/>
  <c r="W22" i="1"/>
  <c r="AW22" i="1" s="1"/>
  <c r="V22" i="1"/>
  <c r="AV22" i="1" s="1"/>
  <c r="V31" i="1"/>
  <c r="AV31" i="1" s="1"/>
  <c r="W31" i="1"/>
  <c r="AW31" i="1" s="1"/>
  <c r="AA31" i="1"/>
  <c r="V72" i="1"/>
  <c r="AV72" i="1" s="1"/>
  <c r="W72" i="1"/>
  <c r="AW72" i="1" s="1"/>
  <c r="AA72" i="1"/>
  <c r="W65" i="1"/>
  <c r="AW65" i="1" s="1"/>
  <c r="AA65" i="1"/>
  <c r="V65" i="1"/>
  <c r="AV65" i="1" s="1"/>
  <c r="V60" i="1"/>
  <c r="AV60" i="1" s="1"/>
  <c r="W60" i="1"/>
  <c r="AW60" i="1" s="1"/>
  <c r="AA60" i="1"/>
  <c r="V51" i="1"/>
  <c r="AV51" i="1" s="1"/>
  <c r="W51" i="1"/>
  <c r="AW51" i="1" s="1"/>
  <c r="AA51" i="1"/>
  <c r="V102" i="1"/>
  <c r="AV102" i="1" s="1"/>
  <c r="AA102" i="1"/>
  <c r="W102" i="1"/>
  <c r="AW102" i="1" s="1"/>
  <c r="V94" i="1"/>
  <c r="AV94" i="1" s="1"/>
  <c r="W94" i="1"/>
  <c r="AW94" i="1" s="1"/>
  <c r="AA94" i="1"/>
  <c r="V85" i="1"/>
  <c r="AV85" i="1" s="1"/>
  <c r="W85" i="1"/>
  <c r="AW85" i="1" s="1"/>
  <c r="AA85" i="1"/>
  <c r="V78" i="1"/>
  <c r="AV78" i="1" s="1"/>
  <c r="W78" i="1"/>
  <c r="AW78" i="1" s="1"/>
  <c r="AA78" i="1"/>
  <c r="V67" i="1"/>
  <c r="AV67" i="1" s="1"/>
  <c r="W67" i="1"/>
  <c r="AW67" i="1" s="1"/>
  <c r="AA67" i="1"/>
  <c r="W49" i="1"/>
  <c r="AW49" i="1" s="1"/>
  <c r="V49" i="1"/>
  <c r="AV49" i="1" s="1"/>
  <c r="AA49" i="1"/>
  <c r="V44" i="1"/>
  <c r="AV44" i="1" s="1"/>
  <c r="W44" i="1"/>
  <c r="AW44" i="1" s="1"/>
  <c r="AA44" i="1"/>
  <c r="V38" i="1"/>
  <c r="AV38" i="1" s="1"/>
  <c r="AA38" i="1"/>
  <c r="W38" i="1"/>
  <c r="AW38" i="1" s="1"/>
  <c r="V114" i="1"/>
  <c r="AV114" i="1" s="1"/>
  <c r="W114" i="1"/>
  <c r="AW114" i="1" s="1"/>
  <c r="AA114" i="1"/>
  <c r="V106" i="1"/>
  <c r="AV106" i="1" s="1"/>
  <c r="AA106" i="1"/>
  <c r="W106" i="1"/>
  <c r="AW106" i="1" s="1"/>
  <c r="V73" i="1"/>
  <c r="AV73" i="1" s="1"/>
  <c r="W73" i="1"/>
  <c r="AW73" i="1" s="1"/>
  <c r="AA73" i="1"/>
  <c r="V42" i="1"/>
  <c r="AV42" i="1" s="1"/>
  <c r="AA42" i="1"/>
  <c r="W42" i="1"/>
  <c r="AW42" i="1" s="1"/>
  <c r="V69" i="1"/>
  <c r="AV69" i="1" s="1"/>
  <c r="W69" i="1"/>
  <c r="AW69" i="1" s="1"/>
  <c r="AA69" i="1"/>
  <c r="V56" i="1"/>
  <c r="AV56" i="1" s="1"/>
  <c r="W56" i="1"/>
  <c r="AW56" i="1" s="1"/>
  <c r="AA56" i="1"/>
  <c r="V28" i="1"/>
  <c r="AV28" i="1" s="1"/>
  <c r="W28" i="1"/>
  <c r="AW28" i="1" s="1"/>
  <c r="AA28" i="1"/>
  <c r="V88" i="1"/>
  <c r="AV88" i="1" s="1"/>
  <c r="W88" i="1"/>
  <c r="AW88" i="1" s="1"/>
  <c r="AA88" i="1"/>
  <c r="V32" i="1"/>
  <c r="AV32" i="1" s="1"/>
  <c r="W32" i="1"/>
  <c r="AW32" i="1" s="1"/>
  <c r="AA32" i="1"/>
  <c r="V66" i="1"/>
  <c r="AV66" i="1" s="1"/>
  <c r="W66" i="1"/>
  <c r="AW66" i="1" s="1"/>
  <c r="AA66" i="1"/>
  <c r="V103" i="1"/>
  <c r="AV103" i="1" s="1"/>
  <c r="W103" i="1"/>
  <c r="AW103" i="1" s="1"/>
  <c r="AA103" i="1"/>
  <c r="V87" i="1"/>
  <c r="AV87" i="1" s="1"/>
  <c r="W87" i="1"/>
  <c r="AW87" i="1" s="1"/>
  <c r="AA87" i="1"/>
  <c r="W59" i="1"/>
  <c r="AW59" i="1" s="1"/>
  <c r="V59" i="1"/>
  <c r="AV59" i="1" s="1"/>
  <c r="AA59" i="1"/>
  <c r="W45" i="1"/>
  <c r="AW45" i="1" s="1"/>
  <c r="V45" i="1"/>
  <c r="AV45" i="1" s="1"/>
  <c r="AA45" i="1"/>
  <c r="V116" i="1"/>
  <c r="AV116" i="1" s="1"/>
  <c r="W116" i="1"/>
  <c r="AW116" i="1" s="1"/>
  <c r="AA116" i="1"/>
  <c r="V71" i="1"/>
  <c r="AV71" i="1" s="1"/>
  <c r="W71" i="1"/>
  <c r="AW71" i="1" s="1"/>
  <c r="AA71" i="1"/>
  <c r="AA54" i="1"/>
  <c r="V54" i="1"/>
  <c r="AV54" i="1" s="1"/>
  <c r="W54" i="1"/>
  <c r="AW54" i="1" s="1"/>
  <c r="V26" i="1"/>
  <c r="AV26" i="1" s="1"/>
  <c r="W26" i="1"/>
  <c r="AW26" i="1" s="1"/>
  <c r="AA26" i="1"/>
  <c r="V34" i="1"/>
  <c r="AV34" i="1" s="1"/>
  <c r="AA34" i="1"/>
  <c r="W34" i="1"/>
  <c r="AW34" i="1" s="1"/>
  <c r="V30" i="1"/>
  <c r="AV30" i="1" s="1"/>
  <c r="AA30" i="1"/>
  <c r="W30" i="1"/>
  <c r="AW30" i="1" s="1"/>
  <c r="V70" i="1"/>
  <c r="AV70" i="1" s="1"/>
  <c r="AA70" i="1"/>
  <c r="W70" i="1"/>
  <c r="AW70" i="1" s="1"/>
  <c r="V64" i="1"/>
  <c r="AV64" i="1" s="1"/>
  <c r="W64" i="1"/>
  <c r="AW64" i="1" s="1"/>
  <c r="AA64" i="1"/>
  <c r="V57" i="1"/>
  <c r="AV57" i="1" s="1"/>
  <c r="W57" i="1"/>
  <c r="AW57" i="1" s="1"/>
  <c r="AA57" i="1"/>
  <c r="V105" i="1"/>
  <c r="AV105" i="1" s="1"/>
  <c r="W105" i="1"/>
  <c r="AW105" i="1" s="1"/>
  <c r="AA105" i="1"/>
  <c r="V101" i="1"/>
  <c r="AV101" i="1" s="1"/>
  <c r="W101" i="1"/>
  <c r="AW101" i="1" s="1"/>
  <c r="AA101" i="1"/>
  <c r="W93" i="1"/>
  <c r="AW93" i="1" s="1"/>
  <c r="V93" i="1"/>
  <c r="AV93" i="1" s="1"/>
  <c r="AA93" i="1"/>
  <c r="V84" i="1"/>
  <c r="AV84" i="1" s="1"/>
  <c r="W84" i="1"/>
  <c r="AW84" i="1" s="1"/>
  <c r="AA84" i="1"/>
  <c r="V76" i="1"/>
  <c r="AV76" i="1" s="1"/>
  <c r="W76" i="1"/>
  <c r="AW76" i="1" s="1"/>
  <c r="AA76" i="1"/>
  <c r="AA86" i="1"/>
  <c r="V86" i="1"/>
  <c r="AV86" i="1" s="1"/>
  <c r="W86" i="1"/>
  <c r="AW86" i="1" s="1"/>
  <c r="V48" i="1"/>
  <c r="AV48" i="1" s="1"/>
  <c r="W48" i="1"/>
  <c r="AW48" i="1" s="1"/>
  <c r="AA48" i="1"/>
  <c r="W43" i="1"/>
  <c r="AW43" i="1" s="1"/>
  <c r="AA43" i="1"/>
  <c r="V43" i="1"/>
  <c r="AV43" i="1" s="1"/>
  <c r="V36" i="1"/>
  <c r="AV36" i="1" s="1"/>
  <c r="W36" i="1"/>
  <c r="AW36" i="1" s="1"/>
  <c r="AA36" i="1"/>
  <c r="V112" i="1"/>
  <c r="AV112" i="1" s="1"/>
  <c r="W112" i="1"/>
  <c r="AW112" i="1" s="1"/>
  <c r="AA112" i="1"/>
  <c r="V24" i="1"/>
  <c r="AV24" i="1" s="1"/>
  <c r="W24" i="1"/>
  <c r="AW24" i="1" s="1"/>
  <c r="AA24" i="1"/>
  <c r="V89" i="1"/>
  <c r="AV89" i="1" s="1"/>
  <c r="W89" i="1"/>
  <c r="AW89" i="1" s="1"/>
  <c r="AA89" i="1"/>
  <c r="V52" i="1"/>
  <c r="AV52" i="1" s="1"/>
  <c r="W52" i="1"/>
  <c r="AW52" i="1" s="1"/>
  <c r="AA52" i="1"/>
  <c r="W97" i="1"/>
  <c r="AW97" i="1" s="1"/>
  <c r="AA97" i="1"/>
  <c r="V97" i="1"/>
  <c r="AV97" i="1" s="1"/>
  <c r="V79" i="1"/>
  <c r="AV79" i="1" s="1"/>
  <c r="W79" i="1"/>
  <c r="AW79" i="1" s="1"/>
  <c r="AA79" i="1"/>
  <c r="V37" i="1"/>
  <c r="AV37" i="1" s="1"/>
  <c r="W37" i="1"/>
  <c r="AW37" i="1" s="1"/>
  <c r="AA37" i="1"/>
  <c r="V90" i="1"/>
  <c r="AV90" i="1" s="1"/>
  <c r="W90" i="1"/>
  <c r="AW90" i="1" s="1"/>
  <c r="AA90" i="1"/>
  <c r="V25" i="1"/>
  <c r="AV25" i="1" s="1"/>
  <c r="W25" i="1"/>
  <c r="AW25" i="1" s="1"/>
  <c r="AA25" i="1"/>
  <c r="W33" i="1"/>
  <c r="AW33" i="1" s="1"/>
  <c r="AA33" i="1"/>
  <c r="V33" i="1"/>
  <c r="AV33" i="1" s="1"/>
  <c r="W29" i="1"/>
  <c r="AW29" i="1" s="1"/>
  <c r="V29" i="1"/>
  <c r="AV29" i="1" s="1"/>
  <c r="AA29" i="1"/>
  <c r="V68" i="1"/>
  <c r="AV68" i="1" s="1"/>
  <c r="W68" i="1"/>
  <c r="AW68" i="1" s="1"/>
  <c r="AA68" i="1"/>
  <c r="V63" i="1"/>
  <c r="AV63" i="1" s="1"/>
  <c r="W63" i="1"/>
  <c r="AW63" i="1" s="1"/>
  <c r="AA63" i="1"/>
  <c r="V55" i="1"/>
  <c r="AV55" i="1" s="1"/>
  <c r="W55" i="1"/>
  <c r="AW55" i="1" s="1"/>
  <c r="AA55" i="1"/>
  <c r="V104" i="1"/>
  <c r="AV104" i="1" s="1"/>
  <c r="W104" i="1"/>
  <c r="AW104" i="1" s="1"/>
  <c r="AA104" i="1"/>
  <c r="V100" i="1"/>
  <c r="AV100" i="1" s="1"/>
  <c r="W100" i="1"/>
  <c r="AW100" i="1" s="1"/>
  <c r="AA100" i="1"/>
  <c r="W91" i="1"/>
  <c r="AW91" i="1" s="1"/>
  <c r="V91" i="1"/>
  <c r="AV91" i="1" s="1"/>
  <c r="AA91" i="1"/>
  <c r="V82" i="1"/>
  <c r="AV82" i="1" s="1"/>
  <c r="W82" i="1"/>
  <c r="AW82" i="1" s="1"/>
  <c r="AA82" i="1"/>
  <c r="V21" i="1"/>
  <c r="AV21" i="1" s="1"/>
  <c r="W21" i="1"/>
  <c r="AW21" i="1" s="1"/>
  <c r="AA21" i="1"/>
  <c r="V18" i="1"/>
  <c r="AV18" i="1" s="1"/>
  <c r="W18" i="1"/>
  <c r="AW18" i="1" s="1"/>
  <c r="AA18" i="1"/>
  <c r="V47" i="1"/>
  <c r="AV47" i="1" s="1"/>
  <c r="W47" i="1"/>
  <c r="AW47" i="1" s="1"/>
  <c r="AA47" i="1"/>
  <c r="V41" i="1"/>
  <c r="AV41" i="1" s="1"/>
  <c r="W41" i="1"/>
  <c r="AW41" i="1" s="1"/>
  <c r="AA41" i="1"/>
  <c r="V35" i="1"/>
  <c r="AV35" i="1" s="1"/>
  <c r="W35" i="1"/>
  <c r="AW35" i="1" s="1"/>
  <c r="AA35" i="1"/>
  <c r="W109" i="1"/>
  <c r="AW109" i="1" s="1"/>
  <c r="V109" i="1"/>
  <c r="AV109" i="1" s="1"/>
  <c r="AA109" i="1"/>
  <c r="V80" i="1"/>
  <c r="AV80" i="1" s="1"/>
  <c r="W80" i="1"/>
  <c r="AW80" i="1" s="1"/>
  <c r="AA80" i="1"/>
  <c r="W107" i="1"/>
  <c r="AW107" i="1" s="1"/>
  <c r="AA107" i="1"/>
  <c r="V107" i="1"/>
  <c r="AV107" i="1" s="1"/>
  <c r="V92" i="1"/>
  <c r="AV92" i="1" s="1"/>
  <c r="W92" i="1"/>
  <c r="AW92" i="1" s="1"/>
  <c r="AA92" i="1"/>
  <c r="V46" i="1"/>
  <c r="AV46" i="1" s="1"/>
  <c r="AA46" i="1"/>
  <c r="W46" i="1"/>
  <c r="AW46" i="1" s="1"/>
  <c r="W61" i="1"/>
  <c r="AW61" i="1" s="1"/>
  <c r="V61" i="1"/>
  <c r="AV61" i="1" s="1"/>
  <c r="AA61" i="1"/>
  <c r="V58" i="1"/>
  <c r="AV58" i="1" s="1"/>
  <c r="W58" i="1"/>
  <c r="AW58" i="1" s="1"/>
  <c r="AA58" i="1"/>
  <c r="V96" i="1"/>
  <c r="AV96" i="1" s="1"/>
  <c r="W96" i="1"/>
  <c r="AW96" i="1" s="1"/>
  <c r="AA96" i="1"/>
  <c r="U115" i="1"/>
  <c r="I115" i="1" s="1"/>
  <c r="J117" i="1"/>
  <c r="F139" i="1" s="1"/>
  <c r="O117" i="1"/>
  <c r="F144" i="1" s="1"/>
  <c r="X111" i="1" l="1"/>
  <c r="X95" i="1"/>
  <c r="U95" i="1" s="1"/>
  <c r="I95" i="1" s="1"/>
  <c r="X63" i="1"/>
  <c r="X79" i="1"/>
  <c r="X54" i="1"/>
  <c r="X58" i="1"/>
  <c r="X19" i="1"/>
  <c r="X45" i="1"/>
  <c r="X50" i="1"/>
  <c r="X59" i="1"/>
  <c r="X81" i="1"/>
  <c r="U81" i="1" s="1"/>
  <c r="I81" i="1" s="1"/>
  <c r="X53" i="1"/>
  <c r="X66" i="1"/>
  <c r="X74" i="1"/>
  <c r="X56" i="1"/>
  <c r="X106" i="1"/>
  <c r="X78" i="1"/>
  <c r="X102" i="1"/>
  <c r="X65" i="1"/>
  <c r="X22" i="1"/>
  <c r="X96" i="1"/>
  <c r="X61" i="1"/>
  <c r="X80" i="1"/>
  <c r="X109" i="1"/>
  <c r="X35" i="1"/>
  <c r="X41" i="1"/>
  <c r="X18" i="1"/>
  <c r="X21" i="1"/>
  <c r="X91" i="1"/>
  <c r="X104" i="1"/>
  <c r="X29" i="1"/>
  <c r="X33" i="1"/>
  <c r="X25" i="1"/>
  <c r="X73" i="1"/>
  <c r="X38" i="1"/>
  <c r="X90" i="1"/>
  <c r="X37" i="1"/>
  <c r="X97" i="1"/>
  <c r="X89" i="1"/>
  <c r="X24" i="1"/>
  <c r="X112" i="1"/>
  <c r="X86" i="1"/>
  <c r="X93" i="1"/>
  <c r="X105" i="1"/>
  <c r="X57" i="1"/>
  <c r="X64" i="1"/>
  <c r="X70" i="1"/>
  <c r="X30" i="1"/>
  <c r="X34" i="1"/>
  <c r="X26" i="1"/>
  <c r="X88" i="1"/>
  <c r="X42" i="1"/>
  <c r="X49" i="1"/>
  <c r="X51" i="1"/>
  <c r="X72" i="1"/>
  <c r="X75" i="1"/>
  <c r="X99" i="1"/>
  <c r="X39" i="1"/>
  <c r="X71" i="1"/>
  <c r="X108" i="1"/>
  <c r="X116" i="1"/>
  <c r="X40" i="1"/>
  <c r="X87" i="1"/>
  <c r="X103" i="1"/>
  <c r="X62" i="1"/>
  <c r="X32" i="1"/>
  <c r="X23" i="1"/>
  <c r="X44" i="1"/>
  <c r="X46" i="1"/>
  <c r="X92" i="1"/>
  <c r="X107" i="1"/>
  <c r="X47" i="1"/>
  <c r="X82" i="1"/>
  <c r="X100" i="1"/>
  <c r="X55" i="1"/>
  <c r="X68" i="1"/>
  <c r="X28" i="1"/>
  <c r="X67" i="1"/>
  <c r="X94" i="1"/>
  <c r="X60" i="1"/>
  <c r="X31" i="1"/>
  <c r="U31" i="1" s="1"/>
  <c r="X52" i="1"/>
  <c r="X36" i="1"/>
  <c r="X43" i="1"/>
  <c r="X48" i="1"/>
  <c r="X76" i="1"/>
  <c r="X84" i="1"/>
  <c r="X101" i="1"/>
  <c r="X69" i="1"/>
  <c r="X114" i="1"/>
  <c r="X85" i="1"/>
  <c r="X20" i="1"/>
  <c r="AX19" i="1"/>
  <c r="AU19" i="1" s="1"/>
  <c r="AK19" i="1" s="1"/>
  <c r="AX54" i="1"/>
  <c r="AU54" i="1" s="1"/>
  <c r="AK54" i="1" s="1"/>
  <c r="AX45" i="1"/>
  <c r="AU45" i="1" s="1"/>
  <c r="AK45" i="1" s="1"/>
  <c r="AX50" i="1"/>
  <c r="AU50" i="1" s="1"/>
  <c r="AK50" i="1" s="1"/>
  <c r="AX53" i="1"/>
  <c r="AU53" i="1" s="1"/>
  <c r="AK53" i="1" s="1"/>
  <c r="AX74" i="1"/>
  <c r="AU74" i="1" s="1"/>
  <c r="AK74" i="1" s="1"/>
  <c r="AX106" i="1"/>
  <c r="AU106" i="1" s="1"/>
  <c r="AK106" i="1" s="1"/>
  <c r="AX102" i="1"/>
  <c r="AU102" i="1" s="1"/>
  <c r="AK102" i="1" s="1"/>
  <c r="AX65" i="1"/>
  <c r="AU65" i="1" s="1"/>
  <c r="AK65" i="1" s="1"/>
  <c r="AX109" i="1"/>
  <c r="AU109" i="1" s="1"/>
  <c r="AK109" i="1" s="1"/>
  <c r="AX18" i="1"/>
  <c r="AU18" i="1" s="1"/>
  <c r="AK18" i="1" s="1"/>
  <c r="AX91" i="1"/>
  <c r="AU91" i="1" s="1"/>
  <c r="AK91" i="1" s="1"/>
  <c r="AX104" i="1"/>
  <c r="AU104" i="1" s="1"/>
  <c r="AK104" i="1" s="1"/>
  <c r="AX73" i="1"/>
  <c r="AU73" i="1" s="1"/>
  <c r="AK73" i="1" s="1"/>
  <c r="AX38" i="1"/>
  <c r="AU38" i="1" s="1"/>
  <c r="AK38" i="1" s="1"/>
  <c r="AX90" i="1"/>
  <c r="AU90" i="1" s="1"/>
  <c r="AK90" i="1" s="1"/>
  <c r="AX86" i="1"/>
  <c r="AU86" i="1" s="1"/>
  <c r="AK86" i="1" s="1"/>
  <c r="AX70" i="1"/>
  <c r="AU70" i="1" s="1"/>
  <c r="AK70" i="1" s="1"/>
  <c r="AX42" i="1"/>
  <c r="AU42" i="1" s="1"/>
  <c r="AK42" i="1" s="1"/>
  <c r="AX75" i="1"/>
  <c r="AU75" i="1" s="1"/>
  <c r="AK75" i="1" s="1"/>
  <c r="AX99" i="1"/>
  <c r="AU99" i="1" s="1"/>
  <c r="AK99" i="1" s="1"/>
  <c r="AX39" i="1"/>
  <c r="AU39" i="1" s="1"/>
  <c r="AK39" i="1" s="1"/>
  <c r="AX71" i="1"/>
  <c r="AU71" i="1" s="1"/>
  <c r="AK71" i="1" s="1"/>
  <c r="AX116" i="1"/>
  <c r="AU116" i="1" s="1"/>
  <c r="AK116" i="1" s="1"/>
  <c r="AX40" i="1"/>
  <c r="AU40" i="1" s="1"/>
  <c r="AK40" i="1" s="1"/>
  <c r="AX87" i="1"/>
  <c r="AU87" i="1" s="1"/>
  <c r="AK87" i="1" s="1"/>
  <c r="AX103" i="1"/>
  <c r="AU103" i="1" s="1"/>
  <c r="AK103" i="1" s="1"/>
  <c r="AX62" i="1"/>
  <c r="AU62" i="1" s="1"/>
  <c r="AK62" i="1" s="1"/>
  <c r="AX23" i="1"/>
  <c r="AU23" i="1" s="1"/>
  <c r="AK23" i="1" s="1"/>
  <c r="AX46" i="1"/>
  <c r="AU46" i="1" s="1"/>
  <c r="AK46" i="1" s="1"/>
  <c r="AX107" i="1"/>
  <c r="AU107" i="1" s="1"/>
  <c r="AK107" i="1" s="1"/>
  <c r="AX47" i="1"/>
  <c r="AU47" i="1" s="1"/>
  <c r="AK47" i="1" s="1"/>
  <c r="AX82" i="1"/>
  <c r="AU82" i="1" s="1"/>
  <c r="AK82" i="1" s="1"/>
  <c r="AX100" i="1"/>
  <c r="AU100" i="1" s="1"/>
  <c r="AK100" i="1" s="1"/>
  <c r="AX55" i="1"/>
  <c r="AU55" i="1" s="1"/>
  <c r="AK55" i="1" s="1"/>
  <c r="AX68" i="1"/>
  <c r="AU68" i="1" s="1"/>
  <c r="AK68" i="1" s="1"/>
  <c r="AX67" i="1"/>
  <c r="AU67" i="1" s="1"/>
  <c r="AK67" i="1" s="1"/>
  <c r="AX94" i="1"/>
  <c r="AU94" i="1" s="1"/>
  <c r="AK94" i="1" s="1"/>
  <c r="AX31" i="1"/>
  <c r="AU31" i="1" s="1"/>
  <c r="AK31" i="1" s="1"/>
  <c r="AX52" i="1"/>
  <c r="AU52" i="1" s="1"/>
  <c r="AK52" i="1" s="1"/>
  <c r="AX36" i="1"/>
  <c r="AU36" i="1" s="1"/>
  <c r="AK36" i="1" s="1"/>
  <c r="AX43" i="1"/>
  <c r="AU43" i="1" s="1"/>
  <c r="AK43" i="1" s="1"/>
  <c r="AX84" i="1"/>
  <c r="AU84" i="1" s="1"/>
  <c r="AK84" i="1" s="1"/>
  <c r="AX101" i="1"/>
  <c r="AU101" i="1" s="1"/>
  <c r="AK101" i="1" s="1"/>
  <c r="AX69" i="1"/>
  <c r="AU69" i="1" s="1"/>
  <c r="AK69" i="1" s="1"/>
  <c r="AX114" i="1"/>
  <c r="AU114" i="1" s="1"/>
  <c r="AK114" i="1" s="1"/>
  <c r="AX20" i="1"/>
  <c r="AU20" i="1" s="1"/>
  <c r="AK20" i="1" s="1"/>
  <c r="AX59" i="1"/>
  <c r="AU59" i="1" s="1"/>
  <c r="AK59" i="1" s="1"/>
  <c r="AX81" i="1"/>
  <c r="AU81" i="1" s="1"/>
  <c r="AK81" i="1" s="1"/>
  <c r="AX58" i="1"/>
  <c r="AU58" i="1" s="1"/>
  <c r="AK58" i="1" s="1"/>
  <c r="AX29" i="1"/>
  <c r="AU29" i="1" s="1"/>
  <c r="AK29" i="1" s="1"/>
  <c r="AX33" i="1"/>
  <c r="AU33" i="1" s="1"/>
  <c r="AK33" i="1" s="1"/>
  <c r="AX97" i="1"/>
  <c r="AU97" i="1" s="1"/>
  <c r="AK97" i="1" s="1"/>
  <c r="AX24" i="1"/>
  <c r="AU24" i="1" s="1"/>
  <c r="AK24" i="1" s="1"/>
  <c r="AX93" i="1"/>
  <c r="AU93" i="1" s="1"/>
  <c r="AK93" i="1" s="1"/>
  <c r="AX88" i="1"/>
  <c r="AU88" i="1" s="1"/>
  <c r="AK88" i="1" s="1"/>
  <c r="AX49" i="1"/>
  <c r="AU49" i="1" s="1"/>
  <c r="AK49" i="1" s="1"/>
  <c r="AX51" i="1"/>
  <c r="AU51" i="1" s="1"/>
  <c r="AK51" i="1" s="1"/>
  <c r="AX72" i="1"/>
  <c r="AU72" i="1" s="1"/>
  <c r="AK72" i="1" s="1"/>
  <c r="AX111" i="1"/>
  <c r="AU111" i="1" s="1"/>
  <c r="AK111" i="1" s="1"/>
  <c r="AX63" i="1"/>
  <c r="AU63" i="1" s="1"/>
  <c r="AK63" i="1" s="1"/>
  <c r="AX79" i="1"/>
  <c r="AU79" i="1" s="1"/>
  <c r="AK79" i="1" s="1"/>
  <c r="AX66" i="1"/>
  <c r="AU66" i="1" s="1"/>
  <c r="AK66" i="1" s="1"/>
  <c r="AX56" i="1"/>
  <c r="AU56" i="1" s="1"/>
  <c r="AK56" i="1" s="1"/>
  <c r="AX78" i="1"/>
  <c r="AU78" i="1" s="1"/>
  <c r="AK78" i="1" s="1"/>
  <c r="AX61" i="1"/>
  <c r="AU61" i="1" s="1"/>
  <c r="AK61" i="1" s="1"/>
  <c r="AX35" i="1"/>
  <c r="AU35" i="1" s="1"/>
  <c r="AK35" i="1" s="1"/>
  <c r="AX37" i="1"/>
  <c r="AU37" i="1" s="1"/>
  <c r="AK37" i="1" s="1"/>
  <c r="AX105" i="1"/>
  <c r="AU105" i="1" s="1"/>
  <c r="AK105" i="1" s="1"/>
  <c r="AX57" i="1"/>
  <c r="AU57" i="1" s="1"/>
  <c r="AK57" i="1" s="1"/>
  <c r="AX30" i="1"/>
  <c r="AU30" i="1" s="1"/>
  <c r="AK30" i="1" s="1"/>
  <c r="AX34" i="1"/>
  <c r="AU34" i="1" s="1"/>
  <c r="AK34" i="1" s="1"/>
  <c r="AX26" i="1"/>
  <c r="AU26" i="1" s="1"/>
  <c r="AK26" i="1" s="1"/>
  <c r="AX95" i="1"/>
  <c r="AU95" i="1" s="1"/>
  <c r="AK95" i="1" s="1"/>
  <c r="W117" i="1"/>
  <c r="F152" i="1" s="1"/>
  <c r="AA117" i="1"/>
  <c r="F156" i="1" s="1"/>
  <c r="BB117" i="1"/>
  <c r="AB117" i="1"/>
  <c r="F157" i="1" s="1"/>
  <c r="Y117" i="1"/>
  <c r="F154" i="1" s="1"/>
  <c r="AD117" i="1"/>
  <c r="F159" i="1" s="1"/>
  <c r="Z117" i="1"/>
  <c r="F155" i="1" s="1"/>
  <c r="BC117" i="1"/>
  <c r="AC117" i="1"/>
  <c r="F158" i="1" s="1"/>
  <c r="I145" i="1"/>
  <c r="I146" i="1"/>
  <c r="U52" i="1" l="1"/>
  <c r="I52" i="1" s="1"/>
  <c r="U23" i="1"/>
  <c r="I23" i="1" s="1"/>
  <c r="U116" i="1"/>
  <c r="I116" i="1" s="1"/>
  <c r="U51" i="1"/>
  <c r="I51" i="1" s="1"/>
  <c r="U64" i="1"/>
  <c r="I64" i="1" s="1"/>
  <c r="U73" i="1"/>
  <c r="I73" i="1" s="1"/>
  <c r="U21" i="1"/>
  <c r="I21" i="1" s="1"/>
  <c r="U61" i="1"/>
  <c r="I61" i="1" s="1"/>
  <c r="U56" i="1"/>
  <c r="I56" i="1" s="1"/>
  <c r="U53" i="1"/>
  <c r="I53" i="1" s="1"/>
  <c r="U79" i="1"/>
  <c r="I79" i="1" s="1"/>
  <c r="U85" i="1"/>
  <c r="I85" i="1" s="1"/>
  <c r="U76" i="1"/>
  <c r="I76" i="1" s="1"/>
  <c r="U43" i="1"/>
  <c r="I43" i="1" s="1"/>
  <c r="U67" i="1"/>
  <c r="I67" i="1" s="1"/>
  <c r="U68" i="1"/>
  <c r="I68" i="1" s="1"/>
  <c r="U47" i="1"/>
  <c r="I47" i="1" s="1"/>
  <c r="U46" i="1"/>
  <c r="I46" i="1" s="1"/>
  <c r="U32" i="1"/>
  <c r="I32" i="1" s="1"/>
  <c r="U87" i="1"/>
  <c r="I87" i="1" s="1"/>
  <c r="U108" i="1"/>
  <c r="I108" i="1" s="1"/>
  <c r="U99" i="1"/>
  <c r="I99" i="1" s="1"/>
  <c r="U49" i="1"/>
  <c r="I49" i="1" s="1"/>
  <c r="U34" i="1"/>
  <c r="I34" i="1" s="1"/>
  <c r="U93" i="1"/>
  <c r="I93" i="1" s="1"/>
  <c r="U24" i="1"/>
  <c r="I24" i="1" s="1"/>
  <c r="U37" i="1"/>
  <c r="I37" i="1" s="1"/>
  <c r="U104" i="1"/>
  <c r="I104" i="1" s="1"/>
  <c r="U18" i="1"/>
  <c r="I18" i="1" s="1"/>
  <c r="U109" i="1"/>
  <c r="I109" i="1" s="1"/>
  <c r="U96" i="1"/>
  <c r="I96" i="1" s="1"/>
  <c r="U102" i="1"/>
  <c r="I102" i="1" s="1"/>
  <c r="U74" i="1"/>
  <c r="I74" i="1" s="1"/>
  <c r="U19" i="1"/>
  <c r="I19" i="1" s="1"/>
  <c r="U63" i="1"/>
  <c r="I63" i="1" s="1"/>
  <c r="U69" i="1"/>
  <c r="I69" i="1" s="1"/>
  <c r="U84" i="1"/>
  <c r="I84" i="1" s="1"/>
  <c r="U94" i="1"/>
  <c r="I94" i="1" s="1"/>
  <c r="U103" i="1"/>
  <c r="I103" i="1" s="1"/>
  <c r="U39" i="1"/>
  <c r="I39" i="1" s="1"/>
  <c r="U26" i="1"/>
  <c r="I26" i="1" s="1"/>
  <c r="U105" i="1"/>
  <c r="I105" i="1" s="1"/>
  <c r="U29" i="1"/>
  <c r="I29" i="1" s="1"/>
  <c r="U35" i="1"/>
  <c r="I35" i="1" s="1"/>
  <c r="U65" i="1"/>
  <c r="I65" i="1" s="1"/>
  <c r="U45" i="1"/>
  <c r="I45" i="1" s="1"/>
  <c r="U114" i="1"/>
  <c r="I114" i="1" s="1"/>
  <c r="U36" i="1"/>
  <c r="I36" i="1" s="1"/>
  <c r="U60" i="1"/>
  <c r="I60" i="1" s="1"/>
  <c r="U55" i="1"/>
  <c r="I55" i="1" s="1"/>
  <c r="U107" i="1"/>
  <c r="I107" i="1" s="1"/>
  <c r="U44" i="1"/>
  <c r="I44" i="1" s="1"/>
  <c r="U75" i="1"/>
  <c r="I75" i="1" s="1"/>
  <c r="U42" i="1"/>
  <c r="I42" i="1" s="1"/>
  <c r="U30" i="1"/>
  <c r="I30" i="1" s="1"/>
  <c r="U86" i="1"/>
  <c r="I86" i="1" s="1"/>
  <c r="U89" i="1"/>
  <c r="I89" i="1" s="1"/>
  <c r="U90" i="1"/>
  <c r="I90" i="1" s="1"/>
  <c r="U25" i="1"/>
  <c r="I25" i="1" s="1"/>
  <c r="U91" i="1"/>
  <c r="I91" i="1" s="1"/>
  <c r="U80" i="1"/>
  <c r="I80" i="1" s="1"/>
  <c r="U78" i="1"/>
  <c r="I78" i="1" s="1"/>
  <c r="U66" i="1"/>
  <c r="I66" i="1" s="1"/>
  <c r="U59" i="1"/>
  <c r="I59" i="1" s="1"/>
  <c r="U58" i="1"/>
  <c r="I58" i="1" s="1"/>
  <c r="U82" i="1"/>
  <c r="I82" i="1" s="1"/>
  <c r="U20" i="1"/>
  <c r="I20" i="1" s="1"/>
  <c r="U101" i="1"/>
  <c r="I101" i="1" s="1"/>
  <c r="U48" i="1"/>
  <c r="I48" i="1" s="1"/>
  <c r="U28" i="1"/>
  <c r="I28" i="1" s="1"/>
  <c r="U100" i="1"/>
  <c r="I100" i="1" s="1"/>
  <c r="U92" i="1"/>
  <c r="I92" i="1" s="1"/>
  <c r="U62" i="1"/>
  <c r="I62" i="1" s="1"/>
  <c r="U40" i="1"/>
  <c r="I40" i="1" s="1"/>
  <c r="U71" i="1"/>
  <c r="I71" i="1" s="1"/>
  <c r="U72" i="1"/>
  <c r="I72" i="1" s="1"/>
  <c r="U88" i="1"/>
  <c r="I88" i="1" s="1"/>
  <c r="U70" i="1"/>
  <c r="I70" i="1" s="1"/>
  <c r="U57" i="1"/>
  <c r="I57" i="1" s="1"/>
  <c r="U112" i="1"/>
  <c r="I112" i="1" s="1"/>
  <c r="U97" i="1"/>
  <c r="I97" i="1" s="1"/>
  <c r="U38" i="1"/>
  <c r="I38" i="1" s="1"/>
  <c r="U33" i="1"/>
  <c r="I33" i="1" s="1"/>
  <c r="U41" i="1"/>
  <c r="I41" i="1" s="1"/>
  <c r="U22" i="1"/>
  <c r="I22" i="1" s="1"/>
  <c r="U106" i="1"/>
  <c r="I106" i="1" s="1"/>
  <c r="U50" i="1"/>
  <c r="I50" i="1" s="1"/>
  <c r="U54" i="1"/>
  <c r="I54" i="1" s="1"/>
  <c r="U111" i="1"/>
  <c r="I111" i="1" s="1"/>
  <c r="AX92" i="1"/>
  <c r="AX96" i="1"/>
  <c r="AX80" i="1"/>
  <c r="AX89" i="1"/>
  <c r="AX21" i="1"/>
  <c r="AX22" i="1"/>
  <c r="AX25" i="1"/>
  <c r="AX48" i="1"/>
  <c r="AX64" i="1"/>
  <c r="AX112" i="1"/>
  <c r="AU112" i="1" s="1"/>
  <c r="AK112" i="1" s="1"/>
  <c r="AX85" i="1"/>
  <c r="AX32" i="1"/>
  <c r="AX76" i="1"/>
  <c r="AX28" i="1"/>
  <c r="AX41" i="1"/>
  <c r="AX60" i="1"/>
  <c r="AX44" i="1"/>
  <c r="AX108" i="1"/>
  <c r="BB118" i="1"/>
  <c r="BB119" i="1" s="1"/>
  <c r="BC118" i="1"/>
  <c r="BC119" i="1" s="1"/>
  <c r="BD117" i="1"/>
  <c r="AY117" i="1"/>
  <c r="AZ117" i="1"/>
  <c r="X117" i="1"/>
  <c r="F153" i="1" s="1"/>
  <c r="H144" i="1"/>
  <c r="I144" i="1" s="1"/>
  <c r="H141" i="1"/>
  <c r="I141" i="1" s="1"/>
  <c r="H140" i="1"/>
  <c r="I140" i="1" s="1"/>
  <c r="H164" i="1"/>
  <c r="I164" i="1" s="1"/>
  <c r="H143" i="1"/>
  <c r="I143" i="1" s="1"/>
  <c r="I148" i="1"/>
  <c r="I147" i="1"/>
  <c r="H142" i="1"/>
  <c r="I142" i="1" s="1"/>
  <c r="H139" i="1"/>
  <c r="I139" i="1" s="1"/>
  <c r="AU60" i="1" l="1"/>
  <c r="AK60" i="1" s="1"/>
  <c r="AU80" i="1"/>
  <c r="AK80" i="1" s="1"/>
  <c r="AU108" i="1"/>
  <c r="AK108" i="1" s="1"/>
  <c r="AU28" i="1"/>
  <c r="AK28" i="1" s="1"/>
  <c r="AU32" i="1"/>
  <c r="AK32" i="1" s="1"/>
  <c r="AU25" i="1"/>
  <c r="AK25" i="1" s="1"/>
  <c r="AU22" i="1"/>
  <c r="AK22" i="1" s="1"/>
  <c r="AU96" i="1"/>
  <c r="AK96" i="1" s="1"/>
  <c r="AU48" i="1"/>
  <c r="AK48" i="1" s="1"/>
  <c r="AU89" i="1"/>
  <c r="AK89" i="1" s="1"/>
  <c r="AU44" i="1"/>
  <c r="AK44" i="1" s="1"/>
  <c r="AU41" i="1"/>
  <c r="AK41" i="1" s="1"/>
  <c r="AU76" i="1"/>
  <c r="AK76" i="1" s="1"/>
  <c r="AU85" i="1"/>
  <c r="AK85" i="1" s="1"/>
  <c r="AU64" i="1"/>
  <c r="AK64" i="1" s="1"/>
  <c r="AU21" i="1"/>
  <c r="AK21" i="1" s="1"/>
  <c r="AU92" i="1"/>
  <c r="AK92" i="1" s="1"/>
  <c r="AX117" i="1"/>
  <c r="AY118" i="1"/>
  <c r="AY119" i="1" s="1"/>
  <c r="BD118" i="1"/>
  <c r="BD119" i="1" s="1"/>
  <c r="AZ118" i="1"/>
  <c r="AZ119" i="1" s="1"/>
  <c r="H158" i="1"/>
  <c r="I158" i="1" s="1"/>
  <c r="H156" i="1"/>
  <c r="I156" i="1" s="1"/>
  <c r="I31" i="1"/>
  <c r="AX118" i="1" l="1"/>
  <c r="AX119" i="1" s="1"/>
  <c r="H154" i="1"/>
  <c r="I154" i="1" s="1"/>
  <c r="H155" i="1"/>
  <c r="I155" i="1" s="1"/>
  <c r="H157" i="1"/>
  <c r="I157" i="1" s="1"/>
  <c r="H159" i="1"/>
  <c r="I159" i="1" s="1"/>
  <c r="H153" i="1"/>
  <c r="I153" i="1" s="1"/>
  <c r="E63" i="11" l="1"/>
  <c r="F63" i="11" s="1"/>
  <c r="U17" i="11"/>
  <c r="S17" i="11" s="1"/>
  <c r="S37" i="11" s="1"/>
  <c r="E60" i="11" l="1"/>
  <c r="F60" i="11" s="1"/>
  <c r="S38" i="11"/>
  <c r="S39" i="11" s="1"/>
  <c r="U37" i="11"/>
  <c r="AW117" i="1"/>
  <c r="E62" i="11" l="1"/>
  <c r="F62" i="11" s="1"/>
  <c r="U38" i="11"/>
  <c r="U39" i="11" s="1"/>
  <c r="H152" i="1"/>
  <c r="I152" i="1" s="1"/>
  <c r="AW118" i="1"/>
  <c r="AW119" i="1" s="1"/>
  <c r="V117" i="1"/>
  <c r="F151" i="1" s="1"/>
  <c r="I17" i="1"/>
  <c r="I117" i="1" s="1"/>
  <c r="AV117" i="1" l="1"/>
  <c r="U117" i="1"/>
  <c r="F150" i="1" s="1"/>
  <c r="H151" i="1" l="1"/>
  <c r="I151" i="1" s="1"/>
  <c r="AV118" i="1"/>
  <c r="AV119" i="1" s="1"/>
  <c r="AU117" i="1"/>
  <c r="AK117" i="1"/>
  <c r="AK118" i="1" s="1"/>
  <c r="H150" i="1" l="1"/>
  <c r="I150" i="1" s="1"/>
  <c r="AU118" i="1"/>
  <c r="AU119" i="1" s="1"/>
  <c r="AK119" i="1"/>
</calcChain>
</file>

<file path=xl/sharedStrings.xml><?xml version="1.0" encoding="utf-8"?>
<sst xmlns="http://schemas.openxmlformats.org/spreadsheetml/2006/main" count="245" uniqueCount="96">
  <si>
    <t>P.č.</t>
  </si>
  <si>
    <t>% oprávnenosti</t>
  </si>
  <si>
    <t>SPOLU</t>
  </si>
  <si>
    <t>Miesto, dátum:</t>
  </si>
  <si>
    <t>Pečiatka</t>
  </si>
  <si>
    <t>Celkové výdavky</t>
  </si>
  <si>
    <t>Oprávnené výdavky</t>
  </si>
  <si>
    <t xml:space="preserve">v EUR  </t>
  </si>
  <si>
    <t>podľa  funkčnej klasifikácie</t>
  </si>
  <si>
    <t>podľa  ekonomickej klasifikácie</t>
  </si>
  <si>
    <t>0560</t>
  </si>
  <si>
    <t xml:space="preserve"> Odmeny zamestnancov mimopracovného  pomeru</t>
  </si>
  <si>
    <t>Odmeny zamestnancov mimopracovného pomeru a odvody zamestnávateľa</t>
  </si>
  <si>
    <t>Čistá mzda (mzda k výplate)</t>
  </si>
  <si>
    <t>Dátum úhrady čistej mzdy zamestnancovi</t>
  </si>
  <si>
    <t>Číslo bankového účtu zamestnanca</t>
  </si>
  <si>
    <t>642015</t>
  </si>
  <si>
    <t>Meno</t>
  </si>
  <si>
    <t>Náhrada zapracovnú pohotovosť, služobnú pohotovosť a náhrada, odmena za pohotovosť</t>
  </si>
  <si>
    <t>Odmeny spolu</t>
  </si>
  <si>
    <t>Ostatné príplatky okrem osobných príplatkov</t>
  </si>
  <si>
    <t>Osobný príplatok</t>
  </si>
  <si>
    <t>Ostatné osobné vyrovnania</t>
  </si>
  <si>
    <t>Napoistenie do rezervného fondu solidarity</t>
  </si>
  <si>
    <t>Na poistenie v nezamestnanosti</t>
  </si>
  <si>
    <t>Na invalidné poistenie</t>
  </si>
  <si>
    <t>Na úrazové poistenie</t>
  </si>
  <si>
    <t>Na starobné poistenie</t>
  </si>
  <si>
    <t>Na nemocenské poistenie</t>
  </si>
  <si>
    <t>Poistné do ostatných zdravotných poisťovní</t>
  </si>
  <si>
    <t>Poistné a príspevok do poisťovní</t>
  </si>
  <si>
    <t>Odmeny vyplácané z prostriedkov technickej pomoci</t>
  </si>
  <si>
    <t>Odmeny vyplácané mimo technickej pomoci</t>
  </si>
  <si>
    <t>Mzdy,platy,služobné príjmy a ostatné osobné vyrovnania</t>
  </si>
  <si>
    <t>Organizačný útvar</t>
  </si>
  <si>
    <t>Osobné číslo zamestnanca</t>
  </si>
  <si>
    <t>Administratívne kapacity</t>
  </si>
  <si>
    <t>Na poistenie do rezervného fondu solidarity</t>
  </si>
  <si>
    <t>Poistné do sociálnej poisťovne</t>
  </si>
  <si>
    <t>Poistné do Všeobecnej zdravotnej poisťovne</t>
  </si>
  <si>
    <t>Vypracoval (meno, funkcia, podpis):</t>
  </si>
  <si>
    <t>Schválil (meno, funkcia, podpis):</t>
  </si>
  <si>
    <t>Názov položky</t>
  </si>
  <si>
    <t>Mzdy, platy, služobné príjmy a ostatné osobné vyrovnania</t>
  </si>
  <si>
    <t>Tarifný plat, osobný plat, základný plat, funkčný plat, hodnostný plat, plat, vrátane ich náhrad</t>
  </si>
  <si>
    <t>Náhrada za pracovnú pohotovosť, služobnú pohotovosť a náhrada, odmena za pohotovosť</t>
  </si>
  <si>
    <t>Oprávnený výdavok v EUR</t>
  </si>
  <si>
    <t>Neoprávnený výdavok v EUR</t>
  </si>
  <si>
    <t>Kód výdavku podľa funkčnej klasifikácie</t>
  </si>
  <si>
    <t>Kód výdavku podľa ekonomickej klasifikácie</t>
  </si>
  <si>
    <t>Spolu v EUR</t>
  </si>
  <si>
    <t>637027</t>
  </si>
  <si>
    <t>620</t>
  </si>
  <si>
    <t>621</t>
  </si>
  <si>
    <t>623</t>
  </si>
  <si>
    <t>625</t>
  </si>
  <si>
    <t>625001</t>
  </si>
  <si>
    <t>625002</t>
  </si>
  <si>
    <t>625003</t>
  </si>
  <si>
    <t>625004</t>
  </si>
  <si>
    <t>625005</t>
  </si>
  <si>
    <t>625007</t>
  </si>
  <si>
    <t>č. dokladu o úhrade:</t>
  </si>
  <si>
    <t xml:space="preserve">účtovný doklad: </t>
  </si>
  <si>
    <t>Mzdová učtáreň Prijímateľa potvrdzuje správnosť údajov</t>
  </si>
  <si>
    <t>Osoba určená štatutárnym orgánom Prijímateľa potvrdzuje správnosť údajov</t>
  </si>
  <si>
    <t>Doplnkové dôchodkové sporenie</t>
  </si>
  <si>
    <t>627</t>
  </si>
  <si>
    <t>Použité skratky</t>
  </si>
  <si>
    <t>Odmeny zamestnancov mimopracovného  pomeru</t>
  </si>
  <si>
    <r>
      <t xml:space="preserve">Sumarizačný hárok - mzdové výdavky 
Výpis priznaných a vyplatených miezd vrátane odvodov zamestnávateľa a odmien za </t>
    </r>
    <r>
      <rPr>
        <b/>
        <sz val="17"/>
        <color rgb="FFFF0000"/>
        <rFont val="Arial"/>
        <family val="2"/>
        <charset val="238"/>
      </rPr>
      <t>mesiac/rok - účtovný doklad č. xx/xx</t>
    </r>
  </si>
  <si>
    <t>Kód projektu ITMS2014+:</t>
  </si>
  <si>
    <t>Názov projektu:</t>
  </si>
  <si>
    <t>Prijímateľ:</t>
  </si>
  <si>
    <t>Príspevok zamestnávateľa na rekreáciu</t>
  </si>
  <si>
    <t>Sociálny fond</t>
  </si>
  <si>
    <t>Príspevok do doplnkových dôchodkových poisťovní</t>
  </si>
  <si>
    <t>cena práce</t>
  </si>
  <si>
    <t>Na nemocenské dávky</t>
  </si>
  <si>
    <t>637016</t>
  </si>
  <si>
    <t>MRR</t>
  </si>
  <si>
    <t>VRR</t>
  </si>
  <si>
    <r>
      <t xml:space="preserve">Poistné do Všeobecnej zdravotnej poisťovne </t>
    </r>
    <r>
      <rPr>
        <sz val="10"/>
        <rFont val="Arial"/>
        <family val="2"/>
        <charset val="238"/>
      </rPr>
      <t>(vyplniť podľa relevantnej poisťovne, inak uviesť hodnotu O)</t>
    </r>
  </si>
  <si>
    <r>
      <t xml:space="preserve">Poistné do ostatných zdravotných poisťovní </t>
    </r>
    <r>
      <rPr>
        <sz val="10"/>
        <rFont val="Arial"/>
        <family val="2"/>
        <charset val="238"/>
      </rPr>
      <t>(vyplniť podľa relevantnej poisťovne, inak uviesť hodnotu O)</t>
    </r>
  </si>
  <si>
    <t>637006</t>
  </si>
  <si>
    <t>Celkové oprávnené výdavky</t>
  </si>
  <si>
    <r>
      <t xml:space="preserve">A. Doplatok k platu a ďalší plat </t>
    </r>
    <r>
      <rPr>
        <sz val="10"/>
        <rFont val="Arial"/>
        <family val="2"/>
        <charset val="238"/>
      </rPr>
      <t>(vyrovnanie platu, doplatok k platu a iné plnenia, ktoré vstupujú do vymeriavacieho základu)</t>
    </r>
  </si>
  <si>
    <r>
      <t xml:space="preserve">B. Doplatok k platu a ďalší plat </t>
    </r>
    <r>
      <rPr>
        <sz val="10"/>
        <rFont val="Arial"/>
        <family val="2"/>
        <charset val="238"/>
      </rPr>
      <t>(príplatok k náhrade príjmu pri dočasnej pracovnej neschopnosti - § 143 ods. 1 zákona o štátnej službe a iné plnenia, ktoré nevstupujú do vymeriavacieho základu)</t>
    </r>
  </si>
  <si>
    <t>A. Doplatok k platu a ďalší plat</t>
  </si>
  <si>
    <t>B. Doplatok k platu a ďalší plat</t>
  </si>
  <si>
    <t>Čistá mzda (vyplatená mzda)</t>
  </si>
  <si>
    <t>lg1</t>
  </si>
  <si>
    <t>Príloha č. 4.4.3.5</t>
  </si>
  <si>
    <t>Jednotlivcovi</t>
  </si>
  <si>
    <t>642030</t>
  </si>
  <si>
    <t>642014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</si>
</sst>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9" x14ac:knownFonts="1">
    <font>
      <sz val="12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8"/>
      <name val="Arial"/>
      <family val="2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5"/>
      <name val="Arial"/>
      <family val="2"/>
      <charset val="238"/>
    </font>
    <font>
      <b/>
      <sz val="1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7"/>
      <color rgb="FFFF0000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D1"/>
        <bgColor indexed="64"/>
      </patternFill>
    </fill>
    <fill>
      <patternFill patternType="solid">
        <fgColor rgb="FFFEFBCE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9" fillId="16" borderId="2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4" fillId="17" borderId="0" applyNumberFormat="0" applyBorder="0" applyAlignment="0" applyProtection="0"/>
    <xf numFmtId="0" fontId="33" fillId="0" borderId="0"/>
    <xf numFmtId="0" fontId="2" fillId="0" borderId="0"/>
    <xf numFmtId="0" fontId="15" fillId="0" borderId="0"/>
    <xf numFmtId="9" fontId="29" fillId="0" borderId="0" applyFont="0" applyFill="0" applyBorder="0" applyAlignment="0" applyProtection="0"/>
    <xf numFmtId="9" fontId="30" fillId="0" borderId="0" applyFont="0" applyFill="0" applyBorder="0" applyAlignment="0" applyProtection="0"/>
    <xf numFmtId="0" fontId="16" fillId="18" borderId="6" applyNumberFormat="0" applyFont="0" applyAlignment="0" applyProtection="0"/>
    <xf numFmtId="0" fontId="17" fillId="0" borderId="7" applyNumberFormat="0" applyFill="0" applyAlignment="0" applyProtection="0"/>
    <xf numFmtId="0" fontId="5" fillId="0" borderId="1" applyNumberFormat="0" applyFill="0" applyAlignment="0" applyProtection="0"/>
    <xf numFmtId="0" fontId="6" fillId="4" borderId="0" applyNumberFormat="0" applyBorder="0" applyAlignment="0" applyProtection="0"/>
    <xf numFmtId="0" fontId="18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9" fillId="7" borderId="8" applyNumberFormat="0" applyAlignment="0" applyProtection="0"/>
    <xf numFmtId="0" fontId="20" fillId="19" borderId="8" applyNumberFormat="0" applyAlignment="0" applyProtection="0"/>
    <xf numFmtId="0" fontId="21" fillId="19" borderId="9" applyNumberFormat="0" applyAlignment="0" applyProtection="0"/>
    <xf numFmtId="0" fontId="22" fillId="0" borderId="0" applyNumberFormat="0" applyFill="0" applyBorder="0" applyAlignment="0" applyProtection="0"/>
    <xf numFmtId="0" fontId="8" fillId="3" borderId="0" applyNumberFormat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1" fillId="0" borderId="0"/>
  </cellStyleXfs>
  <cellXfs count="420">
    <xf numFmtId="0" fontId="0" fillId="0" borderId="0" xfId="0"/>
    <xf numFmtId="4" fontId="27" fillId="0" borderId="0" xfId="0" applyNumberFormat="1" applyFont="1" applyFill="1" applyProtection="1">
      <protection locked="0"/>
    </xf>
    <xf numFmtId="3" fontId="27" fillId="0" borderId="0" xfId="0" applyNumberFormat="1" applyFont="1" applyFill="1" applyProtection="1">
      <protection locked="0"/>
    </xf>
    <xf numFmtId="3" fontId="23" fillId="24" borderId="0" xfId="0" applyNumberFormat="1" applyFont="1" applyFill="1" applyProtection="1">
      <protection locked="0"/>
    </xf>
    <xf numFmtId="3" fontId="15" fillId="0" borderId="0" xfId="0" applyNumberFormat="1" applyFont="1" applyFill="1" applyProtection="1">
      <protection locked="0"/>
    </xf>
    <xf numFmtId="4" fontId="15" fillId="0" borderId="0" xfId="0" applyNumberFormat="1" applyFont="1" applyFill="1" applyProtection="1">
      <protection locked="0"/>
    </xf>
    <xf numFmtId="3" fontId="16" fillId="0" borderId="0" xfId="0" applyNumberFormat="1" applyFont="1" applyFill="1" applyProtection="1">
      <protection locked="0"/>
    </xf>
    <xf numFmtId="3" fontId="31" fillId="0" borderId="0" xfId="0" applyNumberFormat="1" applyFont="1" applyFill="1" applyProtection="1">
      <protection locked="0"/>
    </xf>
    <xf numFmtId="4" fontId="15" fillId="0" borderId="0" xfId="0" applyNumberFormat="1" applyFont="1" applyFill="1" applyBorder="1" applyAlignment="1" applyProtection="1">
      <alignment horizontal="right" vertical="center" wrapText="1"/>
      <protection locked="0"/>
    </xf>
    <xf numFmtId="3" fontId="16" fillId="0" borderId="0" xfId="0" applyNumberFormat="1" applyFont="1" applyFill="1" applyBorder="1" applyProtection="1">
      <protection locked="0"/>
    </xf>
    <xf numFmtId="3" fontId="16" fillId="24" borderId="0" xfId="0" applyNumberFormat="1" applyFont="1" applyFill="1" applyProtection="1">
      <protection locked="0"/>
    </xf>
    <xf numFmtId="4" fontId="16" fillId="0" borderId="0" xfId="0" applyNumberFormat="1" applyFont="1" applyFill="1" applyProtection="1">
      <protection locked="0"/>
    </xf>
    <xf numFmtId="4" fontId="16" fillId="24" borderId="0" xfId="0" applyNumberFormat="1" applyFont="1" applyFill="1" applyProtection="1">
      <protection locked="0"/>
    </xf>
    <xf numFmtId="4" fontId="16" fillId="27" borderId="0" xfId="0" applyNumberFormat="1" applyFont="1" applyFill="1" applyProtection="1">
      <protection locked="0"/>
    </xf>
    <xf numFmtId="3" fontId="27" fillId="0" borderId="0" xfId="0" applyNumberFormat="1" applyFont="1" applyFill="1" applyAlignment="1" applyProtection="1">
      <alignment horizontal="right"/>
      <protection locked="0"/>
    </xf>
    <xf numFmtId="3" fontId="16" fillId="0" borderId="0" xfId="0" applyNumberFormat="1" applyFont="1" applyFill="1" applyAlignment="1" applyProtection="1">
      <alignment horizontal="right"/>
      <protection locked="0"/>
    </xf>
    <xf numFmtId="3" fontId="25" fillId="0" borderId="0" xfId="0" applyNumberFormat="1" applyFont="1" applyFill="1" applyAlignment="1" applyProtection="1">
      <alignment horizontal="center"/>
      <protection locked="0"/>
    </xf>
    <xf numFmtId="3" fontId="25" fillId="0" borderId="0" xfId="0" applyNumberFormat="1" applyFont="1" applyFill="1" applyAlignment="1" applyProtection="1">
      <alignment vertical="center"/>
      <protection locked="0"/>
    </xf>
    <xf numFmtId="3" fontId="24" fillId="0" borderId="0" xfId="0" applyNumberFormat="1" applyFont="1" applyFill="1" applyAlignment="1" applyProtection="1">
      <protection locked="0"/>
    </xf>
    <xf numFmtId="4" fontId="15" fillId="0" borderId="0" xfId="0" applyNumberFormat="1" applyFont="1" applyFill="1" applyBorder="1" applyProtection="1">
      <protection locked="0"/>
    </xf>
    <xf numFmtId="4" fontId="15" fillId="0" borderId="13" xfId="0" applyNumberFormat="1" applyFont="1" applyFill="1" applyBorder="1" applyProtection="1">
      <protection locked="0"/>
    </xf>
    <xf numFmtId="4" fontId="15" fillId="0" borderId="14" xfId="0" applyNumberFormat="1" applyFont="1" applyFill="1" applyBorder="1" applyProtection="1">
      <protection locked="0"/>
    </xf>
    <xf numFmtId="4" fontId="15" fillId="0" borderId="15" xfId="0" applyNumberFormat="1" applyFont="1" applyFill="1" applyBorder="1" applyProtection="1">
      <protection locked="0"/>
    </xf>
    <xf numFmtId="4" fontId="15" fillId="0" borderId="16" xfId="0" applyNumberFormat="1" applyFont="1" applyFill="1" applyBorder="1" applyProtection="1">
      <protection locked="0"/>
    </xf>
    <xf numFmtId="4" fontId="15" fillId="0" borderId="17" xfId="0" applyNumberFormat="1" applyFont="1" applyFill="1" applyBorder="1" applyProtection="1">
      <protection locked="0"/>
    </xf>
    <xf numFmtId="4" fontId="15" fillId="0" borderId="11" xfId="0" applyNumberFormat="1" applyFont="1" applyFill="1" applyBorder="1" applyProtection="1">
      <protection locked="0"/>
    </xf>
    <xf numFmtId="4" fontId="25" fillId="28" borderId="26" xfId="0" applyNumberFormat="1" applyFont="1" applyFill="1" applyBorder="1" applyAlignment="1" applyProtection="1">
      <alignment horizontal="right"/>
      <protection locked="0"/>
    </xf>
    <xf numFmtId="4" fontId="25" fillId="28" borderId="25" xfId="0" applyNumberFormat="1" applyFont="1" applyFill="1" applyBorder="1" applyAlignment="1" applyProtection="1">
      <alignment horizontal="right"/>
      <protection locked="0"/>
    </xf>
    <xf numFmtId="4" fontId="25" fillId="28" borderId="41" xfId="0" applyNumberFormat="1" applyFont="1" applyFill="1" applyBorder="1" applyAlignment="1" applyProtection="1">
      <alignment horizontal="right"/>
      <protection locked="0"/>
    </xf>
    <xf numFmtId="4" fontId="25" fillId="28" borderId="59" xfId="0" applyNumberFormat="1" applyFont="1" applyFill="1" applyBorder="1" applyAlignment="1" applyProtection="1">
      <alignment horizontal="right"/>
      <protection locked="0"/>
    </xf>
    <xf numFmtId="3" fontId="25" fillId="0" borderId="10" xfId="0" applyNumberFormat="1" applyFont="1" applyFill="1" applyBorder="1" applyProtection="1">
      <protection locked="0"/>
    </xf>
    <xf numFmtId="3" fontId="25" fillId="0" borderId="11" xfId="0" applyNumberFormat="1" applyFont="1" applyFill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3" fontId="15" fillId="0" borderId="13" xfId="0" applyNumberFormat="1" applyFont="1" applyFill="1" applyBorder="1" applyProtection="1">
      <protection locked="0"/>
    </xf>
    <xf numFmtId="3" fontId="15" fillId="0" borderId="0" xfId="0" applyNumberFormat="1" applyFont="1" applyFill="1" applyBorder="1" applyProtection="1">
      <protection locked="0"/>
    </xf>
    <xf numFmtId="0" fontId="0" fillId="0" borderId="0" xfId="0" applyBorder="1" applyProtection="1">
      <protection locked="0"/>
    </xf>
    <xf numFmtId="0" fontId="0" fillId="0" borderId="14" xfId="0" applyBorder="1" applyProtection="1">
      <protection locked="0"/>
    </xf>
    <xf numFmtId="3" fontId="2" fillId="0" borderId="13" xfId="0" applyNumberFormat="1" applyFont="1" applyFill="1" applyBorder="1" applyProtection="1">
      <protection locked="0"/>
    </xf>
    <xf numFmtId="3" fontId="2" fillId="0" borderId="0" xfId="0" applyNumberFormat="1" applyFont="1" applyFill="1" applyBorder="1" applyProtection="1">
      <protection locked="0"/>
    </xf>
    <xf numFmtId="3" fontId="31" fillId="0" borderId="13" xfId="0" applyNumberFormat="1" applyFont="1" applyFill="1" applyBorder="1" applyProtection="1">
      <protection locked="0"/>
    </xf>
    <xf numFmtId="3" fontId="31" fillId="0" borderId="0" xfId="0" applyNumberFormat="1" applyFont="1" applyFill="1" applyBorder="1" applyProtection="1">
      <protection locked="0"/>
    </xf>
    <xf numFmtId="3" fontId="15" fillId="0" borderId="15" xfId="0" applyNumberFormat="1" applyFont="1" applyFill="1" applyBorder="1" applyProtection="1">
      <protection locked="0"/>
    </xf>
    <xf numFmtId="3" fontId="15" fillId="0" borderId="16" xfId="0" applyNumberFormat="1" applyFont="1" applyFill="1" applyBorder="1" applyProtection="1">
      <protection locked="0"/>
    </xf>
    <xf numFmtId="0" fontId="0" fillId="0" borderId="16" xfId="0" applyBorder="1" applyProtection="1">
      <protection locked="0"/>
    </xf>
    <xf numFmtId="0" fontId="0" fillId="0" borderId="17" xfId="0" applyBorder="1" applyProtection="1">
      <protection locked="0"/>
    </xf>
    <xf numFmtId="3" fontId="25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wrapText="1"/>
      <protection locked="0"/>
    </xf>
    <xf numFmtId="0" fontId="23" fillId="0" borderId="56" xfId="0" applyFont="1" applyFill="1" applyBorder="1"/>
    <xf numFmtId="0" fontId="23" fillId="0" borderId="39" xfId="0" applyFont="1" applyFill="1" applyBorder="1"/>
    <xf numFmtId="0" fontId="23" fillId="0" borderId="65" xfId="0" applyFont="1" applyFill="1" applyBorder="1"/>
    <xf numFmtId="0" fontId="23" fillId="0" borderId="55" xfId="0" applyFont="1" applyFill="1" applyBorder="1"/>
    <xf numFmtId="0" fontId="0" fillId="0" borderId="56" xfId="0" applyBorder="1"/>
    <xf numFmtId="0" fontId="0" fillId="0" borderId="39" xfId="0" applyBorder="1"/>
    <xf numFmtId="0" fontId="0" fillId="0" borderId="70" xfId="0" applyBorder="1"/>
    <xf numFmtId="0" fontId="0" fillId="0" borderId="71" xfId="0" applyBorder="1"/>
    <xf numFmtId="3" fontId="2" fillId="0" borderId="34" xfId="0" applyNumberFormat="1" applyFont="1" applyFill="1" applyBorder="1" applyAlignment="1" applyProtection="1">
      <alignment horizontal="center"/>
      <protection locked="0"/>
    </xf>
    <xf numFmtId="3" fontId="2" fillId="0" borderId="68" xfId="0" applyNumberFormat="1" applyFont="1" applyFill="1" applyBorder="1" applyAlignment="1" applyProtection="1">
      <alignment horizontal="center"/>
      <protection locked="0"/>
    </xf>
    <xf numFmtId="1" fontId="2" fillId="24" borderId="28" xfId="0" applyNumberFormat="1" applyFont="1" applyFill="1" applyBorder="1" applyAlignment="1" applyProtection="1">
      <alignment horizontal="center"/>
      <protection locked="0"/>
    </xf>
    <xf numFmtId="0" fontId="2" fillId="27" borderId="27" xfId="0" applyFont="1" applyFill="1" applyBorder="1" applyAlignment="1" applyProtection="1">
      <alignment horizontal="left"/>
      <protection locked="0"/>
    </xf>
    <xf numFmtId="0" fontId="2" fillId="27" borderId="28" xfId="0" applyFont="1" applyFill="1" applyBorder="1" applyAlignment="1" applyProtection="1">
      <alignment horizontal="left"/>
      <protection locked="0"/>
    </xf>
    <xf numFmtId="4" fontId="2" fillId="0" borderId="28" xfId="0" applyNumberFormat="1" applyFont="1" applyBorder="1" applyAlignment="1" applyProtection="1">
      <alignment horizontal="right"/>
      <protection locked="0"/>
    </xf>
    <xf numFmtId="14" fontId="36" fillId="0" borderId="28" xfId="0" applyNumberFormat="1" applyFont="1" applyFill="1" applyBorder="1" applyAlignment="1" applyProtection="1">
      <alignment horizontal="right"/>
      <protection locked="0"/>
    </xf>
    <xf numFmtId="49" fontId="2" fillId="0" borderId="33" xfId="0" applyNumberFormat="1" applyFont="1" applyBorder="1" applyAlignment="1" applyProtection="1">
      <alignment horizontal="right"/>
      <protection locked="0"/>
    </xf>
    <xf numFmtId="4" fontId="2" fillId="28" borderId="34" xfId="0" applyNumberFormat="1" applyFont="1" applyFill="1" applyBorder="1" applyAlignment="1" applyProtection="1">
      <alignment horizontal="right" wrapText="1"/>
      <protection locked="0"/>
    </xf>
    <xf numFmtId="4" fontId="2" fillId="0" borderId="65" xfId="0" applyNumberFormat="1" applyFont="1" applyBorder="1" applyAlignment="1" applyProtection="1">
      <alignment horizontal="right"/>
      <protection locked="0"/>
    </xf>
    <xf numFmtId="4" fontId="2" fillId="0" borderId="38" xfId="0" applyNumberFormat="1" applyFont="1" applyBorder="1" applyAlignment="1" applyProtection="1">
      <alignment horizontal="right"/>
      <protection locked="0"/>
    </xf>
    <xf numFmtId="4" fontId="2" fillId="0" borderId="55" xfId="0" applyNumberFormat="1" applyFont="1" applyBorder="1" applyAlignment="1" applyProtection="1">
      <alignment horizontal="right"/>
      <protection locked="0"/>
    </xf>
    <xf numFmtId="4" fontId="37" fillId="28" borderId="34" xfId="0" applyNumberFormat="1" applyFont="1" applyFill="1" applyBorder="1" applyAlignment="1" applyProtection="1">
      <alignment horizontal="right"/>
      <protection locked="0"/>
    </xf>
    <xf numFmtId="4" fontId="2" fillId="27" borderId="38" xfId="0" applyNumberFormat="1" applyFont="1" applyFill="1" applyBorder="1" applyAlignment="1" applyProtection="1">
      <alignment horizontal="right"/>
      <protection locked="0"/>
    </xf>
    <xf numFmtId="4" fontId="2" fillId="30" borderId="34" xfId="0" applyNumberFormat="1" applyFont="1" applyFill="1" applyBorder="1" applyAlignment="1" applyProtection="1">
      <alignment horizontal="right"/>
      <protection locked="0"/>
    </xf>
    <xf numFmtId="4" fontId="2" fillId="28" borderId="34" xfId="0" applyNumberFormat="1" applyFont="1" applyFill="1" applyBorder="1" applyAlignment="1" applyProtection="1">
      <alignment horizontal="right"/>
      <protection locked="0"/>
    </xf>
    <xf numFmtId="4" fontId="2" fillId="25" borderId="21" xfId="0" applyNumberFormat="1" applyFont="1" applyFill="1" applyBorder="1" applyAlignment="1" applyProtection="1">
      <alignment horizontal="right" wrapText="1"/>
      <protection locked="0"/>
    </xf>
    <xf numFmtId="4" fontId="2" fillId="24" borderId="38" xfId="0" applyNumberFormat="1" applyFont="1" applyFill="1" applyBorder="1" applyAlignment="1" applyProtection="1">
      <alignment horizontal="right"/>
      <protection locked="0"/>
    </xf>
    <xf numFmtId="4" fontId="2" fillId="28" borderId="21" xfId="0" applyNumberFormat="1" applyFont="1" applyFill="1" applyBorder="1" applyAlignment="1" applyProtection="1">
      <alignment horizontal="right"/>
      <protection locked="0"/>
    </xf>
    <xf numFmtId="3" fontId="2" fillId="0" borderId="69" xfId="0" applyNumberFormat="1" applyFont="1" applyFill="1" applyBorder="1" applyAlignment="1" applyProtection="1">
      <alignment horizontal="center"/>
      <protection locked="0"/>
    </xf>
    <xf numFmtId="1" fontId="2" fillId="24" borderId="18" xfId="0" applyNumberFormat="1" applyFont="1" applyFill="1" applyBorder="1" applyAlignment="1" applyProtection="1">
      <alignment horizontal="center"/>
      <protection locked="0"/>
    </xf>
    <xf numFmtId="0" fontId="2" fillId="27" borderId="35" xfId="0" applyFont="1" applyFill="1" applyBorder="1" applyAlignment="1" applyProtection="1">
      <alignment horizontal="left"/>
      <protection locked="0"/>
    </xf>
    <xf numFmtId="0" fontId="2" fillId="27" borderId="18" xfId="0" applyFont="1" applyFill="1" applyBorder="1" applyAlignment="1" applyProtection="1">
      <alignment horizontal="left"/>
      <protection locked="0"/>
    </xf>
    <xf numFmtId="4" fontId="2" fillId="0" borderId="18" xfId="0" applyNumberFormat="1" applyFont="1" applyBorder="1" applyAlignment="1" applyProtection="1">
      <alignment horizontal="right"/>
      <protection locked="0"/>
    </xf>
    <xf numFmtId="14" fontId="36" fillId="0" borderId="18" xfId="0" applyNumberFormat="1" applyFont="1" applyFill="1" applyBorder="1" applyAlignment="1" applyProtection="1">
      <alignment horizontal="right"/>
      <protection locked="0"/>
    </xf>
    <xf numFmtId="49" fontId="2" fillId="0" borderId="58" xfId="0" applyNumberFormat="1" applyFont="1" applyBorder="1" applyAlignment="1" applyProtection="1">
      <alignment horizontal="right"/>
      <protection locked="0"/>
    </xf>
    <xf numFmtId="4" fontId="2" fillId="28" borderId="22" xfId="0" applyNumberFormat="1" applyFont="1" applyFill="1" applyBorder="1" applyAlignment="1" applyProtection="1">
      <alignment horizontal="right" wrapText="1"/>
      <protection locked="0"/>
    </xf>
    <xf numFmtId="4" fontId="2" fillId="0" borderId="56" xfId="0" applyNumberFormat="1" applyFont="1" applyBorder="1" applyAlignment="1" applyProtection="1">
      <alignment horizontal="right"/>
      <protection locked="0"/>
    </xf>
    <xf numFmtId="4" fontId="2" fillId="0" borderId="29" xfId="0" applyNumberFormat="1" applyFont="1" applyBorder="1" applyAlignment="1" applyProtection="1">
      <alignment horizontal="right"/>
      <protection locked="0"/>
    </xf>
    <xf numFmtId="4" fontId="37" fillId="28" borderId="22" xfId="0" applyNumberFormat="1" applyFont="1" applyFill="1" applyBorder="1" applyAlignment="1" applyProtection="1">
      <alignment horizontal="right"/>
      <protection locked="0"/>
    </xf>
    <xf numFmtId="4" fontId="2" fillId="27" borderId="28" xfId="0" applyNumberFormat="1" applyFont="1" applyFill="1" applyBorder="1" applyAlignment="1" applyProtection="1">
      <alignment horizontal="right"/>
      <protection locked="0"/>
    </xf>
    <xf numFmtId="4" fontId="2" fillId="0" borderId="39" xfId="0" applyNumberFormat="1" applyFont="1" applyBorder="1" applyAlignment="1" applyProtection="1">
      <alignment horizontal="right"/>
      <protection locked="0"/>
    </xf>
    <xf numFmtId="4" fontId="2" fillId="27" borderId="56" xfId="0" applyNumberFormat="1" applyFont="1" applyFill="1" applyBorder="1" applyAlignment="1" applyProtection="1">
      <alignment horizontal="right"/>
      <protection locked="0"/>
    </xf>
    <xf numFmtId="4" fontId="2" fillId="27" borderId="28" xfId="0" applyNumberFormat="1" applyFont="1" applyFill="1" applyBorder="1" applyAlignment="1" applyProtection="1">
      <alignment horizontal="right" wrapText="1"/>
      <protection locked="0"/>
    </xf>
    <xf numFmtId="4" fontId="2" fillId="28" borderId="22" xfId="0" applyNumberFormat="1" applyFont="1" applyFill="1" applyBorder="1" applyAlignment="1" applyProtection="1">
      <alignment horizontal="right"/>
      <protection locked="0"/>
    </xf>
    <xf numFmtId="4" fontId="2" fillId="24" borderId="28" xfId="0" applyNumberFormat="1" applyFont="1" applyFill="1" applyBorder="1" applyAlignment="1" applyProtection="1">
      <alignment horizontal="right"/>
      <protection locked="0"/>
    </xf>
    <xf numFmtId="4" fontId="2" fillId="24" borderId="29" xfId="0" applyNumberFormat="1" applyFont="1" applyFill="1" applyBorder="1" applyAlignment="1" applyProtection="1">
      <alignment horizontal="right"/>
      <protection locked="0"/>
    </xf>
    <xf numFmtId="1" fontId="2" fillId="27" borderId="18" xfId="0" applyNumberFormat="1" applyFont="1" applyFill="1" applyBorder="1" applyAlignment="1" applyProtection="1">
      <alignment horizontal="center"/>
      <protection locked="0"/>
    </xf>
    <xf numFmtId="1" fontId="2" fillId="0" borderId="18" xfId="0" applyNumberFormat="1" applyFont="1" applyFill="1" applyBorder="1" applyAlignment="1" applyProtection="1">
      <alignment horizontal="center"/>
      <protection locked="0"/>
    </xf>
    <xf numFmtId="0" fontId="2" fillId="0" borderId="35" xfId="0" applyFont="1" applyFill="1" applyBorder="1" applyAlignment="1" applyProtection="1">
      <alignment horizontal="left"/>
      <protection locked="0"/>
    </xf>
    <xf numFmtId="0" fontId="2" fillId="27" borderId="18" xfId="0" applyFont="1" applyFill="1" applyBorder="1" applyAlignment="1" applyProtection="1">
      <alignment horizontal="center"/>
      <protection locked="0"/>
    </xf>
    <xf numFmtId="0" fontId="2" fillId="27" borderId="42" xfId="0" applyFont="1" applyFill="1" applyBorder="1" applyAlignment="1" applyProtection="1">
      <alignment horizontal="left"/>
      <protection locked="0"/>
    </xf>
    <xf numFmtId="1" fontId="2" fillId="26" borderId="18" xfId="0" applyNumberFormat="1" applyFont="1" applyFill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3" fontId="2" fillId="0" borderId="43" xfId="0" applyNumberFormat="1" applyFont="1" applyFill="1" applyBorder="1" applyAlignment="1" applyProtection="1">
      <alignment horizontal="center"/>
      <protection locked="0"/>
    </xf>
    <xf numFmtId="4" fontId="2" fillId="28" borderId="23" xfId="0" applyNumberFormat="1" applyFont="1" applyFill="1" applyBorder="1" applyAlignment="1" applyProtection="1">
      <alignment horizontal="right"/>
      <protection locked="0"/>
    </xf>
    <xf numFmtId="4" fontId="2" fillId="24" borderId="18" xfId="0" applyNumberFormat="1" applyFont="1" applyFill="1" applyBorder="1" applyAlignment="1" applyProtection="1">
      <alignment horizontal="right"/>
      <protection locked="0"/>
    </xf>
    <xf numFmtId="4" fontId="2" fillId="0" borderId="28" xfId="0" applyNumberFormat="1" applyFont="1" applyFill="1" applyBorder="1" applyAlignment="1" applyProtection="1">
      <alignment horizontal="right"/>
      <protection locked="0"/>
    </xf>
    <xf numFmtId="4" fontId="2" fillId="24" borderId="33" xfId="0" applyNumberFormat="1" applyFont="1" applyFill="1" applyBorder="1" applyAlignment="1" applyProtection="1">
      <alignment horizontal="right"/>
      <protection locked="0"/>
    </xf>
    <xf numFmtId="4" fontId="2" fillId="0" borderId="35" xfId="0" applyNumberFormat="1" applyFont="1" applyFill="1" applyBorder="1" applyAlignment="1" applyProtection="1">
      <alignment horizontal="right" wrapText="1"/>
      <protection locked="0"/>
    </xf>
    <xf numFmtId="4" fontId="2" fillId="0" borderId="73" xfId="0" applyNumberFormat="1" applyFont="1" applyFill="1" applyBorder="1" applyAlignment="1" applyProtection="1">
      <alignment horizontal="right" wrapText="1"/>
      <protection locked="0"/>
    </xf>
    <xf numFmtId="4" fontId="2" fillId="0" borderId="27" xfId="0" applyNumberFormat="1" applyFont="1" applyFill="1" applyBorder="1" applyAlignment="1" applyProtection="1">
      <alignment horizontal="right" wrapText="1"/>
      <protection locked="0"/>
    </xf>
    <xf numFmtId="4" fontId="2" fillId="24" borderId="68" xfId="0" applyNumberFormat="1" applyFont="1" applyFill="1" applyBorder="1" applyAlignment="1" applyProtection="1">
      <alignment horizontal="right"/>
      <protection locked="0"/>
    </xf>
    <xf numFmtId="4" fontId="2" fillId="28" borderId="21" xfId="0" applyNumberFormat="1" applyFont="1" applyFill="1" applyBorder="1" applyAlignment="1" applyProtection="1">
      <alignment horizontal="right" wrapText="1"/>
      <protection locked="0"/>
    </xf>
    <xf numFmtId="4" fontId="2" fillId="28" borderId="23" xfId="0" applyNumberFormat="1" applyFont="1" applyFill="1" applyBorder="1" applyAlignment="1" applyProtection="1">
      <alignment horizontal="right" wrapText="1"/>
      <protection locked="0"/>
    </xf>
    <xf numFmtId="14" fontId="2" fillId="0" borderId="28" xfId="0" applyNumberFormat="1" applyFont="1" applyFill="1" applyBorder="1" applyAlignment="1" applyProtection="1">
      <alignment horizontal="right"/>
      <protection locked="0"/>
    </xf>
    <xf numFmtId="14" fontId="2" fillId="0" borderId="18" xfId="0" applyNumberFormat="1" applyFont="1" applyFill="1" applyBorder="1" applyAlignment="1" applyProtection="1">
      <alignment horizontal="right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Protection="1">
      <protection locked="0"/>
    </xf>
    <xf numFmtId="0" fontId="24" fillId="0" borderId="0" xfId="0" applyFont="1" applyProtection="1">
      <protection locked="0"/>
    </xf>
    <xf numFmtId="3" fontId="25" fillId="25" borderId="26" xfId="0" applyNumberFormat="1" applyFont="1" applyFill="1" applyBorder="1" applyAlignment="1" applyProtection="1">
      <alignment horizontal="center"/>
      <protection locked="0"/>
    </xf>
    <xf numFmtId="3" fontId="25" fillId="24" borderId="25" xfId="0" applyNumberFormat="1" applyFont="1" applyFill="1" applyBorder="1" applyAlignment="1" applyProtection="1">
      <alignment horizontal="center"/>
      <protection locked="0"/>
    </xf>
    <xf numFmtId="3" fontId="25" fillId="24" borderId="41" xfId="0" applyNumberFormat="1" applyFont="1" applyFill="1" applyBorder="1" applyAlignment="1" applyProtection="1">
      <alignment horizontal="center"/>
      <protection locked="0"/>
    </xf>
    <xf numFmtId="3" fontId="25" fillId="24" borderId="26" xfId="0" applyNumberFormat="1" applyFont="1" applyFill="1" applyBorder="1" applyAlignment="1" applyProtection="1">
      <alignment horizontal="center"/>
      <protection locked="0"/>
    </xf>
    <xf numFmtId="3" fontId="25" fillId="0" borderId="45" xfId="0" applyNumberFormat="1" applyFont="1" applyFill="1" applyBorder="1" applyAlignment="1" applyProtection="1">
      <alignment horizontal="center"/>
      <protection locked="0"/>
    </xf>
    <xf numFmtId="3" fontId="25" fillId="0" borderId="59" xfId="0" applyNumberFormat="1" applyFont="1" applyFill="1" applyBorder="1" applyAlignment="1" applyProtection="1">
      <alignment horizontal="center"/>
      <protection locked="0"/>
    </xf>
    <xf numFmtId="3" fontId="25" fillId="0" borderId="25" xfId="0" applyNumberFormat="1" applyFont="1" applyFill="1" applyBorder="1" applyAlignment="1" applyProtection="1">
      <alignment horizontal="center"/>
      <protection locked="0"/>
    </xf>
    <xf numFmtId="3" fontId="25" fillId="0" borderId="41" xfId="0" applyNumberFormat="1" applyFont="1" applyFill="1" applyBorder="1" applyAlignment="1" applyProtection="1">
      <alignment horizontal="center"/>
      <protection locked="0"/>
    </xf>
    <xf numFmtId="3" fontId="25" fillId="0" borderId="44" xfId="0" applyNumberFormat="1" applyFont="1" applyFill="1" applyBorder="1" applyAlignment="1" applyProtection="1">
      <alignment horizontal="center"/>
      <protection locked="0"/>
    </xf>
    <xf numFmtId="3" fontId="25" fillId="27" borderId="26" xfId="0" applyNumberFormat="1" applyFont="1" applyFill="1" applyBorder="1" applyAlignment="1" applyProtection="1">
      <alignment horizontal="center"/>
      <protection locked="0"/>
    </xf>
    <xf numFmtId="3" fontId="25" fillId="0" borderId="26" xfId="0" applyNumberFormat="1" applyFont="1" applyFill="1" applyBorder="1" applyAlignment="1" applyProtection="1">
      <alignment horizontal="center"/>
      <protection locked="0"/>
    </xf>
    <xf numFmtId="3" fontId="25" fillId="25" borderId="26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60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61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5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26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45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44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41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4" borderId="62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7" borderId="63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7" borderId="62" xfId="0" applyNumberFormat="1" applyFont="1" applyFill="1" applyBorder="1" applyAlignment="1" applyProtection="1">
      <alignment horizontal="center" vertical="center" textRotation="180" wrapText="1"/>
      <protection locked="0"/>
    </xf>
    <xf numFmtId="3" fontId="26" fillId="0" borderId="0" xfId="0" applyNumberFormat="1" applyFont="1" applyFill="1" applyBorder="1" applyProtection="1">
      <protection locked="0"/>
    </xf>
    <xf numFmtId="2" fontId="1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23" fillId="24" borderId="24" xfId="0" applyNumberFormat="1" applyFont="1" applyFill="1" applyBorder="1" applyAlignment="1" applyProtection="1">
      <alignment horizontal="right" wrapText="1"/>
      <protection locked="0"/>
    </xf>
    <xf numFmtId="4" fontId="23" fillId="24" borderId="26" xfId="0" applyNumberFormat="1" applyFont="1" applyFill="1" applyBorder="1" applyAlignment="1" applyProtection="1">
      <alignment horizontal="right" wrapText="1"/>
      <protection locked="0"/>
    </xf>
    <xf numFmtId="3" fontId="25" fillId="0" borderId="3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45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44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41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59" xfId="0" applyNumberFormat="1" applyFont="1" applyFill="1" applyBorder="1" applyAlignment="1" applyProtection="1">
      <alignment horizontal="center" vertical="center" textRotation="180" wrapText="1"/>
      <protection locked="0"/>
    </xf>
    <xf numFmtId="4" fontId="23" fillId="0" borderId="22" xfId="0" applyNumberFormat="1" applyFont="1" applyFill="1" applyBorder="1" applyAlignment="1" applyProtection="1">
      <alignment vertical="center" wrapText="1"/>
      <protection locked="0"/>
    </xf>
    <xf numFmtId="4" fontId="23" fillId="0" borderId="23" xfId="0" applyNumberFormat="1" applyFont="1" applyFill="1" applyBorder="1" applyAlignment="1" applyProtection="1">
      <alignment vertical="center" wrapText="1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3" fontId="24" fillId="0" borderId="0" xfId="0" applyNumberFormat="1" applyFont="1" applyFill="1" applyAlignment="1" applyProtection="1">
      <alignment horizontal="left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3" fillId="24" borderId="23" xfId="0" applyNumberFormat="1" applyFont="1" applyFill="1" applyBorder="1" applyAlignment="1" applyProtection="1">
      <alignment horizontal="right" wrapText="1"/>
      <protection locked="0"/>
    </xf>
    <xf numFmtId="4" fontId="23" fillId="24" borderId="22" xfId="0" applyNumberFormat="1" applyFont="1" applyFill="1" applyBorder="1" applyAlignment="1" applyProtection="1">
      <alignment horizontal="right" wrapText="1"/>
      <protection locked="0"/>
    </xf>
    <xf numFmtId="4" fontId="23" fillId="24" borderId="21" xfId="0" applyNumberFormat="1" applyFont="1" applyFill="1" applyBorder="1" applyAlignment="1" applyProtection="1">
      <alignment horizontal="right" wrapText="1"/>
      <protection locked="0"/>
    </xf>
    <xf numFmtId="3" fontId="24" fillId="28" borderId="18" xfId="0" applyNumberFormat="1" applyFont="1" applyFill="1" applyBorder="1" applyAlignment="1" applyProtection="1">
      <alignment horizontal="right"/>
      <protection locked="0"/>
    </xf>
    <xf numFmtId="4" fontId="23" fillId="0" borderId="21" xfId="0" applyNumberFormat="1" applyFont="1" applyFill="1" applyBorder="1" applyAlignment="1" applyProtection="1">
      <alignment vertical="center" wrapText="1"/>
      <protection locked="0"/>
    </xf>
    <xf numFmtId="3" fontId="23" fillId="0" borderId="19" xfId="0" applyNumberFormat="1" applyFont="1" applyFill="1" applyBorder="1" applyAlignment="1" applyProtection="1">
      <alignment vertical="center" wrapText="1"/>
      <protection locked="0"/>
    </xf>
    <xf numFmtId="4" fontId="23" fillId="0" borderId="19" xfId="0" applyNumberFormat="1" applyFont="1" applyFill="1" applyBorder="1" applyAlignment="1" applyProtection="1">
      <alignment horizontal="right" wrapText="1"/>
      <protection locked="0"/>
    </xf>
    <xf numFmtId="4" fontId="23" fillId="0" borderId="34" xfId="0" applyNumberFormat="1" applyFont="1" applyFill="1" applyBorder="1" applyAlignment="1" applyProtection="1">
      <alignment vertical="center" wrapText="1"/>
      <protection locked="0"/>
    </xf>
    <xf numFmtId="4" fontId="23" fillId="24" borderId="34" xfId="0" applyNumberFormat="1" applyFont="1" applyFill="1" applyBorder="1" applyAlignment="1" applyProtection="1">
      <alignment horizontal="right" wrapText="1"/>
      <protection locked="0"/>
    </xf>
    <xf numFmtId="3" fontId="23" fillId="0" borderId="26" xfId="0" applyNumberFormat="1" applyFont="1" applyFill="1" applyBorder="1" applyAlignment="1" applyProtection="1">
      <alignment vertical="center" wrapText="1"/>
      <protection locked="0"/>
    </xf>
    <xf numFmtId="4" fontId="2" fillId="24" borderId="72" xfId="0" applyNumberFormat="1" applyFont="1" applyFill="1" applyBorder="1" applyAlignment="1" applyProtection="1">
      <alignment horizontal="right"/>
      <protection locked="0"/>
    </xf>
    <xf numFmtId="4" fontId="2" fillId="0" borderId="34" xfId="0" applyNumberFormat="1" applyFont="1" applyFill="1" applyBorder="1" applyAlignment="1" applyProtection="1">
      <alignment horizontal="right" wrapText="1"/>
      <protection locked="0"/>
    </xf>
    <xf numFmtId="3" fontId="23" fillId="0" borderId="0" xfId="0" applyNumberFormat="1" applyFont="1" applyFill="1" applyAlignment="1" applyProtection="1">
      <alignment horizontal="center" wrapText="1"/>
      <protection locked="0"/>
    </xf>
    <xf numFmtId="4" fontId="2" fillId="28" borderId="32" xfId="0" applyNumberFormat="1" applyFont="1" applyFill="1" applyBorder="1" applyAlignment="1" applyProtection="1">
      <alignment horizontal="right"/>
      <protection locked="0"/>
    </xf>
    <xf numFmtId="0" fontId="0" fillId="32" borderId="0" xfId="0" applyFill="1" applyBorder="1" applyAlignment="1" applyProtection="1">
      <protection locked="0"/>
    </xf>
    <xf numFmtId="3" fontId="25" fillId="0" borderId="0" xfId="0" applyNumberFormat="1" applyFont="1" applyFill="1" applyBorder="1" applyAlignment="1" applyProtection="1">
      <alignment horizontal="center"/>
      <protection locked="0"/>
    </xf>
    <xf numFmtId="3" fontId="25" fillId="25" borderId="0" xfId="0" applyNumberFormat="1" applyFont="1" applyFill="1" applyBorder="1" applyAlignment="1" applyProtection="1">
      <alignment horizontal="center" vertical="center" textRotation="180" wrapText="1"/>
      <protection locked="0"/>
    </xf>
    <xf numFmtId="4" fontId="37" fillId="25" borderId="0" xfId="0" applyNumberFormat="1" applyFont="1" applyFill="1" applyBorder="1" applyAlignment="1" applyProtection="1">
      <alignment horizontal="right"/>
      <protection locked="0"/>
    </xf>
    <xf numFmtId="4" fontId="25" fillId="28" borderId="0" xfId="0" applyNumberFormat="1" applyFont="1" applyFill="1" applyBorder="1" applyAlignment="1" applyProtection="1">
      <alignment horizontal="right"/>
      <protection locked="0"/>
    </xf>
    <xf numFmtId="3" fontId="25" fillId="25" borderId="20" xfId="0" applyNumberFormat="1" applyFont="1" applyFill="1" applyBorder="1" applyAlignment="1" applyProtection="1">
      <alignment horizontal="center"/>
      <protection locked="0"/>
    </xf>
    <xf numFmtId="3" fontId="25" fillId="28" borderId="20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23" xfId="0" applyNumberFormat="1" applyFont="1" applyFill="1" applyBorder="1" applyAlignment="1" applyProtection="1">
      <alignment horizontal="center" vertical="center" textRotation="180" wrapText="1"/>
      <protection locked="0"/>
    </xf>
    <xf numFmtId="4" fontId="37" fillId="25" borderId="36" xfId="0" applyNumberFormat="1" applyFont="1" applyFill="1" applyBorder="1" applyAlignment="1" applyProtection="1">
      <alignment horizontal="right"/>
      <protection locked="0"/>
    </xf>
    <xf numFmtId="4" fontId="37" fillId="25" borderId="51" xfId="0" applyNumberFormat="1" applyFont="1" applyFill="1" applyBorder="1" applyAlignment="1" applyProtection="1">
      <alignment horizontal="right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4" fontId="2" fillId="0" borderId="40" xfId="0" applyNumberFormat="1" applyFont="1" applyBorder="1" applyAlignment="1" applyProtection="1">
      <alignment horizontal="right"/>
      <protection locked="0"/>
    </xf>
    <xf numFmtId="4" fontId="2" fillId="0" borderId="74" xfId="0" applyNumberFormat="1" applyFont="1" applyBorder="1" applyAlignment="1" applyProtection="1">
      <alignment horizontal="right"/>
      <protection locked="0"/>
    </xf>
    <xf numFmtId="4" fontId="2" fillId="0" borderId="58" xfId="0" applyNumberFormat="1" applyFont="1" applyBorder="1" applyAlignment="1" applyProtection="1">
      <alignment horizontal="right"/>
      <protection locked="0"/>
    </xf>
    <xf numFmtId="4" fontId="2" fillId="0" borderId="42" xfId="0" applyNumberFormat="1" applyFont="1" applyBorder="1" applyAlignment="1" applyProtection="1">
      <alignment horizontal="right"/>
      <protection locked="0"/>
    </xf>
    <xf numFmtId="4" fontId="2" fillId="0" borderId="49" xfId="0" applyNumberFormat="1" applyFont="1" applyBorder="1" applyAlignment="1" applyProtection="1">
      <alignment horizontal="right"/>
      <protection locked="0"/>
    </xf>
    <xf numFmtId="3" fontId="23" fillId="0" borderId="0" xfId="0" applyNumberFormat="1" applyFont="1" applyFill="1" applyBorder="1" applyAlignment="1" applyProtection="1">
      <alignment horizontal="left"/>
      <protection locked="0"/>
    </xf>
    <xf numFmtId="4" fontId="23" fillId="0" borderId="0" xfId="0" applyNumberFormat="1" applyFont="1" applyFill="1" applyBorder="1" applyAlignment="1" applyProtection="1">
      <alignment horizontal="right" wrapText="1"/>
      <protection locked="0"/>
    </xf>
    <xf numFmtId="4" fontId="23" fillId="24" borderId="0" xfId="0" applyNumberFormat="1" applyFont="1" applyFill="1" applyBorder="1" applyAlignment="1" applyProtection="1">
      <alignment horizontal="right" wrapText="1"/>
      <protection locked="0"/>
    </xf>
    <xf numFmtId="49" fontId="23" fillId="24" borderId="0" xfId="0" applyNumberFormat="1" applyFont="1" applyFill="1" applyBorder="1" applyAlignment="1" applyProtection="1">
      <alignment horizontal="right" wrapText="1"/>
      <protection locked="0"/>
    </xf>
    <xf numFmtId="4" fontId="37" fillId="25" borderId="53" xfId="0" applyNumberFormat="1" applyFont="1" applyFill="1" applyBorder="1" applyAlignment="1" applyProtection="1">
      <alignment horizontal="right"/>
      <protection locked="0"/>
    </xf>
    <xf numFmtId="3" fontId="25" fillId="25" borderId="19" xfId="0" applyNumberFormat="1" applyFont="1" applyFill="1" applyBorder="1" applyAlignment="1" applyProtection="1">
      <alignment horizontal="center" vertical="center" textRotation="180" wrapText="1"/>
      <protection locked="0"/>
    </xf>
    <xf numFmtId="4" fontId="2" fillId="27" borderId="33" xfId="0" applyNumberFormat="1" applyFont="1" applyFill="1" applyBorder="1" applyAlignment="1" applyProtection="1">
      <alignment horizontal="right"/>
      <protection locked="0"/>
    </xf>
    <xf numFmtId="4" fontId="2" fillId="29" borderId="21" xfId="0" applyNumberFormat="1" applyFont="1" applyFill="1" applyBorder="1" applyAlignment="1" applyProtection="1">
      <alignment horizontal="right" wrapText="1"/>
      <protection locked="0"/>
    </xf>
    <xf numFmtId="3" fontId="25" fillId="27" borderId="26" xfId="0" applyNumberFormat="1" applyFont="1" applyFill="1" applyBorder="1" applyAlignment="1" applyProtection="1">
      <alignment horizontal="center" vertical="center" textRotation="180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" fillId="28" borderId="32" xfId="0" applyNumberFormat="1" applyFont="1" applyFill="1" applyBorder="1" applyAlignment="1" applyProtection="1">
      <alignment horizontal="right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4" fontId="25" fillId="28" borderId="43" xfId="0" applyNumberFormat="1" applyFont="1" applyFill="1" applyBorder="1" applyAlignment="1" applyProtection="1">
      <alignment horizontal="right"/>
      <protection locked="0"/>
    </xf>
    <xf numFmtId="4" fontId="2" fillId="27" borderId="66" xfId="0" applyNumberFormat="1" applyFont="1" applyFill="1" applyBorder="1" applyAlignment="1" applyProtection="1">
      <alignment horizontal="right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4" fontId="2" fillId="24" borderId="74" xfId="0" applyNumberFormat="1" applyFont="1" applyFill="1" applyBorder="1" applyAlignment="1" applyProtection="1">
      <alignment horizontal="right"/>
      <protection locked="0"/>
    </xf>
    <xf numFmtId="3" fontId="25" fillId="33" borderId="18" xfId="0" applyNumberFormat="1" applyFont="1" applyFill="1" applyBorder="1" applyAlignment="1" applyProtection="1">
      <alignment horizontal="center"/>
      <protection locked="0"/>
    </xf>
    <xf numFmtId="4" fontId="15" fillId="33" borderId="18" xfId="0" applyNumberFormat="1" applyFont="1" applyFill="1" applyBorder="1" applyProtection="1">
      <protection locked="0"/>
    </xf>
    <xf numFmtId="3" fontId="25" fillId="27" borderId="20" xfId="0" applyNumberFormat="1" applyFont="1" applyFill="1" applyBorder="1" applyAlignment="1" applyProtection="1">
      <alignment horizontal="center"/>
      <protection locked="0"/>
    </xf>
    <xf numFmtId="4" fontId="2" fillId="24" borderId="66" xfId="0" applyNumberFormat="1" applyFont="1" applyFill="1" applyBorder="1" applyAlignment="1" applyProtection="1">
      <alignment horizontal="right"/>
      <protection locked="0"/>
    </xf>
    <xf numFmtId="4" fontId="2" fillId="24" borderId="58" xfId="0" applyNumberFormat="1" applyFont="1" applyFill="1" applyBorder="1" applyAlignment="1" applyProtection="1">
      <alignment horizontal="right"/>
      <protection locked="0"/>
    </xf>
    <xf numFmtId="4" fontId="2" fillId="24" borderId="75" xfId="0" applyNumberFormat="1" applyFont="1" applyFill="1" applyBorder="1" applyAlignment="1" applyProtection="1">
      <alignment horizontal="right"/>
      <protection locked="0"/>
    </xf>
    <xf numFmtId="4" fontId="2" fillId="24" borderId="76" xfId="0" applyNumberFormat="1" applyFont="1" applyFill="1" applyBorder="1" applyAlignment="1" applyProtection="1">
      <alignment horizontal="right"/>
      <protection locked="0"/>
    </xf>
    <xf numFmtId="4" fontId="15" fillId="33" borderId="28" xfId="0" applyNumberFormat="1" applyFont="1" applyFill="1" applyBorder="1" applyProtection="1">
      <protection locked="0"/>
    </xf>
    <xf numFmtId="3" fontId="25" fillId="33" borderId="28" xfId="0" applyNumberFormat="1" applyFont="1" applyFill="1" applyBorder="1" applyAlignment="1" applyProtection="1">
      <alignment horizontal="center"/>
      <protection locked="0"/>
    </xf>
    <xf numFmtId="4" fontId="2" fillId="24" borderId="77" xfId="0" applyNumberFormat="1" applyFont="1" applyFill="1" applyBorder="1" applyAlignment="1" applyProtection="1">
      <alignment horizontal="right"/>
      <protection locked="0"/>
    </xf>
    <xf numFmtId="4" fontId="2" fillId="24" borderId="69" xfId="0" applyNumberFormat="1" applyFont="1" applyFill="1" applyBorder="1" applyAlignment="1" applyProtection="1">
      <alignment horizontal="right"/>
      <protection locked="0"/>
    </xf>
    <xf numFmtId="4" fontId="2" fillId="24" borderId="78" xfId="0" applyNumberFormat="1" applyFont="1" applyFill="1" applyBorder="1" applyAlignment="1" applyProtection="1">
      <alignment horizontal="right"/>
      <protection locked="0"/>
    </xf>
    <xf numFmtId="4" fontId="2" fillId="25" borderId="22" xfId="0" applyNumberFormat="1" applyFont="1" applyFill="1" applyBorder="1" applyAlignment="1" applyProtection="1">
      <alignment horizontal="right" wrapText="1"/>
      <protection locked="0"/>
    </xf>
    <xf numFmtId="4" fontId="2" fillId="25" borderId="23" xfId="0" applyNumberFormat="1" applyFont="1" applyFill="1" applyBorder="1" applyAlignment="1" applyProtection="1">
      <alignment horizontal="right" wrapText="1"/>
      <protection locked="0"/>
    </xf>
    <xf numFmtId="4" fontId="2" fillId="27" borderId="58" xfId="0" applyNumberFormat="1" applyFont="1" applyFill="1" applyBorder="1" applyAlignment="1" applyProtection="1">
      <alignment horizontal="right"/>
      <protection locked="0"/>
    </xf>
    <xf numFmtId="4" fontId="2" fillId="27" borderId="75" xfId="0" applyNumberFormat="1" applyFont="1" applyFill="1" applyBorder="1" applyAlignment="1" applyProtection="1">
      <alignment horizontal="right"/>
      <protection locked="0"/>
    </xf>
    <xf numFmtId="4" fontId="2" fillId="27" borderId="68" xfId="0" applyNumberFormat="1" applyFont="1" applyFill="1" applyBorder="1" applyAlignment="1" applyProtection="1">
      <alignment horizontal="right"/>
      <protection locked="0"/>
    </xf>
    <xf numFmtId="4" fontId="2" fillId="27" borderId="69" xfId="0" applyNumberFormat="1" applyFont="1" applyFill="1" applyBorder="1" applyAlignment="1" applyProtection="1">
      <alignment horizontal="right"/>
      <protection locked="0"/>
    </xf>
    <xf numFmtId="4" fontId="2" fillId="27" borderId="79" xfId="0" applyNumberFormat="1" applyFont="1" applyFill="1" applyBorder="1" applyAlignment="1" applyProtection="1">
      <alignment horizontal="right"/>
      <protection locked="0"/>
    </xf>
    <xf numFmtId="4" fontId="2" fillId="27" borderId="80" xfId="0" applyNumberFormat="1" applyFont="1" applyFill="1" applyBorder="1" applyAlignment="1" applyProtection="1">
      <alignment horizontal="right"/>
      <protection locked="0"/>
    </xf>
    <xf numFmtId="4" fontId="2" fillId="27" borderId="18" xfId="0" applyNumberFormat="1" applyFont="1" applyFill="1" applyBorder="1" applyAlignment="1" applyProtection="1">
      <alignment horizontal="right" wrapText="1"/>
      <protection locked="0"/>
    </xf>
    <xf numFmtId="4" fontId="2" fillId="27" borderId="68" xfId="0" applyNumberFormat="1" applyFont="1" applyFill="1" applyBorder="1" applyAlignment="1" applyProtection="1">
      <alignment horizontal="right" wrapText="1"/>
      <protection locked="0"/>
    </xf>
    <xf numFmtId="4" fontId="2" fillId="29" borderId="22" xfId="0" applyNumberFormat="1" applyFont="1" applyFill="1" applyBorder="1" applyAlignment="1" applyProtection="1">
      <alignment horizontal="right" wrapText="1"/>
      <protection locked="0"/>
    </xf>
    <xf numFmtId="4" fontId="2" fillId="29" borderId="23" xfId="0" applyNumberFormat="1" applyFont="1" applyFill="1" applyBorder="1" applyAlignment="1" applyProtection="1">
      <alignment horizontal="right" wrapText="1"/>
      <protection locked="0"/>
    </xf>
    <xf numFmtId="4" fontId="38" fillId="27" borderId="18" xfId="0" applyNumberFormat="1" applyFont="1" applyFill="1" applyBorder="1" applyAlignment="1" applyProtection="1">
      <alignment horizontal="right" wrapText="1"/>
      <protection locked="0"/>
    </xf>
    <xf numFmtId="4" fontId="38" fillId="27" borderId="28" xfId="0" applyNumberFormat="1" applyFont="1" applyFill="1" applyBorder="1" applyAlignment="1" applyProtection="1">
      <alignment horizontal="right" wrapText="1"/>
      <protection locked="0"/>
    </xf>
    <xf numFmtId="4" fontId="38" fillId="27" borderId="76" xfId="0" applyNumberFormat="1" applyFont="1" applyFill="1" applyBorder="1" applyAlignment="1" applyProtection="1">
      <alignment horizontal="right" wrapText="1"/>
      <protection locked="0"/>
    </xf>
    <xf numFmtId="4" fontId="25" fillId="28" borderId="37" xfId="0" applyNumberFormat="1" applyFont="1" applyFill="1" applyBorder="1" applyAlignment="1" applyProtection="1">
      <alignment horizontal="right"/>
      <protection locked="0"/>
    </xf>
    <xf numFmtId="4" fontId="2" fillId="28" borderId="47" xfId="0" applyNumberFormat="1" applyFont="1" applyFill="1" applyBorder="1" applyAlignment="1" applyProtection="1">
      <alignment horizontal="right"/>
      <protection locked="0"/>
    </xf>
    <xf numFmtId="3" fontId="25" fillId="0" borderId="37" xfId="0" applyNumberFormat="1" applyFont="1" applyFill="1" applyBorder="1" applyAlignment="1" applyProtection="1">
      <alignment horizontal="center"/>
      <protection locked="0"/>
    </xf>
    <xf numFmtId="4" fontId="25" fillId="28" borderId="30" xfId="0" applyNumberFormat="1" applyFont="1" applyFill="1" applyBorder="1" applyAlignment="1" applyProtection="1">
      <alignment horizontal="right"/>
      <protection locked="0"/>
    </xf>
    <xf numFmtId="3" fontId="25" fillId="24" borderId="37" xfId="0" applyNumberFormat="1" applyFont="1" applyFill="1" applyBorder="1" applyAlignment="1" applyProtection="1">
      <alignment horizontal="center"/>
      <protection locked="0"/>
    </xf>
    <xf numFmtId="3" fontId="25" fillId="24" borderId="20" xfId="0" applyNumberFormat="1" applyFont="1" applyFill="1" applyBorder="1" applyAlignment="1" applyProtection="1">
      <alignment horizontal="center"/>
      <protection locked="0"/>
    </xf>
    <xf numFmtId="3" fontId="25" fillId="27" borderId="3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7" borderId="26" xfId="0" applyNumberFormat="1" applyFont="1" applyFill="1" applyBorder="1" applyAlignment="1" applyProtection="1">
      <alignment horizontal="center" textRotation="180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3" fontId="25" fillId="24" borderId="20" xfId="0" applyNumberFormat="1" applyFont="1" applyFill="1" applyBorder="1" applyAlignment="1" applyProtection="1">
      <alignment horizontal="center"/>
      <protection locked="0"/>
    </xf>
    <xf numFmtId="3" fontId="25" fillId="24" borderId="30" xfId="0" applyNumberFormat="1" applyFont="1" applyFill="1" applyBorder="1" applyAlignment="1" applyProtection="1">
      <alignment horizontal="center"/>
      <protection locked="0"/>
    </xf>
    <xf numFmtId="3" fontId="25" fillId="24" borderId="43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47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0" borderId="13" xfId="0" applyNumberFormat="1" applyFont="1" applyFill="1" applyBorder="1" applyAlignment="1" applyProtection="1">
      <alignment horizontal="left"/>
      <protection locked="0"/>
    </xf>
    <xf numFmtId="3" fontId="2" fillId="33" borderId="28" xfId="0" applyNumberFormat="1" applyFont="1" applyFill="1" applyBorder="1" applyProtection="1">
      <protection locked="0"/>
    </xf>
    <xf numFmtId="3" fontId="2" fillId="33" borderId="18" xfId="0" applyNumberFormat="1" applyFont="1" applyFill="1" applyBorder="1" applyProtection="1">
      <protection locked="0"/>
    </xf>
    <xf numFmtId="4" fontId="23" fillId="24" borderId="36" xfId="0" applyNumberFormat="1" applyFont="1" applyFill="1" applyBorder="1" applyAlignment="1" applyProtection="1">
      <alignment horizontal="right" wrapText="1"/>
      <protection locked="0"/>
    </xf>
    <xf numFmtId="4" fontId="23" fillId="24" borderId="51" xfId="0" applyNumberFormat="1" applyFont="1" applyFill="1" applyBorder="1" applyAlignment="1" applyProtection="1">
      <alignment horizontal="righ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4" fontId="23" fillId="24" borderId="54" xfId="0" applyNumberFormat="1" applyFont="1" applyFill="1" applyBorder="1" applyAlignment="1" applyProtection="1">
      <alignment horizontal="right" wrapText="1"/>
      <protection locked="0"/>
    </xf>
    <xf numFmtId="4" fontId="23" fillId="24" borderId="34" xfId="0" applyNumberFormat="1" applyFont="1" applyFill="1" applyBorder="1" applyAlignment="1" applyProtection="1">
      <alignment horizontal="right" wrapText="1"/>
      <protection locked="0"/>
    </xf>
    <xf numFmtId="164" fontId="2" fillId="31" borderId="21" xfId="0" applyNumberFormat="1" applyFont="1" applyFill="1" applyBorder="1" applyAlignment="1" applyProtection="1">
      <alignment horizontal="right"/>
      <protection locked="0"/>
    </xf>
    <xf numFmtId="4" fontId="2" fillId="25" borderId="32" xfId="0" applyNumberFormat="1" applyFont="1" applyFill="1" applyBorder="1" applyAlignment="1" applyProtection="1">
      <alignment horizontal="right" wrapText="1"/>
      <protection locked="0"/>
    </xf>
    <xf numFmtId="4" fontId="25" fillId="28" borderId="15" xfId="0" applyNumberFormat="1" applyFont="1" applyFill="1" applyBorder="1" applyAlignment="1" applyProtection="1">
      <alignment horizontal="right"/>
      <protection locked="0"/>
    </xf>
    <xf numFmtId="164" fontId="2" fillId="31" borderId="22" xfId="0" applyNumberFormat="1" applyFont="1" applyFill="1" applyBorder="1" applyAlignment="1" applyProtection="1">
      <alignment horizontal="right"/>
      <protection locked="0"/>
    </xf>
    <xf numFmtId="164" fontId="2" fillId="31" borderId="23" xfId="0" applyNumberFormat="1" applyFont="1" applyFill="1" applyBorder="1" applyAlignment="1" applyProtection="1">
      <alignment horizontal="right"/>
      <protection locked="0"/>
    </xf>
    <xf numFmtId="0" fontId="23" fillId="32" borderId="11" xfId="0" applyFont="1" applyFill="1" applyBorder="1" applyAlignment="1" applyProtection="1">
      <alignment horizontal="center" vertical="center"/>
      <protection locked="0"/>
    </xf>
    <xf numFmtId="0" fontId="0" fillId="0" borderId="58" xfId="0" applyBorder="1" applyAlignment="1" applyProtection="1">
      <alignment horizontal="left"/>
      <protection locked="0"/>
    </xf>
    <xf numFmtId="0" fontId="0" fillId="0" borderId="35" xfId="0" applyBorder="1" applyAlignment="1" applyProtection="1">
      <alignment horizontal="left"/>
      <protection locked="0"/>
    </xf>
    <xf numFmtId="0" fontId="0" fillId="0" borderId="69" xfId="0" applyBorder="1" applyAlignment="1" applyProtection="1">
      <alignment horizontal="left"/>
      <protection locked="0"/>
    </xf>
    <xf numFmtId="4" fontId="23" fillId="24" borderId="20" xfId="0" applyNumberFormat="1" applyFont="1" applyFill="1" applyBorder="1" applyAlignment="1" applyProtection="1">
      <alignment horizontal="right" wrapText="1"/>
      <protection locked="0"/>
    </xf>
    <xf numFmtId="4" fontId="23" fillId="24" borderId="30" xfId="0" applyNumberFormat="1" applyFont="1" applyFill="1" applyBorder="1" applyAlignment="1" applyProtection="1">
      <alignment horizontal="right" wrapText="1"/>
      <protection locked="0"/>
    </xf>
    <xf numFmtId="49" fontId="23" fillId="24" borderId="26" xfId="0" applyNumberFormat="1" applyFont="1" applyFill="1" applyBorder="1" applyAlignment="1" applyProtection="1">
      <alignment horizontal="right" wrapText="1"/>
      <protection locked="0"/>
    </xf>
    <xf numFmtId="4" fontId="23" fillId="0" borderId="31" xfId="0" applyNumberFormat="1" applyFont="1" applyFill="1" applyBorder="1" applyAlignment="1" applyProtection="1">
      <alignment horizontal="right" wrapText="1"/>
      <protection locked="0"/>
    </xf>
    <xf numFmtId="4" fontId="23" fillId="0" borderId="36" xfId="0" applyNumberFormat="1" applyFont="1" applyFill="1" applyBorder="1" applyAlignment="1" applyProtection="1">
      <alignment horizontal="right" wrapText="1"/>
      <protection locked="0"/>
    </xf>
    <xf numFmtId="4" fontId="23" fillId="0" borderId="48" xfId="0" applyNumberFormat="1" applyFont="1" applyFill="1" applyBorder="1" applyAlignment="1" applyProtection="1">
      <alignment horizontal="right" wrapText="1"/>
      <protection locked="0"/>
    </xf>
    <xf numFmtId="4" fontId="23" fillId="0" borderId="54" xfId="0" applyNumberFormat="1" applyFont="1" applyFill="1" applyBorder="1" applyAlignment="1" applyProtection="1">
      <alignment horizontal="right" wrapText="1"/>
      <protection locked="0"/>
    </xf>
    <xf numFmtId="49" fontId="23" fillId="24" borderId="22" xfId="0" applyNumberFormat="1" applyFont="1" applyFill="1" applyBorder="1" applyAlignment="1" applyProtection="1">
      <alignment horizontal="right" wrapText="1"/>
      <protection locked="0"/>
    </xf>
    <xf numFmtId="4" fontId="23" fillId="24" borderId="31" xfId="0" applyNumberFormat="1" applyFont="1" applyFill="1" applyBorder="1" applyAlignment="1" applyProtection="1">
      <alignment horizontal="right" wrapText="1"/>
      <protection locked="0"/>
    </xf>
    <xf numFmtId="4" fontId="23" fillId="24" borderId="36" xfId="0" applyNumberFormat="1" applyFont="1" applyFill="1" applyBorder="1" applyAlignment="1" applyProtection="1">
      <alignment horizontal="right" wrapText="1"/>
      <protection locked="0"/>
    </xf>
    <xf numFmtId="49" fontId="23" fillId="24" borderId="24" xfId="0" applyNumberFormat="1" applyFont="1" applyFill="1" applyBorder="1" applyAlignment="1" applyProtection="1">
      <alignment horizontal="right" wrapText="1"/>
      <protection locked="0"/>
    </xf>
    <xf numFmtId="4" fontId="23" fillId="24" borderId="48" xfId="0" applyNumberFormat="1" applyFont="1" applyFill="1" applyBorder="1" applyAlignment="1" applyProtection="1">
      <alignment horizontal="right" wrapText="1"/>
      <protection locked="0"/>
    </xf>
    <xf numFmtId="4" fontId="23" fillId="24" borderId="54" xfId="0" applyNumberFormat="1" applyFont="1" applyFill="1" applyBorder="1" applyAlignment="1" applyProtection="1">
      <alignment horizontal="right" wrapText="1"/>
      <protection locked="0"/>
    </xf>
    <xf numFmtId="4" fontId="23" fillId="0" borderId="20" xfId="0" applyNumberFormat="1" applyFont="1" applyFill="1" applyBorder="1" applyAlignment="1" applyProtection="1">
      <alignment horizontal="right" wrapText="1"/>
      <protection locked="0"/>
    </xf>
    <xf numFmtId="4" fontId="23" fillId="0" borderId="37" xfId="0" applyNumberFormat="1" applyFont="1" applyFill="1" applyBorder="1" applyAlignment="1" applyProtection="1">
      <alignment horizontal="right" wrapText="1"/>
      <protection locked="0"/>
    </xf>
    <xf numFmtId="4" fontId="23" fillId="0" borderId="30" xfId="0" applyNumberFormat="1" applyFont="1" applyFill="1" applyBorder="1" applyAlignment="1" applyProtection="1">
      <alignment horizontal="right" wrapText="1"/>
      <protection locked="0"/>
    </xf>
    <xf numFmtId="4" fontId="23" fillId="0" borderId="50" xfId="0" applyNumberFormat="1" applyFont="1" applyFill="1" applyBorder="1" applyAlignment="1" applyProtection="1">
      <alignment horizontal="right" wrapText="1"/>
      <protection locked="0"/>
    </xf>
    <xf numFmtId="4" fontId="23" fillId="0" borderId="51" xfId="0" applyNumberFormat="1" applyFont="1" applyFill="1" applyBorder="1" applyAlignment="1" applyProtection="1">
      <alignment horizontal="right" wrapText="1"/>
      <protection locked="0"/>
    </xf>
    <xf numFmtId="0" fontId="0" fillId="0" borderId="30" xfId="0" applyBorder="1" applyAlignment="1">
      <alignment horizontal="right" wrapText="1"/>
    </xf>
    <xf numFmtId="4" fontId="23" fillId="24" borderId="52" xfId="0" applyNumberFormat="1" applyFont="1" applyFill="1" applyBorder="1" applyAlignment="1" applyProtection="1">
      <alignment horizontal="right" wrapText="1"/>
      <protection locked="0"/>
    </xf>
    <xf numFmtId="4" fontId="23" fillId="24" borderId="53" xfId="0" applyNumberFormat="1" applyFont="1" applyFill="1" applyBorder="1" applyAlignment="1" applyProtection="1">
      <alignment horizontal="right" wrapText="1"/>
      <protection locked="0"/>
    </xf>
    <xf numFmtId="49" fontId="23" fillId="24" borderId="23" xfId="0" applyNumberFormat="1" applyFont="1" applyFill="1" applyBorder="1" applyAlignment="1" applyProtection="1">
      <alignment horizontal="right" wrapText="1"/>
      <protection locked="0"/>
    </xf>
    <xf numFmtId="4" fontId="23" fillId="0" borderId="31" xfId="0" applyNumberFormat="1" applyFont="1" applyFill="1" applyBorder="1" applyAlignment="1" applyProtection="1">
      <alignment horizontal="left" wrapText="1"/>
      <protection locked="0"/>
    </xf>
    <xf numFmtId="4" fontId="23" fillId="0" borderId="36" xfId="0" applyNumberFormat="1" applyFont="1" applyFill="1" applyBorder="1" applyAlignment="1" applyProtection="1">
      <alignment horizontal="left" wrapText="1"/>
      <protection locked="0"/>
    </xf>
    <xf numFmtId="4" fontId="23" fillId="0" borderId="50" xfId="0" applyNumberFormat="1" applyFont="1" applyFill="1" applyBorder="1" applyAlignment="1" applyProtection="1">
      <alignment horizontal="left" wrapText="1"/>
      <protection locked="0"/>
    </xf>
    <xf numFmtId="4" fontId="23" fillId="0" borderId="51" xfId="0" applyNumberFormat="1" applyFont="1" applyFill="1" applyBorder="1" applyAlignment="1" applyProtection="1">
      <alignment horizontal="left" wrapText="1"/>
      <protection locked="0"/>
    </xf>
    <xf numFmtId="3" fontId="23" fillId="0" borderId="31" xfId="0" applyNumberFormat="1" applyFont="1" applyFill="1" applyBorder="1" applyAlignment="1" applyProtection="1">
      <alignment horizontal="left" wrapText="1"/>
      <protection locked="0"/>
    </xf>
    <xf numFmtId="3" fontId="23" fillId="0" borderId="36" xfId="0" applyNumberFormat="1" applyFont="1" applyFill="1" applyBorder="1" applyAlignment="1" applyProtection="1">
      <alignment horizontal="left" wrapText="1"/>
      <protection locked="0"/>
    </xf>
    <xf numFmtId="3" fontId="23" fillId="0" borderId="20" xfId="0" applyNumberFormat="1" applyFont="1" applyFill="1" applyBorder="1" applyAlignment="1" applyProtection="1">
      <alignment horizontal="left"/>
      <protection locked="0"/>
    </xf>
    <xf numFmtId="3" fontId="23" fillId="0" borderId="30" xfId="0" applyNumberFormat="1" applyFont="1" applyFill="1" applyBorder="1" applyAlignment="1" applyProtection="1">
      <alignment horizontal="left"/>
      <protection locked="0"/>
    </xf>
    <xf numFmtId="4" fontId="23" fillId="0" borderId="48" xfId="0" applyNumberFormat="1" applyFont="1" applyFill="1" applyBorder="1" applyAlignment="1" applyProtection="1">
      <alignment horizontal="left" wrapText="1"/>
      <protection locked="0"/>
    </xf>
    <xf numFmtId="4" fontId="23" fillId="0" borderId="54" xfId="0" applyNumberFormat="1" applyFont="1" applyFill="1" applyBorder="1" applyAlignment="1" applyProtection="1">
      <alignment horizontal="left" wrapText="1"/>
      <protection locked="0"/>
    </xf>
    <xf numFmtId="3" fontId="23" fillId="0" borderId="20" xfId="0" applyNumberFormat="1" applyFont="1" applyFill="1" applyBorder="1" applyAlignment="1" applyProtection="1">
      <alignment horizontal="left" wrapText="1"/>
      <protection locked="0"/>
    </xf>
    <xf numFmtId="3" fontId="23" fillId="0" borderId="30" xfId="0" applyNumberFormat="1" applyFont="1" applyFill="1" applyBorder="1" applyAlignment="1" applyProtection="1">
      <alignment horizontal="left" wrapText="1"/>
      <protection locked="0"/>
    </xf>
    <xf numFmtId="49" fontId="25" fillId="24" borderId="40" xfId="0" applyNumberFormat="1" applyFont="1" applyFill="1" applyBorder="1" applyAlignment="1" applyProtection="1">
      <alignment horizontal="center" vertical="center" wrapText="1"/>
      <protection locked="0"/>
    </xf>
    <xf numFmtId="49" fontId="25" fillId="24" borderId="42" xfId="0" applyNumberFormat="1" applyFont="1" applyFill="1" applyBorder="1" applyAlignment="1" applyProtection="1">
      <alignment horizontal="center" vertical="center" wrapText="1"/>
      <protection locked="0"/>
    </xf>
    <xf numFmtId="49" fontId="25" fillId="24" borderId="61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64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67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63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19" xfId="0" applyNumberFormat="1" applyFont="1" applyFill="1" applyBorder="1" applyAlignment="1" applyProtection="1">
      <alignment horizontal="center" vertical="center"/>
      <protection locked="0"/>
    </xf>
    <xf numFmtId="3" fontId="25" fillId="0" borderId="47" xfId="0" applyNumberFormat="1" applyFont="1" applyFill="1" applyBorder="1" applyAlignment="1" applyProtection="1">
      <alignment horizontal="center" vertical="center"/>
      <protection locked="0"/>
    </xf>
    <xf numFmtId="3" fontId="25" fillId="0" borderId="43" xfId="0" applyNumberFormat="1" applyFont="1" applyFill="1" applyBorder="1" applyAlignment="1" applyProtection="1">
      <alignment horizontal="center" vertical="center"/>
      <protection locked="0"/>
    </xf>
    <xf numFmtId="4" fontId="25" fillId="28" borderId="20" xfId="0" applyNumberFormat="1" applyFont="1" applyFill="1" applyBorder="1" applyAlignment="1" applyProtection="1">
      <alignment horizontal="left"/>
      <protection locked="0"/>
    </xf>
    <xf numFmtId="4" fontId="25" fillId="28" borderId="37" xfId="0" applyNumberFormat="1" applyFont="1" applyFill="1" applyBorder="1" applyAlignment="1" applyProtection="1">
      <alignment horizontal="left"/>
      <protection locked="0"/>
    </xf>
    <xf numFmtId="4" fontId="25" fillId="28" borderId="30" xfId="0" applyNumberFormat="1" applyFont="1" applyFill="1" applyBorder="1" applyAlignment="1" applyProtection="1">
      <alignment horizontal="left"/>
      <protection locked="0"/>
    </xf>
    <xf numFmtId="3" fontId="24" fillId="32" borderId="64" xfId="0" applyNumberFormat="1" applyFont="1" applyFill="1" applyBorder="1" applyAlignment="1" applyProtection="1">
      <alignment horizontal="center" vertical="center"/>
      <protection locked="0"/>
    </xf>
    <xf numFmtId="0" fontId="0" fillId="32" borderId="40" xfId="0" applyFill="1" applyBorder="1" applyAlignment="1" applyProtection="1">
      <protection locked="0"/>
    </xf>
    <xf numFmtId="0" fontId="0" fillId="32" borderId="74" xfId="0" applyFill="1" applyBorder="1" applyAlignment="1" applyProtection="1">
      <protection locked="0"/>
    </xf>
    <xf numFmtId="0" fontId="0" fillId="32" borderId="46" xfId="0" applyFill="1" applyBorder="1" applyAlignment="1" applyProtection="1">
      <protection locked="0"/>
    </xf>
    <xf numFmtId="49" fontId="23" fillId="24" borderId="21" xfId="0" applyNumberFormat="1" applyFont="1" applyFill="1" applyBorder="1" applyAlignment="1" applyProtection="1">
      <alignment horizontal="right" wrapText="1"/>
      <protection locked="0"/>
    </xf>
    <xf numFmtId="3" fontId="25" fillId="27" borderId="40" xfId="0" applyNumberFormat="1" applyFont="1" applyFill="1" applyBorder="1" applyAlignment="1" applyProtection="1">
      <alignment horizontal="center"/>
      <protection locked="0"/>
    </xf>
    <xf numFmtId="3" fontId="25" fillId="27" borderId="41" xfId="0" applyNumberFormat="1" applyFont="1" applyFill="1" applyBorder="1" applyAlignment="1" applyProtection="1">
      <alignment horizontal="center"/>
      <protection locked="0"/>
    </xf>
    <xf numFmtId="3" fontId="24" fillId="24" borderId="10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12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15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17" xfId="0" applyNumberFormat="1" applyFont="1" applyFill="1" applyBorder="1" applyAlignment="1" applyProtection="1">
      <alignment horizontal="center" vertical="center" wrapText="1"/>
      <protection locked="0"/>
    </xf>
    <xf numFmtId="3" fontId="25" fillId="0" borderId="40" xfId="0" applyNumberFormat="1" applyFont="1" applyFill="1" applyBorder="1" applyAlignment="1" applyProtection="1">
      <alignment horizontal="center" vertical="center"/>
      <protection locked="0"/>
    </xf>
    <xf numFmtId="3" fontId="25" fillId="0" borderId="42" xfId="0" applyNumberFormat="1" applyFont="1" applyFill="1" applyBorder="1" applyAlignment="1" applyProtection="1">
      <alignment horizontal="center" vertical="center"/>
      <protection locked="0"/>
    </xf>
    <xf numFmtId="3" fontId="25" fillId="0" borderId="61" xfId="0" applyNumberFormat="1" applyFont="1" applyFill="1" applyBorder="1" applyAlignment="1" applyProtection="1">
      <alignment horizontal="center" vertical="center"/>
      <protection locked="0"/>
    </xf>
    <xf numFmtId="3" fontId="24" fillId="24" borderId="19" xfId="0" applyNumberFormat="1" applyFont="1" applyFill="1" applyBorder="1" applyAlignment="1" applyProtection="1">
      <alignment horizontal="center" vertical="center" wrapText="1"/>
      <protection locked="0"/>
    </xf>
    <xf numFmtId="3" fontId="24" fillId="24" borderId="43" xfId="0" applyNumberFormat="1" applyFont="1" applyFill="1" applyBorder="1" applyAlignment="1" applyProtection="1">
      <alignment horizontal="center" vertical="center" wrapText="1"/>
      <protection locked="0"/>
    </xf>
    <xf numFmtId="4" fontId="23" fillId="24" borderId="50" xfId="0" applyNumberFormat="1" applyFont="1" applyFill="1" applyBorder="1" applyAlignment="1" applyProtection="1">
      <alignment horizontal="right" wrapText="1"/>
      <protection locked="0"/>
    </xf>
    <xf numFmtId="4" fontId="23" fillId="24" borderId="51" xfId="0" applyNumberFormat="1" applyFont="1" applyFill="1" applyBorder="1" applyAlignment="1" applyProtection="1">
      <alignment horizontal="right" wrapText="1"/>
      <protection locked="0"/>
    </xf>
    <xf numFmtId="49" fontId="23" fillId="0" borderId="50" xfId="0" applyNumberFormat="1" applyFont="1" applyFill="1" applyBorder="1" applyAlignment="1" applyProtection="1">
      <alignment horizontal="left" wrapText="1"/>
      <protection locked="0"/>
    </xf>
    <xf numFmtId="49" fontId="23" fillId="0" borderId="51" xfId="0" applyNumberFormat="1" applyFont="1" applyFill="1" applyBorder="1" applyAlignment="1" applyProtection="1">
      <alignment horizontal="left" wrapText="1"/>
      <protection locked="0"/>
    </xf>
    <xf numFmtId="3" fontId="24" fillId="0" borderId="10" xfId="0" applyNumberFormat="1" applyFont="1" applyFill="1" applyBorder="1" applyAlignment="1" applyProtection="1">
      <alignment horizontal="center" vertical="center" wrapText="1"/>
      <protection locked="0"/>
    </xf>
    <xf numFmtId="3" fontId="24" fillId="0" borderId="12" xfId="0" applyNumberFormat="1" applyFont="1" applyFill="1" applyBorder="1" applyAlignment="1" applyProtection="1">
      <alignment horizontal="center" vertical="center" wrapText="1"/>
      <protection locked="0"/>
    </xf>
    <xf numFmtId="3" fontId="24" fillId="0" borderId="15" xfId="0" applyNumberFormat="1" applyFont="1" applyFill="1" applyBorder="1" applyAlignment="1" applyProtection="1">
      <alignment horizontal="center" vertical="center" wrapText="1"/>
      <protection locked="0"/>
    </xf>
    <xf numFmtId="3" fontId="24" fillId="0" borderId="17" xfId="0" applyNumberFormat="1" applyFont="1" applyFill="1" applyBorder="1" applyAlignment="1" applyProtection="1">
      <alignment horizontal="center" vertical="center" wrapText="1"/>
      <protection locked="0"/>
    </xf>
    <xf numFmtId="3" fontId="32" fillId="0" borderId="0" xfId="0" applyNumberFormat="1" applyFont="1" applyFill="1" applyAlignment="1" applyProtection="1">
      <alignment horizontal="center" wrapText="1"/>
      <protection locked="0"/>
    </xf>
    <xf numFmtId="3" fontId="25" fillId="28" borderId="19" xfId="0" applyNumberFormat="1" applyFont="1" applyFill="1" applyBorder="1" applyAlignment="1" applyProtection="1">
      <alignment horizontal="center" vertical="center" textRotation="180" wrapText="1"/>
      <protection locked="0"/>
    </xf>
    <xf numFmtId="3" fontId="25" fillId="28" borderId="43" xfId="0" applyNumberFormat="1" applyFont="1" applyFill="1" applyBorder="1" applyAlignment="1" applyProtection="1">
      <alignment horizontal="center" vertical="center" textRotation="180" wrapText="1"/>
      <protection locked="0"/>
    </xf>
    <xf numFmtId="49" fontId="23" fillId="24" borderId="20" xfId="0" applyNumberFormat="1" applyFont="1" applyFill="1" applyBorder="1" applyAlignment="1" applyProtection="1">
      <alignment horizontal="right" wrapText="1"/>
      <protection locked="0"/>
    </xf>
    <xf numFmtId="3" fontId="25" fillId="24" borderId="7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9" xfId="0" applyBorder="1" applyAlignment="1" applyProtection="1">
      <alignment vertical="center" wrapText="1"/>
      <protection locked="0"/>
    </xf>
    <xf numFmtId="0" fontId="0" fillId="0" borderId="57" xfId="0" applyBorder="1" applyAlignment="1" applyProtection="1">
      <alignment vertical="center" wrapText="1"/>
      <protection locked="0"/>
    </xf>
    <xf numFmtId="3" fontId="25" fillId="24" borderId="40" xfId="0" applyNumberFormat="1" applyFont="1" applyFill="1" applyBorder="1" applyAlignment="1" applyProtection="1">
      <alignment horizontal="center" vertical="center" wrapText="1"/>
      <protection locked="0"/>
    </xf>
    <xf numFmtId="3" fontId="25" fillId="24" borderId="42" xfId="0" applyNumberFormat="1" applyFont="1" applyFill="1" applyBorder="1" applyAlignment="1" applyProtection="1">
      <alignment horizontal="center" vertical="center" wrapText="1"/>
      <protection locked="0"/>
    </xf>
    <xf numFmtId="3" fontId="25" fillId="24" borderId="61" xfId="0" applyNumberFormat="1" applyFont="1" applyFill="1" applyBorder="1" applyAlignment="1" applyProtection="1">
      <alignment horizontal="center" vertical="center" wrapText="1"/>
      <protection locked="0"/>
    </xf>
    <xf numFmtId="4" fontId="25" fillId="24" borderId="40" xfId="0" applyNumberFormat="1" applyFont="1" applyFill="1" applyBorder="1" applyAlignment="1" applyProtection="1">
      <alignment horizontal="center" vertical="center" wrapText="1"/>
      <protection locked="0"/>
    </xf>
    <xf numFmtId="4" fontId="25" fillId="24" borderId="42" xfId="0" applyNumberFormat="1" applyFont="1" applyFill="1" applyBorder="1" applyAlignment="1" applyProtection="1">
      <alignment horizontal="center" vertical="center" wrapText="1"/>
      <protection locked="0"/>
    </xf>
    <xf numFmtId="4" fontId="25" fillId="24" borderId="61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23" xfId="0" applyNumberFormat="1" applyFont="1" applyFill="1" applyBorder="1" applyAlignment="1" applyProtection="1">
      <alignment horizontal="right" wrapText="1"/>
      <protection locked="0"/>
    </xf>
    <xf numFmtId="4" fontId="23" fillId="24" borderId="23" xfId="0" applyNumberFormat="1" applyFont="1" applyFill="1" applyBorder="1" applyAlignment="1" applyProtection="1">
      <alignment horizontal="right" wrapText="1"/>
      <protection locked="0"/>
    </xf>
    <xf numFmtId="4" fontId="23" fillId="0" borderId="22" xfId="0" applyNumberFormat="1" applyFont="1" applyFill="1" applyBorder="1" applyAlignment="1" applyProtection="1">
      <alignment horizontal="right" wrapText="1"/>
      <protection locked="0"/>
    </xf>
    <xf numFmtId="4" fontId="23" fillId="24" borderId="22" xfId="0" applyNumberFormat="1" applyFont="1" applyFill="1" applyBorder="1" applyAlignment="1" applyProtection="1">
      <alignment horizontal="right" wrapText="1"/>
      <protection locked="0"/>
    </xf>
    <xf numFmtId="4" fontId="23" fillId="0" borderId="34" xfId="0" applyNumberFormat="1" applyFont="1" applyFill="1" applyBorder="1" applyAlignment="1" applyProtection="1">
      <alignment horizontal="right" wrapText="1"/>
      <protection locked="0"/>
    </xf>
    <xf numFmtId="4" fontId="23" fillId="24" borderId="34" xfId="0" applyNumberFormat="1" applyFont="1" applyFill="1" applyBorder="1" applyAlignment="1" applyProtection="1">
      <alignment horizontal="right" wrapText="1"/>
      <protection locked="0"/>
    </xf>
    <xf numFmtId="49" fontId="23" fillId="24" borderId="34" xfId="0" applyNumberFormat="1" applyFont="1" applyFill="1" applyBorder="1" applyAlignment="1" applyProtection="1">
      <alignment horizontal="right" wrapText="1"/>
      <protection locked="0"/>
    </xf>
    <xf numFmtId="4" fontId="23" fillId="0" borderId="26" xfId="0" applyNumberFormat="1" applyFont="1" applyFill="1" applyBorder="1" applyAlignment="1" applyProtection="1">
      <alignment horizontal="right" wrapText="1"/>
      <protection locked="0"/>
    </xf>
    <xf numFmtId="4" fontId="23" fillId="24" borderId="26" xfId="0" applyNumberFormat="1" applyFont="1" applyFill="1" applyBorder="1" applyAlignment="1" applyProtection="1">
      <alignment horizontal="right" wrapText="1"/>
      <protection locked="0"/>
    </xf>
    <xf numFmtId="4" fontId="23" fillId="0" borderId="21" xfId="0" applyNumberFormat="1" applyFont="1" applyFill="1" applyBorder="1" applyAlignment="1" applyProtection="1">
      <alignment horizontal="right" wrapText="1"/>
      <protection locked="0"/>
    </xf>
    <xf numFmtId="4" fontId="23" fillId="24" borderId="21" xfId="0" applyNumberFormat="1" applyFont="1" applyFill="1" applyBorder="1" applyAlignment="1" applyProtection="1">
      <alignment horizontal="right" wrapText="1"/>
      <protection locked="0"/>
    </xf>
    <xf numFmtId="4" fontId="23" fillId="0" borderId="19" xfId="0" applyNumberFormat="1" applyFont="1" applyFill="1" applyBorder="1" applyAlignment="1" applyProtection="1">
      <alignment horizontal="right" wrapText="1"/>
      <protection locked="0"/>
    </xf>
    <xf numFmtId="4" fontId="23" fillId="24" borderId="19" xfId="0" applyNumberFormat="1" applyFont="1" applyFill="1" applyBorder="1" applyAlignment="1" applyProtection="1">
      <alignment horizontal="right" wrapText="1"/>
      <protection locked="0"/>
    </xf>
    <xf numFmtId="49" fontId="23" fillId="24" borderId="19" xfId="0" applyNumberFormat="1" applyFont="1" applyFill="1" applyBorder="1" applyAlignment="1" applyProtection="1">
      <alignment horizontal="right" wrapText="1"/>
      <protection locked="0"/>
    </xf>
    <xf numFmtId="3" fontId="23" fillId="24" borderId="19" xfId="0" applyNumberFormat="1" applyFont="1" applyFill="1" applyBorder="1" applyAlignment="1" applyProtection="1">
      <alignment horizontal="right" wrapText="1"/>
      <protection locked="0"/>
    </xf>
    <xf numFmtId="4" fontId="25" fillId="31" borderId="21" xfId="0" applyNumberFormat="1" applyFont="1" applyFill="1" applyBorder="1" applyAlignment="1" applyProtection="1">
      <alignment horizontal="center" vertical="center" textRotation="180" wrapText="1"/>
      <protection locked="0"/>
    </xf>
    <xf numFmtId="0" fontId="24" fillId="31" borderId="31" xfId="0" applyFont="1" applyFill="1" applyBorder="1" applyAlignment="1" applyProtection="1">
      <alignment horizontal="center"/>
      <protection locked="0"/>
    </xf>
    <xf numFmtId="0" fontId="24" fillId="31" borderId="48" xfId="0" applyFont="1" applyFill="1" applyBorder="1" applyAlignment="1" applyProtection="1">
      <alignment horizontal="center"/>
      <protection locked="0"/>
    </xf>
    <xf numFmtId="3" fontId="24" fillId="32" borderId="26" xfId="0" applyNumberFormat="1" applyFont="1" applyFill="1" applyBorder="1" applyAlignment="1" applyProtection="1">
      <alignment horizontal="center" vertical="center"/>
      <protection locked="0"/>
    </xf>
    <xf numFmtId="0" fontId="0" fillId="32" borderId="26" xfId="0" applyFill="1" applyBorder="1" applyAlignment="1" applyProtection="1">
      <protection locked="0"/>
    </xf>
    <xf numFmtId="3" fontId="25" fillId="28" borderId="26" xfId="0" applyNumberFormat="1" applyFont="1" applyFill="1" applyBorder="1" applyAlignment="1" applyProtection="1">
      <alignment horizontal="center" vertical="center" textRotation="180" wrapText="1"/>
      <protection locked="0"/>
    </xf>
    <xf numFmtId="0" fontId="15" fillId="28" borderId="26" xfId="0" applyFont="1" applyFill="1" applyBorder="1" applyAlignment="1" applyProtection="1">
      <alignment horizontal="center"/>
      <protection locked="0"/>
    </xf>
    <xf numFmtId="3" fontId="25" fillId="24" borderId="46" xfId="0" applyNumberFormat="1" applyFont="1" applyFill="1" applyBorder="1" applyAlignment="1" applyProtection="1">
      <alignment horizontal="center" vertical="center" wrapText="1"/>
      <protection locked="0"/>
    </xf>
    <xf numFmtId="0" fontId="24" fillId="32" borderId="26" xfId="0" applyFont="1" applyFill="1" applyBorder="1" applyAlignment="1" applyProtection="1">
      <alignment horizontal="center" vertical="center"/>
      <protection locked="0"/>
    </xf>
    <xf numFmtId="0" fontId="35" fillId="0" borderId="20" xfId="0" applyFont="1" applyBorder="1" applyAlignment="1">
      <alignment horizontal="left"/>
    </xf>
    <xf numFmtId="0" fontId="35" fillId="0" borderId="30" xfId="0" applyFont="1" applyBorder="1" applyAlignment="1">
      <alignment horizontal="left"/>
    </xf>
    <xf numFmtId="4" fontId="2" fillId="28" borderId="27" xfId="0" applyNumberFormat="1" applyFont="1" applyFill="1" applyBorder="1" applyAlignment="1" applyProtection="1">
      <alignment horizontal="right"/>
      <protection locked="0"/>
    </xf>
    <xf numFmtId="0" fontId="23" fillId="32" borderId="10" xfId="0" applyFont="1" applyFill="1" applyBorder="1" applyAlignment="1" applyProtection="1">
      <alignment horizontal="center" vertical="center"/>
      <protection locked="0"/>
    </xf>
    <xf numFmtId="0" fontId="23" fillId="32" borderId="11" xfId="0" applyFont="1" applyFill="1" applyBorder="1" applyAlignment="1" applyProtection="1">
      <protection locked="0"/>
    </xf>
    <xf numFmtId="0" fontId="0" fillId="0" borderId="11" xfId="0" applyBorder="1" applyAlignment="1"/>
    <xf numFmtId="0" fontId="0" fillId="0" borderId="12" xfId="0" applyBorder="1" applyAlignment="1"/>
    <xf numFmtId="3" fontId="25" fillId="28" borderId="17" xfId="0" applyNumberFormat="1" applyFont="1" applyFill="1" applyBorder="1" applyAlignment="1" applyProtection="1">
      <alignment horizontal="center" vertical="center" textRotation="180" wrapText="1"/>
      <protection locked="0"/>
    </xf>
    <xf numFmtId="164" fontId="2" fillId="31" borderId="34" xfId="0" applyNumberFormat="1" applyFont="1" applyFill="1" applyBorder="1" applyAlignment="1" applyProtection="1">
      <alignment horizontal="right"/>
      <protection locked="0"/>
    </xf>
    <xf numFmtId="164" fontId="2" fillId="31" borderId="43" xfId="0" applyNumberFormat="1" applyFont="1" applyFill="1" applyBorder="1" applyAlignment="1" applyProtection="1">
      <alignment horizontal="right"/>
      <protection locked="0"/>
    </xf>
    <xf numFmtId="4" fontId="37" fillId="25" borderId="32" xfId="0" applyNumberFormat="1" applyFont="1" applyFill="1" applyBorder="1" applyAlignment="1" applyProtection="1">
      <alignment horizontal="right"/>
      <protection locked="0"/>
    </xf>
    <xf numFmtId="4" fontId="37" fillId="25" borderId="18" xfId="0" applyNumberFormat="1" applyFont="1" applyFill="1" applyBorder="1" applyAlignment="1" applyProtection="1">
      <alignment horizontal="right"/>
      <protection locked="0"/>
    </xf>
    <xf numFmtId="4" fontId="2" fillId="25" borderId="36" xfId="0" applyNumberFormat="1" applyFont="1" applyFill="1" applyBorder="1" applyAlignment="1" applyProtection="1">
      <alignment horizontal="right" wrapText="1"/>
      <protection locked="0"/>
    </xf>
    <xf numFmtId="4" fontId="37" fillId="25" borderId="28" xfId="0" applyNumberFormat="1" applyFont="1" applyFill="1" applyBorder="1" applyAlignment="1" applyProtection="1">
      <alignment horizontal="right"/>
      <protection locked="0"/>
    </xf>
    <xf numFmtId="4" fontId="2" fillId="25" borderId="53" xfId="0" applyNumberFormat="1" applyFont="1" applyFill="1" applyBorder="1" applyAlignment="1" applyProtection="1">
      <alignment horizontal="right" wrapText="1"/>
      <protection locked="0"/>
    </xf>
    <xf numFmtId="4" fontId="2" fillId="25" borderId="51" xfId="0" applyNumberFormat="1" applyFont="1" applyFill="1" applyBorder="1" applyAlignment="1" applyProtection="1">
      <alignment horizontal="right" wrapText="1"/>
      <protection locked="0"/>
    </xf>
    <xf numFmtId="0" fontId="24" fillId="31" borderId="22" xfId="0" applyFont="1" applyFill="1" applyBorder="1" applyAlignment="1" applyProtection="1">
      <alignment horizontal="center"/>
      <protection locked="0"/>
    </xf>
    <xf numFmtId="0" fontId="24" fillId="31" borderId="23" xfId="0" applyFont="1" applyFill="1" applyBorder="1" applyAlignment="1" applyProtection="1">
      <alignment horizontal="center"/>
      <protection locked="0"/>
    </xf>
    <xf numFmtId="3" fontId="25" fillId="28" borderId="21" xfId="0" applyNumberFormat="1" applyFont="1" applyFill="1" applyBorder="1" applyAlignment="1" applyProtection="1">
      <alignment horizontal="center" vertical="center" textRotation="180" wrapText="1"/>
      <protection locked="0"/>
    </xf>
    <xf numFmtId="0" fontId="15" fillId="28" borderId="23" xfId="0" applyFont="1" applyFill="1" applyBorder="1" applyAlignment="1" applyProtection="1">
      <alignment horizontal="center"/>
      <protection locked="0"/>
    </xf>
    <xf numFmtId="4" fontId="2" fillId="25" borderId="68" xfId="0" applyNumberFormat="1" applyFont="1" applyFill="1" applyBorder="1" applyAlignment="1" applyProtection="1">
      <alignment horizontal="right" wrapText="1"/>
      <protection locked="0"/>
    </xf>
    <xf numFmtId="4" fontId="2" fillId="25" borderId="69" xfId="0" applyNumberFormat="1" applyFont="1" applyFill="1" applyBorder="1" applyAlignment="1" applyProtection="1">
      <alignment horizontal="right" wrapText="1"/>
      <protection locked="0"/>
    </xf>
    <xf numFmtId="4" fontId="2" fillId="25" borderId="79" xfId="0" applyNumberFormat="1" applyFont="1" applyFill="1" applyBorder="1" applyAlignment="1" applyProtection="1">
      <alignment horizontal="right" wrapText="1"/>
      <protection locked="0"/>
    </xf>
    <xf numFmtId="4" fontId="37" fillId="25" borderId="82" xfId="0" applyNumberFormat="1" applyFont="1" applyFill="1" applyBorder="1" applyAlignment="1" applyProtection="1">
      <alignment horizontal="right"/>
      <protection locked="0"/>
    </xf>
    <xf numFmtId="4" fontId="37" fillId="25" borderId="35" xfId="0" applyNumberFormat="1" applyFont="1" applyFill="1" applyBorder="1" applyAlignment="1" applyProtection="1">
      <alignment horizontal="right"/>
      <protection locked="0"/>
    </xf>
    <xf numFmtId="4" fontId="37" fillId="25" borderId="69" xfId="0" applyNumberFormat="1" applyFont="1" applyFill="1" applyBorder="1" applyAlignment="1" applyProtection="1">
      <alignment horizontal="right"/>
      <protection locked="0"/>
    </xf>
    <xf numFmtId="4" fontId="2" fillId="27" borderId="65" xfId="0" applyNumberFormat="1" applyFont="1" applyFill="1" applyBorder="1" applyAlignment="1" applyProtection="1">
      <alignment horizontal="right" wrapText="1"/>
      <protection locked="0"/>
    </xf>
    <xf numFmtId="4" fontId="2" fillId="27" borderId="38" xfId="0" applyNumberFormat="1" applyFont="1" applyFill="1" applyBorder="1" applyAlignment="1" applyProtection="1">
      <alignment horizontal="right" wrapText="1"/>
      <protection locked="0"/>
    </xf>
    <xf numFmtId="4" fontId="2" fillId="27" borderId="55" xfId="0" applyNumberFormat="1" applyFont="1" applyFill="1" applyBorder="1" applyAlignment="1" applyProtection="1">
      <alignment horizontal="right" wrapText="1"/>
      <protection locked="0"/>
    </xf>
    <xf numFmtId="4" fontId="2" fillId="27" borderId="83" xfId="0" applyNumberFormat="1" applyFont="1" applyFill="1" applyBorder="1" applyAlignment="1" applyProtection="1">
      <alignment horizontal="right" wrapText="1"/>
      <protection locked="0"/>
    </xf>
    <xf numFmtId="4" fontId="2" fillId="27" borderId="29" xfId="0" applyNumberFormat="1" applyFont="1" applyFill="1" applyBorder="1" applyAlignment="1" applyProtection="1">
      <alignment horizontal="right" wrapText="1"/>
      <protection locked="0"/>
    </xf>
    <xf numFmtId="4" fontId="2" fillId="27" borderId="60" xfId="0" applyNumberFormat="1" applyFont="1" applyFill="1" applyBorder="1" applyAlignment="1" applyProtection="1">
      <alignment horizontal="right" wrapText="1"/>
      <protection locked="0"/>
    </xf>
    <xf numFmtId="4" fontId="2" fillId="27" borderId="72" xfId="0" applyNumberFormat="1" applyFont="1" applyFill="1" applyBorder="1" applyAlignment="1" applyProtection="1">
      <alignment horizontal="right" wrapText="1"/>
      <protection locked="0"/>
    </xf>
    <xf numFmtId="4" fontId="2" fillId="27" borderId="61" xfId="0" applyNumberFormat="1" applyFont="1" applyFill="1" applyBorder="1" applyAlignment="1" applyProtection="1">
      <alignment horizontal="right" wrapText="1"/>
      <protection locked="0"/>
    </xf>
    <xf numFmtId="4" fontId="2" fillId="27" borderId="62" xfId="0" applyNumberFormat="1" applyFont="1" applyFill="1" applyBorder="1" applyAlignment="1" applyProtection="1">
      <alignment horizontal="right" wrapText="1"/>
      <protection locked="0"/>
    </xf>
    <xf numFmtId="4" fontId="37" fillId="25" borderId="79" xfId="0" applyNumberFormat="1" applyFont="1" applyFill="1" applyBorder="1" applyAlignment="1" applyProtection="1">
      <alignment horizontal="right"/>
      <protection locked="0"/>
    </xf>
    <xf numFmtId="4" fontId="37" fillId="25" borderId="68" xfId="0" applyNumberFormat="1" applyFont="1" applyFill="1" applyBorder="1" applyAlignment="1" applyProtection="1">
      <alignment horizontal="right"/>
      <protection locked="0"/>
    </xf>
    <xf numFmtId="4" fontId="23" fillId="0" borderId="32" xfId="0" applyNumberFormat="1" applyFont="1" applyFill="1" applyBorder="1" applyAlignment="1" applyProtection="1">
      <alignment horizontal="right" wrapText="1"/>
      <protection locked="0"/>
    </xf>
    <xf numFmtId="4" fontId="23" fillId="24" borderId="81" xfId="0" applyNumberFormat="1" applyFont="1" applyFill="1" applyBorder="1" applyAlignment="1" applyProtection="1">
      <alignment horizontal="right" wrapText="1"/>
      <protection locked="0"/>
    </xf>
    <xf numFmtId="4" fontId="23" fillId="24" borderId="32" xfId="0" applyNumberFormat="1" applyFont="1" applyFill="1" applyBorder="1" applyAlignment="1" applyProtection="1">
      <alignment horizontal="right" wrapText="1"/>
      <protection locked="0"/>
    </xf>
    <xf numFmtId="4" fontId="23" fillId="0" borderId="81" xfId="0" applyNumberFormat="1" applyFont="1" applyFill="1" applyBorder="1" applyAlignment="1" applyProtection="1">
      <alignment horizontal="right" wrapText="1"/>
      <protection locked="0"/>
    </xf>
    <xf numFmtId="4" fontId="23" fillId="0" borderId="56" xfId="0" applyNumberFormat="1" applyFont="1" applyFill="1" applyBorder="1" applyAlignment="1" applyProtection="1">
      <alignment horizontal="right" wrapText="1"/>
      <protection locked="0"/>
    </xf>
    <xf numFmtId="4" fontId="23" fillId="0" borderId="70" xfId="0" applyNumberFormat="1" applyFont="1" applyFill="1" applyBorder="1" applyAlignment="1" applyProtection="1">
      <alignment horizontal="right" wrapText="1"/>
      <protection locked="0"/>
    </xf>
    <xf numFmtId="0" fontId="0" fillId="0" borderId="72" xfId="0" applyBorder="1" applyAlignment="1">
      <alignment horizontal="right" wrapText="1"/>
    </xf>
    <xf numFmtId="4" fontId="23" fillId="24" borderId="78" xfId="0" applyNumberFormat="1" applyFont="1" applyFill="1" applyBorder="1" applyAlignment="1" applyProtection="1">
      <alignment horizontal="right" wrapText="1"/>
      <protection locked="0"/>
    </xf>
    <xf numFmtId="49" fontId="23" fillId="24" borderId="72" xfId="0" applyNumberFormat="1" applyFont="1" applyFill="1" applyBorder="1" applyAlignment="1" applyProtection="1">
      <alignment horizontal="right" wrapText="1"/>
      <protection locked="0"/>
    </xf>
    <xf numFmtId="0" fontId="0" fillId="0" borderId="71" xfId="0" applyBorder="1" applyAlignment="1">
      <alignment horizontal="right" wrapText="1"/>
    </xf>
    <xf numFmtId="3" fontId="23" fillId="0" borderId="56" xfId="0" applyNumberFormat="1" applyFont="1" applyFill="1" applyBorder="1" applyAlignment="1" applyProtection="1">
      <alignment horizontal="left" wrapText="1"/>
      <protection locked="0"/>
    </xf>
    <xf numFmtId="3" fontId="23" fillId="0" borderId="39" xfId="0" applyNumberFormat="1" applyFont="1" applyFill="1" applyBorder="1" applyAlignment="1" applyProtection="1">
      <alignment horizontal="left" wrapText="1"/>
      <protection locked="0"/>
    </xf>
    <xf numFmtId="3" fontId="23" fillId="0" borderId="15" xfId="0" applyNumberFormat="1" applyFont="1" applyFill="1" applyBorder="1" applyAlignment="1" applyProtection="1">
      <alignment horizontal="left" wrapText="1"/>
      <protection locked="0"/>
    </xf>
    <xf numFmtId="3" fontId="23" fillId="0" borderId="17" xfId="0" applyNumberFormat="1" applyFont="1" applyFill="1" applyBorder="1" applyAlignment="1" applyProtection="1">
      <alignment horizontal="left" wrapText="1"/>
      <protection locked="0"/>
    </xf>
    <xf numFmtId="4" fontId="23" fillId="0" borderId="39" xfId="0" applyNumberFormat="1" applyFont="1" applyFill="1" applyBorder="1" applyAlignment="1" applyProtection="1">
      <alignment horizontal="right" wrapText="1"/>
      <protection locked="0"/>
    </xf>
    <xf numFmtId="4" fontId="2" fillId="33" borderId="18" xfId="0" applyNumberFormat="1" applyFont="1" applyFill="1" applyBorder="1" applyProtection="1">
      <protection locked="0"/>
    </xf>
  </cellXfs>
  <cellStyles count="68">
    <cellStyle name="20 % – Zvýraznění 1" xfId="7" builtinId="30" customBuiltin="1"/>
    <cellStyle name="20 % – Zvýraznění 2" xfId="8" builtinId="34" customBuiltin="1"/>
    <cellStyle name="20 % – Zvýraznění 3" xfId="9" builtinId="38" customBuiltin="1"/>
    <cellStyle name="20 % – Zvýraznění 4" xfId="10" builtinId="42" customBuiltin="1"/>
    <cellStyle name="20 % – Zvýraznění 5" xfId="11" builtinId="46" customBuiltin="1"/>
    <cellStyle name="20 % – Zvýraznění 6" xfId="12" builtinId="50" customBuiltin="1"/>
    <cellStyle name="20 % – Zvýraznění1" xfId="1" xr:uid="{00000000-0005-0000-0000-000000000000}"/>
    <cellStyle name="20 % – Zvýraznění2" xfId="2" xr:uid="{00000000-0005-0000-0000-000001000000}"/>
    <cellStyle name="20 % – Zvýraznění3" xfId="3" xr:uid="{00000000-0005-0000-0000-000002000000}"/>
    <cellStyle name="20 % – Zvýraznění4" xfId="4" xr:uid="{00000000-0005-0000-0000-000003000000}"/>
    <cellStyle name="20 % – Zvýraznění5" xfId="5" xr:uid="{00000000-0005-0000-0000-000004000000}"/>
    <cellStyle name="20 % – Zvýraznění6" xfId="6" xr:uid="{00000000-0005-0000-0000-000005000000}"/>
    <cellStyle name="40 % – Zvýraznění 1" xfId="19" builtinId="31" customBuiltin="1"/>
    <cellStyle name="40 % – Zvýraznění 2" xfId="20" builtinId="35" customBuiltin="1"/>
    <cellStyle name="40 % – Zvýraznění 3" xfId="21" builtinId="39" customBuiltin="1"/>
    <cellStyle name="40 % – Zvýraznění 4" xfId="22" builtinId="43" customBuiltin="1"/>
    <cellStyle name="40 % – Zvýraznění 5" xfId="23" builtinId="47" customBuiltin="1"/>
    <cellStyle name="40 % – Zvýraznění 6" xfId="24" builtinId="51" customBuiltin="1"/>
    <cellStyle name="40 % – Zvýraznění1" xfId="13" xr:uid="{00000000-0005-0000-0000-00000C000000}"/>
    <cellStyle name="40 % – Zvýraznění2" xfId="14" xr:uid="{00000000-0005-0000-0000-00000D000000}"/>
    <cellStyle name="40 % – Zvýraznění3" xfId="15" xr:uid="{00000000-0005-0000-0000-00000E000000}"/>
    <cellStyle name="40 % – Zvýraznění4" xfId="16" xr:uid="{00000000-0005-0000-0000-00000F000000}"/>
    <cellStyle name="40 % – Zvýraznění5" xfId="17" xr:uid="{00000000-0005-0000-0000-000010000000}"/>
    <cellStyle name="40 % – Zvýraznění6" xfId="18" xr:uid="{00000000-0005-0000-0000-000011000000}"/>
    <cellStyle name="60 % – Zvýraznění 1" xfId="31" builtinId="32" customBuiltin="1"/>
    <cellStyle name="60 % – Zvýraznění 2" xfId="32" builtinId="36" customBuiltin="1"/>
    <cellStyle name="60 % – Zvýraznění 3" xfId="33" builtinId="40" customBuiltin="1"/>
    <cellStyle name="60 % – Zvýraznění 4" xfId="34" builtinId="44" customBuiltin="1"/>
    <cellStyle name="60 % – Zvýraznění 5" xfId="35" builtinId="48" customBuiltin="1"/>
    <cellStyle name="60 % – Zvýraznění 6" xfId="36" builtinId="52" customBuiltin="1"/>
    <cellStyle name="60 % – Zvýraznění1" xfId="25" xr:uid="{00000000-0005-0000-0000-000018000000}"/>
    <cellStyle name="60 % – Zvýraznění2" xfId="26" xr:uid="{00000000-0005-0000-0000-000019000000}"/>
    <cellStyle name="60 % – Zvýraznění3" xfId="27" xr:uid="{00000000-0005-0000-0000-00001A000000}"/>
    <cellStyle name="60 % – Zvýraznění4" xfId="28" xr:uid="{00000000-0005-0000-0000-00001B000000}"/>
    <cellStyle name="60 % – Zvýraznění5" xfId="29" xr:uid="{00000000-0005-0000-0000-00001C000000}"/>
    <cellStyle name="60 % – Zvýraznění6" xfId="30" xr:uid="{00000000-0005-0000-0000-00001D000000}"/>
    <cellStyle name="Celkem" xfId="52" xr:uid="{00000000-0005-0000-0000-000024000000}"/>
    <cellStyle name="Hypertextový odkaz" xfId="37" xr:uid="{00000000-0005-0000-0000-000026000000}"/>
    <cellStyle name="Chybně" xfId="38" xr:uid="{00000000-0005-0000-0000-000027000000}"/>
    <cellStyle name="Kontrolní buňka" xfId="39" builtinId="23" customBuiltin="1"/>
    <cellStyle name="Nadpis 1" xfId="40" builtinId="16" customBuiltin="1"/>
    <cellStyle name="Nadpis 2" xfId="41" builtinId="17" customBuiltin="1"/>
    <cellStyle name="Nadpis 3" xfId="42" builtinId="18" customBuiltin="1"/>
    <cellStyle name="Nadpis 4" xfId="43" builtinId="19" customBuiltin="1"/>
    <cellStyle name="Název" xfId="55" xr:uid="{00000000-0005-0000-0000-00002D000000}"/>
    <cellStyle name="Neutrální" xfId="44" builtinId="28" customBuiltin="1"/>
    <cellStyle name="Normálna 2" xfId="45" xr:uid="{00000000-0005-0000-0000-000030000000}"/>
    <cellStyle name="Normálna 3" xfId="46" xr:uid="{00000000-0005-0000-0000-000031000000}"/>
    <cellStyle name="normálne 2" xfId="47" xr:uid="{00000000-0005-0000-0000-000032000000}"/>
    <cellStyle name="Normálne 3" xfId="67" xr:uid="{00000000-0005-0000-0000-000033000000}"/>
    <cellStyle name="Normální" xfId="0" builtinId="0"/>
    <cellStyle name="Percentá 2" xfId="48" xr:uid="{00000000-0005-0000-0000-000034000000}"/>
    <cellStyle name="Percentá 3" xfId="49" xr:uid="{00000000-0005-0000-0000-000035000000}"/>
    <cellStyle name="Poznámka" xfId="50" builtinId="10" customBuiltin="1"/>
    <cellStyle name="Propojená buňka" xfId="51" builtinId="24" customBuiltin="1"/>
    <cellStyle name="Správně" xfId="53" builtinId="26" customBuiltin="1"/>
    <cellStyle name="Špatně" xfId="60" builtinId="27" customBuiltin="1"/>
    <cellStyle name="Text upozornění" xfId="54" xr:uid="{00000000-0005-0000-0000-000038000000}"/>
    <cellStyle name="Vstup" xfId="56" builtinId="20" customBuiltin="1"/>
    <cellStyle name="Výpočet" xfId="57" builtinId="22" customBuiltin="1"/>
    <cellStyle name="Výstup" xfId="58" builtinId="21" customBuiltin="1"/>
    <cellStyle name="Vysvětlující text" xfId="59" xr:uid="{00000000-0005-0000-0000-00003C000000}"/>
    <cellStyle name="Zvýraznění 1" xfId="61" xr:uid="{00000000-0005-0000-0000-00003E000000}"/>
    <cellStyle name="Zvýraznění 2" xfId="62" xr:uid="{00000000-0005-0000-0000-00003F000000}"/>
    <cellStyle name="Zvýraznění 3" xfId="63" xr:uid="{00000000-0005-0000-0000-000040000000}"/>
    <cellStyle name="Zvýraznění 4" xfId="64" xr:uid="{00000000-0005-0000-0000-000041000000}"/>
    <cellStyle name="Zvýraznění 5" xfId="65" xr:uid="{00000000-0005-0000-0000-000042000000}"/>
    <cellStyle name="Zvýraznění 6" xfId="66" xr:uid="{00000000-0005-0000-0000-000043000000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35719</xdr:colOff>
      <xdr:row>1</xdr:row>
      <xdr:rowOff>178594</xdr:rowOff>
    </xdr:from>
    <xdr:to>
      <xdr:col>10</xdr:col>
      <xdr:colOff>426244</xdr:colOff>
      <xdr:row>3</xdr:row>
      <xdr:rowOff>104775</xdr:rowOff>
    </xdr:to>
    <xdr:pic>
      <xdr:nvPicPr>
        <xdr:cNvPr id="10" name="Obrázok 1" descr="lg1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34250" y="452438"/>
          <a:ext cx="5617369" cy="47386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1176618</xdr:colOff>
      <xdr:row>1</xdr:row>
      <xdr:rowOff>34178</xdr:rowOff>
    </xdr:from>
    <xdr:to>
      <xdr:col>9</xdr:col>
      <xdr:colOff>732304</xdr:colOff>
      <xdr:row>3</xdr:row>
      <xdr:rowOff>27881</xdr:rowOff>
    </xdr:to>
    <xdr:grpSp>
      <xdr:nvGrpSpPr>
        <xdr:cNvPr id="2" name="Skupina 2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6310593" y="310403"/>
          <a:ext cx="5442136" cy="546153"/>
          <a:chOff x="283385" y="0"/>
          <a:chExt cx="4864278" cy="559829"/>
        </a:xfrm>
      </xdr:grpSpPr>
      <xdr:pic>
        <xdr:nvPicPr>
          <xdr:cNvPr id="3" name="Picture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3385" y="83016"/>
            <a:ext cx="331470" cy="3651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rgbClr val="4F81BD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EEECE1"/>
                  </a:outerShdw>
                </a:effectLst>
              </a14:hiddenEffects>
            </a:ext>
          </a:extLst>
        </xdr:spPr>
      </xdr:pic>
      <xdr:grpSp>
        <xdr:nvGrpSpPr>
          <xdr:cNvPr id="4" name="Skupina 2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GrpSpPr>
            <a:grpSpLocks/>
          </xdr:cNvGrpSpPr>
        </xdr:nvGrpSpPr>
        <xdr:grpSpPr bwMode="auto">
          <a:xfrm>
            <a:off x="964411" y="0"/>
            <a:ext cx="4183252" cy="559829"/>
            <a:chOff x="964411" y="0"/>
            <a:chExt cx="4183252" cy="559829"/>
          </a:xfrm>
        </xdr:grpSpPr>
        <xdr:grpSp>
          <xdr:nvGrpSpPr>
            <xdr:cNvPr id="5" name="Skupina 2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GrpSpPr>
              <a:grpSpLocks/>
            </xdr:cNvGrpSpPr>
          </xdr:nvGrpSpPr>
          <xdr:grpSpPr bwMode="auto">
            <a:xfrm>
              <a:off x="3260776" y="0"/>
              <a:ext cx="1886887" cy="559829"/>
              <a:chOff x="3260776" y="0"/>
              <a:chExt cx="2426388" cy="831694"/>
            </a:xfrm>
          </xdr:grpSpPr>
          <xdr:pic>
            <xdr:nvPicPr>
              <xdr:cNvPr id="7" name="Picture 3">
                <a:extLst>
                  <a:ext uri="{FF2B5EF4-FFF2-40B4-BE49-F238E27FC236}">
                    <a16:creationId xmlns:a16="http://schemas.microsoft.com/office/drawing/2014/main" id="{00000000-0008-0000-0100-000007000000}"/>
                  </a:ext>
                </a:extLst>
              </xdr:cNvPr>
              <xdr:cNvPicPr>
                <a:picLocks noChangeArrowheads="1"/>
              </xdr:cNvPicPr>
            </xdr:nvPicPr>
            <xdr:blipFill>
              <a:blip xmlns:r="http://schemas.openxmlformats.org/officeDocument/2006/relationships" r:embed="rId2" cstate="print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3260776" y="119887"/>
                <a:ext cx="902686" cy="60179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sp macro="" textlink="">
            <xdr:nvSpPr>
              <xdr:cNvPr id="8" name="Obdĺžnik 7">
                <a:extLst>
                  <a:ext uri="{FF2B5EF4-FFF2-40B4-BE49-F238E27FC236}">
                    <a16:creationId xmlns:a16="http://schemas.microsoft.com/office/drawing/2014/main" id="{00000000-0008-0000-0100-000008000000}"/>
                  </a:ext>
                </a:extLst>
              </xdr:cNvPr>
              <xdr:cNvSpPr/>
            </xdr:nvSpPr>
            <xdr:spPr>
              <a:xfrm>
                <a:off x="4095852" y="0"/>
                <a:ext cx="1591312" cy="831694"/>
              </a:xfrm>
              <a:prstGeom prst="rect">
                <a:avLst/>
              </a:prstGeom>
            </xdr:spPr>
            <xdr:txBody>
              <a:bodyPr wrap="square">
                <a:spAutoFit/>
              </a:bodyPr>
              <a:lstStyle>
                <a:lvl1pPr marL="0" indent="0">
                  <a:defRPr sz="1100">
                    <a:latin typeface="+mn-lt"/>
                    <a:ea typeface="+mn-ea"/>
                    <a:cs typeface="+mn-cs"/>
                  </a:defRPr>
                </a:lvl1pPr>
                <a:lvl2pPr marL="457200" indent="0">
                  <a:defRPr sz="1100">
                    <a:latin typeface="+mn-lt"/>
                    <a:ea typeface="+mn-ea"/>
                    <a:cs typeface="+mn-cs"/>
                  </a:defRPr>
                </a:lvl2pPr>
                <a:lvl3pPr marL="914400" indent="0">
                  <a:defRPr sz="1100">
                    <a:latin typeface="+mn-lt"/>
                    <a:ea typeface="+mn-ea"/>
                    <a:cs typeface="+mn-cs"/>
                  </a:defRPr>
                </a:lvl3pPr>
                <a:lvl4pPr marL="1371600" indent="0">
                  <a:defRPr sz="1100">
                    <a:latin typeface="+mn-lt"/>
                    <a:ea typeface="+mn-ea"/>
                    <a:cs typeface="+mn-cs"/>
                  </a:defRPr>
                </a:lvl4pPr>
                <a:lvl5pPr marL="1828800" indent="0">
                  <a:defRPr sz="1100">
                    <a:latin typeface="+mn-lt"/>
                    <a:ea typeface="+mn-ea"/>
                    <a:cs typeface="+mn-cs"/>
                  </a:defRPr>
                </a:lvl5pPr>
                <a:lvl6pPr marL="2286000" indent="0">
                  <a:defRPr sz="1100">
                    <a:latin typeface="+mn-lt"/>
                    <a:ea typeface="+mn-ea"/>
                    <a:cs typeface="+mn-cs"/>
                  </a:defRPr>
                </a:lvl6pPr>
                <a:lvl7pPr marL="2743200" indent="0">
                  <a:defRPr sz="1100">
                    <a:latin typeface="+mn-lt"/>
                    <a:ea typeface="+mn-ea"/>
                    <a:cs typeface="+mn-cs"/>
                  </a:defRPr>
                </a:lvl7pPr>
                <a:lvl8pPr marL="3200400" indent="0">
                  <a:defRPr sz="1100">
                    <a:latin typeface="+mn-lt"/>
                    <a:ea typeface="+mn-ea"/>
                    <a:cs typeface="+mn-cs"/>
                  </a:defRPr>
                </a:lvl8pPr>
                <a:lvl9pPr marL="3657600" indent="0">
                  <a:defRPr sz="1100">
                    <a:latin typeface="+mn-lt"/>
                    <a:ea typeface="+mn-ea"/>
                    <a:cs typeface="+mn-cs"/>
                  </a:defRPr>
                </a:lvl9pPr>
              </a:lstStyle>
              <a:p>
                <a:pPr>
                  <a:lnSpc>
                    <a:spcPts val="1200"/>
                  </a:lnSpc>
                  <a:spcAft>
                    <a:spcPts val="0"/>
                  </a:spcAft>
                </a:pPr>
                <a:r>
                  <a:rPr lang="sk-SK" sz="800" b="1" kern="1200" cap="all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Európska Únia</a:t>
                </a:r>
                <a:br>
                  <a:rPr lang="sk-SK" sz="1000" b="1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</a:br>
                <a:r>
                  <a:rPr lang="sk-SK" sz="800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Európske štrukturálne</a:t>
                </a:r>
                <a:endParaRPr lang="sk-SK" sz="1200">
                  <a:effectLst/>
                  <a:latin typeface="Times New Roman"/>
                  <a:ea typeface="Calibri"/>
                </a:endParaRPr>
              </a:p>
              <a:p>
                <a:pPr>
                  <a:lnSpc>
                    <a:spcPts val="1200"/>
                  </a:lnSpc>
                  <a:spcAft>
                    <a:spcPts val="0"/>
                  </a:spcAft>
                </a:pPr>
                <a:r>
                  <a:rPr lang="sk-SK" sz="800" kern="1200">
                    <a:solidFill>
                      <a:srgbClr val="000000"/>
                    </a:solidFill>
                    <a:effectLst/>
                    <a:latin typeface="Arial"/>
                    <a:ea typeface="Calibri"/>
                  </a:rPr>
                  <a:t>a investičné fondy</a:t>
                </a:r>
                <a:endParaRPr lang="sk-SK" sz="1200">
                  <a:effectLst/>
                  <a:latin typeface="Times New Roman"/>
                  <a:ea typeface="Calibri"/>
                </a:endParaRPr>
              </a:p>
            </xdr:txBody>
          </xdr:sp>
        </xdr:grpSp>
        <xdr:pic>
          <xdr:nvPicPr>
            <xdr:cNvPr id="6" name="Picture 2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PicPr>
              <a:picLocks noChangeAspect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64411" y="123251"/>
              <a:ext cx="2094230" cy="33274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 xmlns:a14="http://schemas.microsoft.com/office/drawing/2010/main">
                  <a:solidFill>
                    <a:srgbClr val="4F81BD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EEECE1"/>
                    </a:outerShdw>
                  </a:effectLst>
                </a14:hiddenEffects>
              </a:ext>
            </a:extLst>
          </xdr:spPr>
        </xdr:pic>
      </xdr:grpSp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J1805"/>
  <sheetViews>
    <sheetView view="pageBreakPreview" topLeftCell="A97" zoomScale="80" zoomScaleNormal="70" zoomScaleSheetLayoutView="80" zoomScalePageLayoutView="50" workbookViewId="0">
      <pane xSplit="4" topLeftCell="AJ1" activePane="topRight" state="frozen"/>
      <selection pane="topRight" activeCell="AP118" sqref="AP118"/>
    </sheetView>
  </sheetViews>
  <sheetFormatPr defaultColWidth="13.36328125" defaultRowHeight="15" x14ac:dyDescent="0.25"/>
  <cols>
    <col min="1" max="1" width="4.36328125" style="6" customWidth="1"/>
    <col min="2" max="2" width="7.1796875" style="6" customWidth="1"/>
    <col min="3" max="3" width="13.54296875" style="6" customWidth="1"/>
    <col min="4" max="4" width="32.7265625" style="6" customWidth="1"/>
    <col min="5" max="5" width="13.90625" style="6" customWidth="1"/>
    <col min="6" max="6" width="10.6328125" style="12" customWidth="1"/>
    <col min="7" max="7" width="12.08984375" style="10" customWidth="1"/>
    <col min="8" max="8" width="25.6328125" style="10" customWidth="1"/>
    <col min="9" max="9" width="12" style="10" customWidth="1"/>
    <col min="10" max="10" width="11.1796875" style="10" customWidth="1"/>
    <col min="11" max="11" width="10.1796875" style="10" customWidth="1"/>
    <col min="12" max="12" width="11.08984375" style="10" customWidth="1"/>
    <col min="13" max="13" width="8.90625" style="10" customWidth="1"/>
    <col min="14" max="14" width="11.54296875" style="10" customWidth="1"/>
    <col min="15" max="15" width="10.1796875" style="10" customWidth="1"/>
    <col min="16" max="16" width="8.90625" style="10" customWidth="1"/>
    <col min="17" max="17" width="9.54296875" style="10" customWidth="1"/>
    <col min="18" max="18" width="7.81640625" style="10" customWidth="1"/>
    <col min="19" max="19" width="9.90625" style="10" customWidth="1"/>
    <col min="20" max="20" width="15.81640625" style="10" customWidth="1"/>
    <col min="21" max="21" width="10.08984375" style="10" customWidth="1"/>
    <col min="22" max="22" width="11.453125" style="10" customWidth="1"/>
    <col min="23" max="23" width="10" style="10" customWidth="1"/>
    <col min="24" max="24" width="9.08984375" style="10" customWidth="1"/>
    <col min="25" max="25" width="11.453125" style="6" customWidth="1"/>
    <col min="26" max="26" width="9.1796875" style="6" customWidth="1"/>
    <col min="27" max="27" width="10.1796875" style="6" customWidth="1"/>
    <col min="28" max="29" width="8.1796875" style="6" customWidth="1"/>
    <col min="30" max="30" width="9.1796875" style="11" customWidth="1"/>
    <col min="31" max="32" width="9.1796875" style="13" customWidth="1"/>
    <col min="33" max="35" width="9.1796875" style="11" customWidth="1"/>
    <col min="36" max="36" width="7.81640625" style="15" customWidth="1"/>
    <col min="37" max="38" width="10.1796875" style="3" customWidth="1"/>
    <col min="39" max="39" width="11.54296875" style="3" customWidth="1"/>
    <col min="40" max="40" width="8.1796875" style="3" customWidth="1"/>
    <col min="41" max="41" width="9" style="3" customWidth="1"/>
    <col min="42" max="42" width="11.36328125" style="3" customWidth="1"/>
    <col min="43" max="43" width="10.1796875" style="3" customWidth="1"/>
    <col min="44" max="44" width="7.90625" style="3" customWidth="1"/>
    <col min="45" max="45" width="5.6328125" style="3" customWidth="1"/>
    <col min="46" max="46" width="6.08984375" style="3" customWidth="1"/>
    <col min="47" max="47" width="9" style="3" customWidth="1"/>
    <col min="48" max="48" width="9.1796875" style="3" customWidth="1"/>
    <col min="49" max="49" width="9.54296875" style="3" customWidth="1"/>
    <col min="50" max="50" width="8.6328125" style="3" customWidth="1"/>
    <col min="51" max="51" width="9" style="6" customWidth="1"/>
    <col min="52" max="52" width="9.1796875" style="6" customWidth="1"/>
    <col min="53" max="55" width="8.1796875" style="6" customWidth="1"/>
    <col min="56" max="56" width="9.1796875" style="6" customWidth="1"/>
    <col min="57" max="57" width="9.1796875" style="13" customWidth="1"/>
    <col min="58" max="59" width="9.81640625" style="13" customWidth="1"/>
    <col min="60" max="60" width="9.81640625" style="6" customWidth="1"/>
    <col min="61" max="62" width="12.36328125" style="6" customWidth="1"/>
    <col min="63" max="16384" width="13.36328125" style="6"/>
  </cols>
  <sheetData>
    <row r="1" spans="1:62" s="2" customFormat="1" ht="21.75" customHeight="1" x14ac:dyDescent="0.4">
      <c r="A1" s="113"/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13"/>
      <c r="S1" s="193"/>
      <c r="T1" s="113"/>
      <c r="U1" s="113"/>
      <c r="V1" s="113"/>
      <c r="W1" s="113"/>
      <c r="X1" s="113"/>
      <c r="Y1" s="113"/>
      <c r="Z1" s="113"/>
      <c r="AA1" s="113"/>
      <c r="AB1" s="113"/>
      <c r="AC1" s="113"/>
      <c r="AD1" s="1"/>
      <c r="AE1" s="113"/>
      <c r="AF1" s="195"/>
      <c r="AG1" s="1"/>
      <c r="AH1" s="1"/>
      <c r="AI1" s="1"/>
      <c r="AJ1" s="14"/>
    </row>
    <row r="2" spans="1:62" s="2" customFormat="1" ht="21.75" customHeight="1" x14ac:dyDescent="0.4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13"/>
      <c r="S2" s="193"/>
      <c r="T2" s="113"/>
      <c r="U2" s="113"/>
      <c r="V2" s="113"/>
      <c r="W2" s="113"/>
      <c r="X2" s="113"/>
      <c r="Y2" s="113"/>
      <c r="Z2" s="113"/>
      <c r="AA2" s="113"/>
      <c r="AB2" s="113"/>
      <c r="AC2" s="113"/>
      <c r="AD2" s="1"/>
      <c r="AE2" s="113"/>
      <c r="AF2" s="195"/>
      <c r="AG2" s="1"/>
      <c r="AH2" s="1"/>
      <c r="AI2" s="1"/>
      <c r="AJ2" s="14"/>
    </row>
    <row r="3" spans="1:62" s="2" customFormat="1" ht="21.75" customHeight="1" x14ac:dyDescent="0.4">
      <c r="A3" s="113"/>
      <c r="B3" s="113"/>
      <c r="C3" s="113"/>
      <c r="D3" s="113"/>
      <c r="E3" s="113"/>
      <c r="F3" s="113"/>
      <c r="G3" s="237" t="s">
        <v>91</v>
      </c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9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"/>
      <c r="AE3" s="113"/>
      <c r="AF3" s="195"/>
      <c r="AG3" s="1"/>
      <c r="AH3" s="1"/>
      <c r="AI3" s="1"/>
      <c r="AJ3" s="14"/>
    </row>
    <row r="4" spans="1:62" s="2" customFormat="1" ht="21.75" customHeight="1" x14ac:dyDescent="0.4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9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"/>
      <c r="AE4" s="113"/>
      <c r="AF4" s="195"/>
      <c r="AG4" s="1"/>
      <c r="AH4" s="1"/>
      <c r="AI4" s="1"/>
      <c r="AJ4" s="14"/>
    </row>
    <row r="5" spans="1:62" s="2" customFormat="1" ht="21.75" customHeight="1" x14ac:dyDescent="0.4">
      <c r="A5" s="330" t="s">
        <v>70</v>
      </c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30"/>
      <c r="X5" s="330"/>
      <c r="Y5" s="330"/>
      <c r="Z5" s="330"/>
      <c r="AA5" s="330"/>
      <c r="AB5" s="330"/>
      <c r="AC5" s="330"/>
      <c r="AD5" s="1"/>
      <c r="AE5" s="113"/>
      <c r="AF5" s="195"/>
      <c r="AG5" s="1"/>
      <c r="AH5" s="1"/>
      <c r="AI5" s="1"/>
      <c r="AJ5" s="14"/>
    </row>
    <row r="6" spans="1:62" s="2" customFormat="1" ht="21.75" customHeight="1" x14ac:dyDescent="0.4">
      <c r="A6" s="330"/>
      <c r="B6" s="330"/>
      <c r="C6" s="330"/>
      <c r="D6" s="330"/>
      <c r="E6" s="330"/>
      <c r="F6" s="330"/>
      <c r="G6" s="330"/>
      <c r="H6" s="330"/>
      <c r="I6" s="330"/>
      <c r="J6" s="330"/>
      <c r="K6" s="330"/>
      <c r="L6" s="330"/>
      <c r="M6" s="330"/>
      <c r="N6" s="330"/>
      <c r="O6" s="330"/>
      <c r="P6" s="330"/>
      <c r="Q6" s="330"/>
      <c r="R6" s="330"/>
      <c r="S6" s="330"/>
      <c r="T6" s="330"/>
      <c r="U6" s="330"/>
      <c r="V6" s="330"/>
      <c r="W6" s="330"/>
      <c r="X6" s="330"/>
      <c r="Y6" s="330"/>
      <c r="Z6" s="330"/>
      <c r="AA6" s="330"/>
      <c r="AB6" s="330"/>
      <c r="AC6" s="330"/>
      <c r="AD6" s="1"/>
      <c r="AE6" s="113"/>
      <c r="AF6" s="195"/>
      <c r="AG6" s="1"/>
      <c r="AH6" s="1"/>
      <c r="AI6" s="1"/>
      <c r="AJ6" s="14"/>
    </row>
    <row r="7" spans="1:62" s="2" customFormat="1" ht="21.75" customHeight="1" x14ac:dyDescent="0.4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9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"/>
      <c r="AE7" s="113"/>
      <c r="AF7" s="195"/>
      <c r="AG7" s="1"/>
      <c r="AH7" s="1"/>
      <c r="AI7" s="1"/>
      <c r="AJ7" s="14"/>
    </row>
    <row r="8" spans="1:62" s="2" customFormat="1" ht="21.75" customHeight="1" x14ac:dyDescent="0.4">
      <c r="A8" s="113"/>
      <c r="B8" s="18"/>
      <c r="C8" s="18"/>
      <c r="D8" s="155" t="s">
        <v>63</v>
      </c>
      <c r="E8" s="257"/>
      <c r="F8" s="258"/>
      <c r="G8" s="258"/>
      <c r="H8" s="258"/>
      <c r="I8" s="258"/>
      <c r="J8" s="258"/>
      <c r="K8" s="259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X8" s="114"/>
      <c r="Y8" s="114"/>
      <c r="Z8" s="114"/>
      <c r="AA8" s="114"/>
      <c r="AB8" s="114"/>
      <c r="AC8" s="114"/>
      <c r="AD8" s="114"/>
      <c r="AE8" s="113"/>
      <c r="AF8" s="195"/>
      <c r="AG8" s="114"/>
      <c r="AH8" s="114"/>
      <c r="AI8" s="114"/>
      <c r="AJ8" s="114"/>
      <c r="AZ8" s="114"/>
      <c r="BA8" s="114"/>
      <c r="BB8" s="114"/>
      <c r="BC8" s="114"/>
      <c r="BD8" s="114"/>
      <c r="BH8" s="114"/>
      <c r="BI8" s="114"/>
      <c r="BJ8" s="114"/>
    </row>
    <row r="9" spans="1:62" s="2" customFormat="1" ht="21.75" customHeight="1" x14ac:dyDescent="0.4">
      <c r="A9" s="151"/>
      <c r="B9" s="150"/>
      <c r="C9" s="150"/>
      <c r="D9" s="155" t="s">
        <v>62</v>
      </c>
      <c r="E9" s="257"/>
      <c r="F9" s="258"/>
      <c r="G9" s="258"/>
      <c r="H9" s="258"/>
      <c r="I9" s="258"/>
      <c r="J9" s="258"/>
      <c r="K9" s="259"/>
      <c r="L9" s="114"/>
      <c r="M9" s="114"/>
      <c r="N9" s="114"/>
      <c r="O9" s="114"/>
      <c r="P9" s="114"/>
      <c r="Q9" s="114"/>
      <c r="R9" s="114"/>
      <c r="S9" s="114"/>
      <c r="T9" s="114"/>
      <c r="U9" s="114"/>
      <c r="V9" s="114"/>
      <c r="W9" s="114"/>
      <c r="X9" s="114"/>
      <c r="Y9" s="114"/>
      <c r="Z9" s="114"/>
      <c r="AA9" s="114"/>
      <c r="AB9" s="114"/>
      <c r="AC9" s="114"/>
      <c r="AD9" s="114"/>
      <c r="AE9" s="151"/>
      <c r="AF9" s="195"/>
      <c r="AG9" s="114"/>
      <c r="AH9" s="114"/>
      <c r="AI9" s="114"/>
      <c r="AJ9" s="114"/>
      <c r="AZ9" s="114"/>
      <c r="BA9" s="114"/>
      <c r="BB9" s="114"/>
      <c r="BC9" s="114"/>
      <c r="BD9" s="114"/>
      <c r="BH9" s="114"/>
      <c r="BI9" s="114"/>
      <c r="BJ9" s="114"/>
    </row>
    <row r="10" spans="1:62" s="2" customFormat="1" ht="21.75" customHeight="1" x14ac:dyDescent="0.4">
      <c r="A10" s="151"/>
      <c r="B10" s="150"/>
      <c r="C10" s="150"/>
      <c r="D10" s="155" t="s">
        <v>71</v>
      </c>
      <c r="E10" s="257"/>
      <c r="F10" s="258"/>
      <c r="G10" s="258"/>
      <c r="H10" s="258"/>
      <c r="I10" s="258"/>
      <c r="J10" s="258"/>
      <c r="K10" s="259"/>
      <c r="L10" s="114"/>
      <c r="M10" s="114"/>
      <c r="N10" s="114"/>
      <c r="O10" s="114"/>
      <c r="P10" s="114"/>
      <c r="Q10" s="114"/>
      <c r="R10" s="114"/>
      <c r="S10" s="114"/>
      <c r="T10" s="114"/>
      <c r="U10" s="114"/>
      <c r="V10" s="114"/>
      <c r="W10" s="114"/>
      <c r="X10" s="114"/>
      <c r="Y10" s="114"/>
      <c r="Z10" s="114"/>
      <c r="AA10" s="114"/>
      <c r="AB10" s="114"/>
      <c r="AC10" s="114"/>
      <c r="AD10" s="114"/>
      <c r="AE10" s="151"/>
      <c r="AF10" s="195"/>
      <c r="AG10" s="114"/>
      <c r="AH10" s="114"/>
      <c r="AI10" s="114"/>
      <c r="AJ10" s="114"/>
      <c r="AZ10" s="114"/>
      <c r="BA10" s="114"/>
      <c r="BB10" s="114"/>
      <c r="BC10" s="114"/>
      <c r="BD10" s="114"/>
      <c r="BH10" s="114"/>
      <c r="BI10" s="114"/>
      <c r="BJ10" s="114"/>
    </row>
    <row r="11" spans="1:62" s="2" customFormat="1" ht="21.75" customHeight="1" x14ac:dyDescent="0.4">
      <c r="A11" s="151"/>
      <c r="B11" s="150"/>
      <c r="C11" s="150"/>
      <c r="D11" s="155" t="s">
        <v>72</v>
      </c>
      <c r="E11" s="257"/>
      <c r="F11" s="258"/>
      <c r="G11" s="258"/>
      <c r="H11" s="258"/>
      <c r="I11" s="258"/>
      <c r="J11" s="258"/>
      <c r="K11" s="259"/>
      <c r="L11" s="114"/>
      <c r="M11" s="114"/>
      <c r="N11" s="114"/>
      <c r="O11" s="114"/>
      <c r="P11" s="114"/>
      <c r="Q11" s="114"/>
      <c r="R11" s="114"/>
      <c r="S11" s="114"/>
      <c r="T11" s="114"/>
      <c r="U11" s="114"/>
      <c r="V11" s="114"/>
      <c r="W11" s="114"/>
      <c r="X11" s="114"/>
      <c r="Y11" s="114"/>
      <c r="Z11" s="114"/>
      <c r="AA11" s="114"/>
      <c r="AB11" s="114"/>
      <c r="AC11" s="114"/>
      <c r="AD11" s="114"/>
      <c r="AE11" s="151"/>
      <c r="AF11" s="195"/>
      <c r="AG11" s="114"/>
      <c r="AH11" s="114"/>
      <c r="AI11" s="114"/>
      <c r="AJ11" s="114"/>
      <c r="AZ11" s="114"/>
      <c r="BA11" s="114"/>
      <c r="BB11" s="114"/>
      <c r="BC11" s="114"/>
      <c r="BD11" s="114"/>
      <c r="BH11" s="114"/>
      <c r="BI11" s="114"/>
      <c r="BJ11" s="114"/>
    </row>
    <row r="12" spans="1:62" s="2" customFormat="1" ht="21.75" customHeight="1" x14ac:dyDescent="0.3">
      <c r="A12" s="18"/>
      <c r="B12" s="18"/>
      <c r="C12" s="18"/>
      <c r="D12" s="155" t="s">
        <v>73</v>
      </c>
      <c r="E12" s="257"/>
      <c r="F12" s="258"/>
      <c r="G12" s="258"/>
      <c r="H12" s="258"/>
      <c r="I12" s="258"/>
      <c r="J12" s="258"/>
      <c r="K12" s="259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  <c r="AE12" s="114"/>
      <c r="AF12" s="114"/>
      <c r="AG12" s="114"/>
      <c r="AH12" s="114"/>
      <c r="AI12" s="114"/>
      <c r="AJ12" s="114"/>
      <c r="AK12" s="114"/>
      <c r="AL12" s="114"/>
      <c r="AM12" s="114"/>
      <c r="AN12" s="114"/>
      <c r="AO12" s="114"/>
      <c r="AP12" s="114"/>
      <c r="AQ12" s="114"/>
      <c r="AR12" s="114"/>
      <c r="AS12" s="114"/>
      <c r="AT12" s="114"/>
      <c r="AU12" s="114"/>
      <c r="AV12" s="115"/>
      <c r="AW12" s="114"/>
      <c r="AX12" s="114"/>
      <c r="AY12" s="114"/>
      <c r="AZ12" s="114"/>
      <c r="BA12" s="114"/>
      <c r="BB12" s="114"/>
      <c r="BC12" s="114"/>
      <c r="BD12" s="114"/>
      <c r="BH12" s="114"/>
      <c r="BI12" s="114"/>
      <c r="BJ12" s="114"/>
    </row>
    <row r="13" spans="1:62" ht="12.75" customHeight="1" thickBot="1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</row>
    <row r="14" spans="1:62" ht="25.5" customHeight="1" thickBot="1" x14ac:dyDescent="0.3">
      <c r="A14" s="300" t="s">
        <v>0</v>
      </c>
      <c r="B14" s="297" t="s">
        <v>36</v>
      </c>
      <c r="C14" s="294" t="s">
        <v>35</v>
      </c>
      <c r="D14" s="317" t="s">
        <v>17</v>
      </c>
      <c r="E14" s="317" t="s">
        <v>34</v>
      </c>
      <c r="F14" s="340" t="s">
        <v>90</v>
      </c>
      <c r="G14" s="337" t="s">
        <v>14</v>
      </c>
      <c r="H14" s="334" t="s">
        <v>15</v>
      </c>
      <c r="I14" s="370" t="s">
        <v>5</v>
      </c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256"/>
      <c r="W14" s="256"/>
      <c r="X14" s="256"/>
      <c r="Y14" s="256"/>
      <c r="Z14" s="256"/>
      <c r="AA14" s="256"/>
      <c r="AB14" s="256"/>
      <c r="AC14" s="256"/>
      <c r="AD14" s="371"/>
      <c r="AE14" s="371"/>
      <c r="AF14" s="371"/>
      <c r="AG14" s="371"/>
      <c r="AH14" s="372"/>
      <c r="AI14" s="373"/>
      <c r="AJ14" s="358" t="s">
        <v>1</v>
      </c>
      <c r="AK14" s="306" t="s">
        <v>6</v>
      </c>
      <c r="AL14" s="307"/>
      <c r="AM14" s="307"/>
      <c r="AN14" s="307"/>
      <c r="AO14" s="307"/>
      <c r="AP14" s="307"/>
      <c r="AQ14" s="307"/>
      <c r="AR14" s="307"/>
      <c r="AS14" s="307"/>
      <c r="AT14" s="307"/>
      <c r="AU14" s="307"/>
      <c r="AV14" s="307"/>
      <c r="AW14" s="307"/>
      <c r="AX14" s="307"/>
      <c r="AY14" s="307"/>
      <c r="AZ14" s="307"/>
      <c r="BA14" s="307"/>
      <c r="BB14" s="307"/>
      <c r="BC14" s="307"/>
      <c r="BD14" s="307"/>
      <c r="BE14" s="307"/>
      <c r="BF14" s="308"/>
      <c r="BG14" s="308"/>
      <c r="BH14" s="309"/>
      <c r="BI14" s="166"/>
      <c r="BJ14" s="166"/>
    </row>
    <row r="15" spans="1:62" s="16" customFormat="1" ht="13.5" customHeight="1" thickBot="1" x14ac:dyDescent="0.3">
      <c r="A15" s="301"/>
      <c r="B15" s="298"/>
      <c r="C15" s="295"/>
      <c r="D15" s="318"/>
      <c r="E15" s="318"/>
      <c r="F15" s="341"/>
      <c r="G15" s="338"/>
      <c r="H15" s="335"/>
      <c r="I15" s="331" t="s">
        <v>77</v>
      </c>
      <c r="J15" s="116">
        <v>610</v>
      </c>
      <c r="K15" s="117">
        <v>611</v>
      </c>
      <c r="L15" s="118">
        <v>612001</v>
      </c>
      <c r="M15" s="118">
        <v>612002</v>
      </c>
      <c r="N15" s="118">
        <v>613</v>
      </c>
      <c r="O15" s="311">
        <v>614</v>
      </c>
      <c r="P15" s="312"/>
      <c r="Q15" s="312"/>
      <c r="R15" s="118">
        <v>615</v>
      </c>
      <c r="S15" s="118">
        <v>616</v>
      </c>
      <c r="T15" s="118">
        <v>642030</v>
      </c>
      <c r="U15" s="239">
        <v>620</v>
      </c>
      <c r="V15" s="120">
        <v>621</v>
      </c>
      <c r="W15" s="121">
        <v>623</v>
      </c>
      <c r="X15" s="119">
        <v>625</v>
      </c>
      <c r="Y15" s="122">
        <v>625001</v>
      </c>
      <c r="Z15" s="123">
        <v>625002</v>
      </c>
      <c r="AA15" s="123">
        <v>625003</v>
      </c>
      <c r="AB15" s="123">
        <v>625004</v>
      </c>
      <c r="AC15" s="123">
        <v>625005</v>
      </c>
      <c r="AD15" s="124">
        <v>625007</v>
      </c>
      <c r="AE15" s="171">
        <v>627</v>
      </c>
      <c r="AF15" s="171">
        <v>637016</v>
      </c>
      <c r="AG15" s="171">
        <v>642015</v>
      </c>
      <c r="AH15" s="116">
        <v>637006</v>
      </c>
      <c r="AI15" s="116">
        <v>642014</v>
      </c>
      <c r="AJ15" s="383"/>
      <c r="AK15" s="385" t="s">
        <v>85</v>
      </c>
      <c r="AL15" s="116">
        <v>610</v>
      </c>
      <c r="AM15" s="234">
        <v>611</v>
      </c>
      <c r="AN15" s="119">
        <v>612001</v>
      </c>
      <c r="AO15" s="233">
        <v>612002</v>
      </c>
      <c r="AP15" s="119">
        <v>613</v>
      </c>
      <c r="AQ15" s="204">
        <v>614</v>
      </c>
      <c r="AR15" s="238">
        <v>615</v>
      </c>
      <c r="AS15" s="204">
        <v>616</v>
      </c>
      <c r="AT15" s="238">
        <v>642030</v>
      </c>
      <c r="AU15" s="119">
        <v>620</v>
      </c>
      <c r="AV15" s="233">
        <v>621</v>
      </c>
      <c r="AW15" s="119">
        <v>623</v>
      </c>
      <c r="AX15" s="119">
        <v>625</v>
      </c>
      <c r="AY15" s="231">
        <v>625001</v>
      </c>
      <c r="AZ15" s="126">
        <v>625002</v>
      </c>
      <c r="BA15" s="126">
        <v>625003</v>
      </c>
      <c r="BB15" s="126">
        <v>625004</v>
      </c>
      <c r="BC15" s="126">
        <v>625005</v>
      </c>
      <c r="BD15" s="126">
        <v>625007</v>
      </c>
      <c r="BE15" s="125">
        <v>627</v>
      </c>
      <c r="BF15" s="125">
        <v>637006</v>
      </c>
      <c r="BG15" s="125">
        <v>642014</v>
      </c>
      <c r="BH15" s="126">
        <v>642015</v>
      </c>
      <c r="BI15" s="167"/>
      <c r="BJ15" s="167"/>
    </row>
    <row r="16" spans="1:62" s="4" customFormat="1" ht="139.5" customHeight="1" thickBot="1" x14ac:dyDescent="0.3">
      <c r="A16" s="302"/>
      <c r="B16" s="299"/>
      <c r="C16" s="296"/>
      <c r="D16" s="319"/>
      <c r="E16" s="319"/>
      <c r="F16" s="342"/>
      <c r="G16" s="339"/>
      <c r="H16" s="336"/>
      <c r="I16" s="332"/>
      <c r="J16" s="127" t="s">
        <v>33</v>
      </c>
      <c r="K16" s="128" t="s">
        <v>44</v>
      </c>
      <c r="L16" s="129" t="s">
        <v>21</v>
      </c>
      <c r="M16" s="129" t="s">
        <v>20</v>
      </c>
      <c r="N16" s="130" t="s">
        <v>45</v>
      </c>
      <c r="O16" s="131" t="s">
        <v>19</v>
      </c>
      <c r="P16" s="132" t="s">
        <v>32</v>
      </c>
      <c r="Q16" s="133" t="s">
        <v>31</v>
      </c>
      <c r="R16" s="134" t="s">
        <v>22</v>
      </c>
      <c r="S16" s="130" t="s">
        <v>86</v>
      </c>
      <c r="T16" s="135" t="s">
        <v>87</v>
      </c>
      <c r="U16" s="127" t="s">
        <v>30</v>
      </c>
      <c r="V16" s="136" t="s">
        <v>82</v>
      </c>
      <c r="W16" s="137" t="s">
        <v>83</v>
      </c>
      <c r="X16" s="189" t="s">
        <v>38</v>
      </c>
      <c r="Y16" s="192" t="s">
        <v>28</v>
      </c>
      <c r="Z16" s="192" t="s">
        <v>27</v>
      </c>
      <c r="AA16" s="192" t="s">
        <v>26</v>
      </c>
      <c r="AB16" s="192" t="s">
        <v>25</v>
      </c>
      <c r="AC16" s="192" t="s">
        <v>24</v>
      </c>
      <c r="AD16" s="192" t="s">
        <v>37</v>
      </c>
      <c r="AE16" s="172" t="s">
        <v>76</v>
      </c>
      <c r="AF16" s="172" t="s">
        <v>75</v>
      </c>
      <c r="AG16" s="172" t="s">
        <v>78</v>
      </c>
      <c r="AH16" s="173" t="s">
        <v>74</v>
      </c>
      <c r="AI16" s="374" t="s">
        <v>93</v>
      </c>
      <c r="AJ16" s="384"/>
      <c r="AK16" s="386"/>
      <c r="AL16" s="189" t="s">
        <v>43</v>
      </c>
      <c r="AM16" s="192" t="s">
        <v>44</v>
      </c>
      <c r="AN16" s="192" t="s">
        <v>21</v>
      </c>
      <c r="AO16" s="192" t="s">
        <v>20</v>
      </c>
      <c r="AP16" s="235" t="s">
        <v>18</v>
      </c>
      <c r="AQ16" s="192" t="s">
        <v>31</v>
      </c>
      <c r="AR16" s="235" t="s">
        <v>22</v>
      </c>
      <c r="AS16" s="240" t="s">
        <v>88</v>
      </c>
      <c r="AT16" s="240" t="s">
        <v>89</v>
      </c>
      <c r="AU16" s="241" t="s">
        <v>30</v>
      </c>
      <c r="AV16" s="192" t="s">
        <v>39</v>
      </c>
      <c r="AW16" s="192" t="s">
        <v>29</v>
      </c>
      <c r="AX16" s="189" t="s">
        <v>38</v>
      </c>
      <c r="AY16" s="236" t="s">
        <v>28</v>
      </c>
      <c r="AZ16" s="192" t="s">
        <v>27</v>
      </c>
      <c r="BA16" s="192" t="s">
        <v>26</v>
      </c>
      <c r="BB16" s="192" t="s">
        <v>25</v>
      </c>
      <c r="BC16" s="192" t="s">
        <v>24</v>
      </c>
      <c r="BD16" s="192" t="s">
        <v>23</v>
      </c>
      <c r="BE16" s="127" t="s">
        <v>76</v>
      </c>
      <c r="BF16" s="189" t="s">
        <v>74</v>
      </c>
      <c r="BG16" s="127" t="s">
        <v>93</v>
      </c>
      <c r="BH16" s="127" t="s">
        <v>78</v>
      </c>
      <c r="BI16" s="168"/>
      <c r="BJ16" s="168"/>
    </row>
    <row r="17" spans="1:62" s="4" customFormat="1" ht="13.8" x14ac:dyDescent="0.25">
      <c r="A17" s="56">
        <v>1</v>
      </c>
      <c r="B17" s="57"/>
      <c r="C17" s="58"/>
      <c r="D17" s="59"/>
      <c r="E17" s="60"/>
      <c r="F17" s="61"/>
      <c r="G17" s="62"/>
      <c r="H17" s="63"/>
      <c r="I17" s="109">
        <f>J17+U17</f>
        <v>0</v>
      </c>
      <c r="J17" s="194">
        <f>K17+L17+M17+N17+O17+R17+S17</f>
        <v>0</v>
      </c>
      <c r="K17" s="65"/>
      <c r="L17" s="66"/>
      <c r="M17" s="66"/>
      <c r="N17" s="67"/>
      <c r="O17" s="68">
        <f>P17+Q17</f>
        <v>0</v>
      </c>
      <c r="P17" s="65"/>
      <c r="Q17" s="66"/>
      <c r="R17" s="69"/>
      <c r="S17" s="197"/>
      <c r="T17" s="67"/>
      <c r="U17" s="70">
        <f>V17+W17+X17</f>
        <v>0</v>
      </c>
      <c r="V17" s="88">
        <f>ROUNDDOWN(J17*0.1,2)+ROUNDDOWN(AE17*0.1,2)+ROUNDDOWN(AF17*0.1,2)</f>
        <v>0</v>
      </c>
      <c r="W17" s="216">
        <v>0</v>
      </c>
      <c r="X17" s="191">
        <f>SUM(Y17:AD17)</f>
        <v>0</v>
      </c>
      <c r="Y17" s="223">
        <f>IF(J17+AF17&gt;7644,ROUNDDOWN(7644*0.014,2),ROUNDDOWN(J17*0.014,2))+ROUNDDOWN(AF17*0.014,2)</f>
        <v>0</v>
      </c>
      <c r="Z17" s="89">
        <f>IF(J17+AF17&gt;7644,ROUNDDOWN(7644*0.14,2),ROUNDDOWN(J17*0.14,2))+ROUNDDOWN(AF17*0.14,2)</f>
        <v>0</v>
      </c>
      <c r="AA17" s="227">
        <f>ROUNDDOWN(J17*0.008,2)+ROUNDDOWN(AF17*0.008,2)</f>
        <v>0</v>
      </c>
      <c r="AB17" s="89">
        <f>IF(J17+AF17&gt;7644,ROUNDDOWN(7644*0.03,2),ROUNDDOWN(J17*0.03,2))+ROUNDDOWN(AF17*0.03,2)</f>
        <v>0</v>
      </c>
      <c r="AC17" s="89">
        <f>IF(J17+AF17&gt;7644,ROUNDDOWN(7644*0.01,2),ROUNDDOWN(J17*0.01,2))+ROUNDDOWN(AF17*0.01,2)</f>
        <v>0</v>
      </c>
      <c r="AD17" s="89">
        <f>IF(J17+AF17&gt;7644,ROUNDDOWN(7644*0.0475,2),ROUNDDOWN(J17*0.0475,2))+ROUNDDOWN(AF17*0.0475,2)</f>
        <v>0</v>
      </c>
      <c r="AE17" s="71">
        <v>0</v>
      </c>
      <c r="AF17" s="71">
        <v>0</v>
      </c>
      <c r="AG17" s="71">
        <v>0</v>
      </c>
      <c r="AH17" s="165">
        <v>0</v>
      </c>
      <c r="AI17" s="369">
        <v>0</v>
      </c>
      <c r="AJ17" s="251"/>
      <c r="AK17" s="387">
        <f>AL17+AT17+AU17+BE17+BF17+BH17+BG17</f>
        <v>0</v>
      </c>
      <c r="AL17" s="382">
        <f>AM17+AN17+AO17+AP17+AQ17+AR17+AS17</f>
        <v>0</v>
      </c>
      <c r="AM17" s="211">
        <f>ROUNDDOWN(K17*AJ17,2)</f>
        <v>0</v>
      </c>
      <c r="AN17" s="73">
        <f>ROUNDDOWN(L17*AJ17,2)</f>
        <v>0</v>
      </c>
      <c r="AO17" s="73">
        <f>ROUNDDOWN(M17*AJ17,2)</f>
        <v>0</v>
      </c>
      <c r="AP17" s="205">
        <f>ROUNDDOWN(N17*AJ17,2)</f>
        <v>0</v>
      </c>
      <c r="AQ17" s="91">
        <f>Q17</f>
        <v>0</v>
      </c>
      <c r="AR17" s="73">
        <f>ROUNDDOWN(R17*AJ17,2)</f>
        <v>0</v>
      </c>
      <c r="AS17" s="201">
        <f>ROUNDDOWN(S17*AJ17,2)</f>
        <v>0</v>
      </c>
      <c r="AT17" s="197">
        <f>ROUNDDOWN(T17*AJ17,2)</f>
        <v>0</v>
      </c>
      <c r="AU17" s="74">
        <f>AV17+AW17+AX17</f>
        <v>0</v>
      </c>
      <c r="AV17" s="218">
        <f>IF(V17=0,0,ROUNDDOWN(AL17*0.1,2)+ROUNDDOWN(BE17*0.1,2))</f>
        <v>0</v>
      </c>
      <c r="AW17" s="190">
        <f>IF(W17=0,0,ROUNDDOWN(AL17*0.1,2)+ROUNDDOWN(BE17*0.1,2))</f>
        <v>0</v>
      </c>
      <c r="AX17" s="72">
        <f>SUM(AY17:BD17)</f>
        <v>0</v>
      </c>
      <c r="AY17" s="393">
        <f>IF(Y17=0,0,(IF(AL17&gt;7644,ROUNDDOWN(7644*0.014,2),ROUNDDOWN(AL17*0.014,2))))</f>
        <v>0</v>
      </c>
      <c r="AZ17" s="394">
        <f>IF(Z17=0,0,(IF(AL17&gt;7644,ROUNDDOWN(7644*0.14,2),ROUNDDOWN(AL17*0.14,2))))</f>
        <v>0</v>
      </c>
      <c r="BA17" s="394">
        <f>ROUNDDOWN(AL17*0.008,2)</f>
        <v>0</v>
      </c>
      <c r="BB17" s="394">
        <f>IF(AB17=0,0,(IF(AL17&gt;7644,ROUNDDOWN(7644*0.03,2),ROUNDDOWN(AL17*0.03,2))))</f>
        <v>0</v>
      </c>
      <c r="BC17" s="394">
        <f>IF(AC17=0,0,IF(AL17&gt;7644,ROUNDDOWN(7644*0.01,2),ROUNDDOWN(AL17*0.01,2)))</f>
        <v>0</v>
      </c>
      <c r="BD17" s="395">
        <f>IF(AD17=0,0,(IF(AL17&gt;7644,ROUNDDOWN(7644*0.0475,2),ROUNDDOWN(AL17*0.0475,2))))</f>
        <v>0</v>
      </c>
      <c r="BE17" s="403">
        <f>AE17*AJ17</f>
        <v>0</v>
      </c>
      <c r="BF17" s="390">
        <f>AH17</f>
        <v>0</v>
      </c>
      <c r="BG17" s="380">
        <f>AI17*AJ17</f>
        <v>0</v>
      </c>
      <c r="BH17" s="175">
        <f>ROUNDDOWN(AJ17*AG17,2)</f>
        <v>0</v>
      </c>
      <c r="BI17" s="169"/>
      <c r="BJ17" s="169"/>
    </row>
    <row r="18" spans="1:62" s="4" customFormat="1" ht="13.8" x14ac:dyDescent="0.25">
      <c r="A18" s="56">
        <v>2</v>
      </c>
      <c r="B18" s="75"/>
      <c r="C18" s="76"/>
      <c r="D18" s="77"/>
      <c r="E18" s="78"/>
      <c r="F18" s="79"/>
      <c r="G18" s="80"/>
      <c r="H18" s="81"/>
      <c r="I18" s="82">
        <f>J18+U18</f>
        <v>0</v>
      </c>
      <c r="J18" s="194">
        <f t="shared" ref="J18:J81" si="0">K18+L18+M18+N18+O18+R18+S18</f>
        <v>0</v>
      </c>
      <c r="K18" s="83"/>
      <c r="L18" s="79"/>
      <c r="M18" s="79"/>
      <c r="N18" s="84"/>
      <c r="O18" s="85">
        <f t="shared" ref="O18:O27" si="1">P18+Q18</f>
        <v>0</v>
      </c>
      <c r="P18" s="83"/>
      <c r="Q18" s="79"/>
      <c r="R18" s="86"/>
      <c r="S18" s="190"/>
      <c r="T18" s="87"/>
      <c r="U18" s="70">
        <f t="shared" ref="U18:U81" si="2">V18+W18+X18</f>
        <v>0</v>
      </c>
      <c r="V18" s="88">
        <f t="shared" ref="V18:V81" si="3">ROUNDDOWN(J18*0.1,2)+ROUNDDOWN(AE18*0.1,2)+ROUNDDOWN(AF18*0.1,2)</f>
        <v>0</v>
      </c>
      <c r="W18" s="216">
        <f t="shared" ref="W18:W81" si="4">ROUNDDOWN(J18*0.1,2)+ROUNDDOWN(AE18*0.1,2)+ROUNDDOWN(AF18*0.1,2)</f>
        <v>0</v>
      </c>
      <c r="X18" s="224">
        <f t="shared" ref="X18:X81" si="5">SUM(Y18:AD18)</f>
        <v>0</v>
      </c>
      <c r="Y18" s="223">
        <f t="shared" ref="Y18:Y81" si="6">IF(J18+AF18&gt;7644,ROUNDDOWN(7644*0.014,2),ROUNDDOWN(J18*0.014,2))+ROUNDDOWN(AF18*0.014,2)</f>
        <v>0</v>
      </c>
      <c r="Z18" s="89">
        <f t="shared" ref="Z18:Z81" si="7">IF(J18+AF18&gt;7644,ROUNDDOWN(7644*0.14,2),ROUNDDOWN(J18*0.14,2))+ROUNDDOWN(AF18*0.14,2)</f>
        <v>0</v>
      </c>
      <c r="AA18" s="226">
        <f t="shared" ref="AA18:AA81" si="8">ROUNDDOWN(J18*0.008,2)+ROUNDDOWN(AF18*0.008,2)</f>
        <v>0</v>
      </c>
      <c r="AB18" s="89">
        <f t="shared" ref="AB18:AB81" si="9">IF(J18+AF18&gt;7644,ROUNDDOWN(7644*0.03,2),ROUNDDOWN(J18*0.03,2))+ROUNDDOWN(AF18*0.03,2)</f>
        <v>0</v>
      </c>
      <c r="AC18" s="89">
        <f t="shared" ref="AC18:AC81" si="10">IF(J18+AF18&gt;7644,ROUNDDOWN(7644*0.01,2),ROUNDDOWN(J18*0.01,2))+ROUNDDOWN(AF18*0.01,2)</f>
        <v>0</v>
      </c>
      <c r="AD18" s="89">
        <f t="shared" ref="AD18:AD81" si="11">IF(J18+AF18&gt;7644,ROUNDDOWN(7644*0.0475,2),ROUNDDOWN(J18*0.0475,2))+ROUNDDOWN(AF18*0.0475,2)</f>
        <v>0</v>
      </c>
      <c r="AE18" s="71">
        <v>0</v>
      </c>
      <c r="AF18" s="71">
        <v>0</v>
      </c>
      <c r="AG18" s="71">
        <v>0</v>
      </c>
      <c r="AH18" s="165">
        <v>0</v>
      </c>
      <c r="AI18" s="369">
        <v>0</v>
      </c>
      <c r="AJ18" s="375"/>
      <c r="AK18" s="388">
        <f t="shared" ref="AK18:AK81" si="12">AL18+AT18+AU18+BE18+BF18+BH18+BG18</f>
        <v>0</v>
      </c>
      <c r="AL18" s="379">
        <f t="shared" ref="AL18:AL81" si="13">AM18+AN18+AO18+AP18+AQ18+AR18+AS18</f>
        <v>0</v>
      </c>
      <c r="AM18" s="212">
        <f>ROUNDDOWN(K18*AJ18,2)</f>
        <v>0</v>
      </c>
      <c r="AN18" s="102">
        <f>ROUNDDOWN(L18*AJ18,2)</f>
        <v>0</v>
      </c>
      <c r="AO18" s="102">
        <f>ROUNDDOWN(M18*AJ18,2)</f>
        <v>0</v>
      </c>
      <c r="AP18" s="206">
        <f>ROUNDDOWN(N18*AJ18,2)</f>
        <v>0</v>
      </c>
      <c r="AQ18" s="102">
        <f>Q18</f>
        <v>0</v>
      </c>
      <c r="AR18" s="102">
        <f>ROUNDDOWN(R18*AJ18,2)</f>
        <v>0</v>
      </c>
      <c r="AS18" s="102">
        <f>ROUNDDOWN(S18*AJ18,2)</f>
        <v>0</v>
      </c>
      <c r="AT18" s="216">
        <f>ROUNDDOWN(T18*AJ18,2)</f>
        <v>0</v>
      </c>
      <c r="AU18" s="90">
        <f t="shared" ref="AU18:AU81" si="14">AV18+AW18+AX18</f>
        <v>0</v>
      </c>
      <c r="AV18" s="219">
        <f>IF(V18=0,0,ROUNDDOWN(AL18*0.1,2)+ROUNDDOWN(BE18*0.1,2))</f>
        <v>0</v>
      </c>
      <c r="AW18" s="216">
        <f>IF(W18=0,0,ROUNDDOWN(AL18*0.1,2)+ROUNDDOWN(BE18*0.1,2))</f>
        <v>0</v>
      </c>
      <c r="AX18" s="214">
        <f t="shared" ref="AX18:AX81" si="15">SUM(AY18:BD18)</f>
        <v>0</v>
      </c>
      <c r="AY18" s="396">
        <f>IF(Y18=0,0,(IF(AL18&gt;7644,ROUNDDOWN(7644*0.014,2),ROUNDDOWN(AL18*0.014,2))))</f>
        <v>0</v>
      </c>
      <c r="AZ18" s="222">
        <f>IF(Z18=0,0,(IF(AL18&gt;7644,ROUNDDOWN(7644*0.14,2),ROUNDDOWN(AL18*0.14,2))))</f>
        <v>0</v>
      </c>
      <c r="BA18" s="222">
        <f t="shared" ref="BA18:BA81" si="16">ROUNDDOWN(AL18*0.008,2)</f>
        <v>0</v>
      </c>
      <c r="BB18" s="89">
        <f>IF(AB18=0,0,(IF(AL18&gt;7644,ROUNDDOWN(7644*0.03,2),ROUNDDOWN(AL18*0.03,2))))</f>
        <v>0</v>
      </c>
      <c r="BC18" s="89">
        <f>IF(AC18=0,0,IF(AL18&gt;7644,ROUNDDOWN(7644*0.01,2),ROUNDDOWN(AL18*0.01,2)))</f>
        <v>0</v>
      </c>
      <c r="BD18" s="397">
        <f>IF(AD18=0,0,(IF(AL18&gt;7644,ROUNDDOWN(7644*0.0475,2),ROUNDDOWN(AL18*0.0475,2))))</f>
        <v>0</v>
      </c>
      <c r="BE18" s="392">
        <f>AE18*AJ18</f>
        <v>0</v>
      </c>
      <c r="BF18" s="391">
        <f t="shared" ref="BF18:BF81" si="17">AH18</f>
        <v>0</v>
      </c>
      <c r="BG18" s="378">
        <f t="shared" ref="BG18:BG81" si="18">AI18*AJ18</f>
        <v>0</v>
      </c>
      <c r="BH18" s="174">
        <f>ROUNDDOWN(AJ18*AG18,2)</f>
        <v>0</v>
      </c>
      <c r="BI18" s="169"/>
      <c r="BJ18" s="169"/>
    </row>
    <row r="19" spans="1:62" s="4" customFormat="1" ht="13.8" x14ac:dyDescent="0.25">
      <c r="A19" s="56">
        <v>3</v>
      </c>
      <c r="B19" s="75"/>
      <c r="C19" s="76"/>
      <c r="D19" s="77"/>
      <c r="E19" s="78"/>
      <c r="F19" s="79"/>
      <c r="G19" s="80"/>
      <c r="H19" s="81"/>
      <c r="I19" s="82">
        <f>J19+U19</f>
        <v>0</v>
      </c>
      <c r="J19" s="194">
        <f t="shared" si="0"/>
        <v>0</v>
      </c>
      <c r="K19" s="83"/>
      <c r="L19" s="79"/>
      <c r="M19" s="79"/>
      <c r="N19" s="84"/>
      <c r="O19" s="85">
        <f t="shared" si="1"/>
        <v>0</v>
      </c>
      <c r="P19" s="83"/>
      <c r="Q19" s="79"/>
      <c r="R19" s="86"/>
      <c r="S19" s="190"/>
      <c r="T19" s="87"/>
      <c r="U19" s="70">
        <f t="shared" si="2"/>
        <v>0</v>
      </c>
      <c r="V19" s="88">
        <f t="shared" si="3"/>
        <v>0</v>
      </c>
      <c r="W19" s="216">
        <f t="shared" si="4"/>
        <v>0</v>
      </c>
      <c r="X19" s="224">
        <f t="shared" si="5"/>
        <v>0</v>
      </c>
      <c r="Y19" s="223">
        <f t="shared" si="6"/>
        <v>0</v>
      </c>
      <c r="Z19" s="89">
        <f t="shared" si="7"/>
        <v>0</v>
      </c>
      <c r="AA19" s="226">
        <f t="shared" si="8"/>
        <v>0</v>
      </c>
      <c r="AB19" s="89">
        <f t="shared" si="9"/>
        <v>0</v>
      </c>
      <c r="AC19" s="89">
        <f t="shared" si="10"/>
        <v>0</v>
      </c>
      <c r="AD19" s="89">
        <f t="shared" si="11"/>
        <v>0</v>
      </c>
      <c r="AE19" s="71">
        <v>0</v>
      </c>
      <c r="AF19" s="71">
        <v>0</v>
      </c>
      <c r="AG19" s="71">
        <v>0</v>
      </c>
      <c r="AH19" s="165">
        <v>0</v>
      </c>
      <c r="AI19" s="369">
        <v>0</v>
      </c>
      <c r="AJ19" s="375"/>
      <c r="AK19" s="388">
        <f t="shared" si="12"/>
        <v>0</v>
      </c>
      <c r="AL19" s="379">
        <f t="shared" si="13"/>
        <v>0</v>
      </c>
      <c r="AM19" s="212">
        <f>ROUNDDOWN(K19*AJ19,2)</f>
        <v>0</v>
      </c>
      <c r="AN19" s="102">
        <f>ROUNDDOWN(L19*AJ19,2)</f>
        <v>0</v>
      </c>
      <c r="AO19" s="102">
        <f>ROUNDDOWN(M19*AJ19,2)</f>
        <v>0</v>
      </c>
      <c r="AP19" s="206">
        <f>ROUNDDOWN(N19*AJ19,2)</f>
        <v>0</v>
      </c>
      <c r="AQ19" s="102">
        <f>Q19</f>
        <v>0</v>
      </c>
      <c r="AR19" s="102">
        <f>ROUNDDOWN(R19*AJ19,2)</f>
        <v>0</v>
      </c>
      <c r="AS19" s="102">
        <f>ROUNDDOWN(S19*AJ19,2)</f>
        <v>0</v>
      </c>
      <c r="AT19" s="216">
        <f>ROUNDDOWN(T19*AJ19,2)</f>
        <v>0</v>
      </c>
      <c r="AU19" s="90">
        <f t="shared" si="14"/>
        <v>0</v>
      </c>
      <c r="AV19" s="219">
        <f>IF(V19=0,0,ROUNDDOWN(AL19*0.1,2)+ROUNDDOWN(BE19*0.1,2))</f>
        <v>0</v>
      </c>
      <c r="AW19" s="216">
        <f>IF(W19=0,0,ROUNDDOWN(AL19*0.1,2)+ROUNDDOWN(BE19*0.1,2))</f>
        <v>0</v>
      </c>
      <c r="AX19" s="214">
        <f t="shared" si="15"/>
        <v>0</v>
      </c>
      <c r="AY19" s="396">
        <f>IF(Y19=0,0,(IF(AL19&gt;7644,ROUNDDOWN(7644*0.014,2),ROUNDDOWN(AL19*0.014,2))))</f>
        <v>0</v>
      </c>
      <c r="AZ19" s="222">
        <f>IF(Z19=0,0,(IF(AL19&gt;7644,ROUNDDOWN(7644*0.14,2),ROUNDDOWN(AL19*0.14,2))))</f>
        <v>0</v>
      </c>
      <c r="BA19" s="222">
        <f t="shared" si="16"/>
        <v>0</v>
      </c>
      <c r="BB19" s="89">
        <f>IF(AB19=0,0,(IF(AL19&gt;7644,ROUNDDOWN(7644*0.03,2),ROUNDDOWN(AL19*0.03,2))))</f>
        <v>0</v>
      </c>
      <c r="BC19" s="89">
        <f>IF(AC19=0,0,IF(AL19&gt;7644,ROUNDDOWN(7644*0.01,2),ROUNDDOWN(AL19*0.01,2)))</f>
        <v>0</v>
      </c>
      <c r="BD19" s="397">
        <f>IF(AD19=0,0,(IF(AL19&gt;7644,ROUNDDOWN(7644*0.0475,2),ROUNDDOWN(AL19*0.0475,2))))</f>
        <v>0</v>
      </c>
      <c r="BE19" s="392">
        <f>AE19*AJ19</f>
        <v>0</v>
      </c>
      <c r="BF19" s="391">
        <f t="shared" si="17"/>
        <v>0</v>
      </c>
      <c r="BG19" s="378">
        <f t="shared" si="18"/>
        <v>0</v>
      </c>
      <c r="BH19" s="174">
        <f>ROUNDDOWN(AJ19*AG19,2)</f>
        <v>0</v>
      </c>
      <c r="BI19" s="169"/>
      <c r="BJ19" s="169"/>
    </row>
    <row r="20" spans="1:62" s="4" customFormat="1" ht="13.8" x14ac:dyDescent="0.25">
      <c r="A20" s="56">
        <v>4</v>
      </c>
      <c r="B20" s="75"/>
      <c r="C20" s="76"/>
      <c r="D20" s="77"/>
      <c r="E20" s="78"/>
      <c r="F20" s="79"/>
      <c r="G20" s="80"/>
      <c r="H20" s="81"/>
      <c r="I20" s="82">
        <f t="shared" ref="I20:I72" si="19">J20+U20</f>
        <v>0</v>
      </c>
      <c r="J20" s="194">
        <f t="shared" si="0"/>
        <v>0</v>
      </c>
      <c r="K20" s="83"/>
      <c r="L20" s="79"/>
      <c r="M20" s="79"/>
      <c r="N20" s="84"/>
      <c r="O20" s="85">
        <f t="shared" si="1"/>
        <v>0</v>
      </c>
      <c r="P20" s="83"/>
      <c r="Q20" s="79"/>
      <c r="R20" s="86"/>
      <c r="S20" s="190"/>
      <c r="T20" s="87"/>
      <c r="U20" s="70">
        <f t="shared" si="2"/>
        <v>0</v>
      </c>
      <c r="V20" s="88">
        <f t="shared" si="3"/>
        <v>0</v>
      </c>
      <c r="W20" s="216">
        <f t="shared" si="4"/>
        <v>0</v>
      </c>
      <c r="X20" s="224">
        <f t="shared" si="5"/>
        <v>0</v>
      </c>
      <c r="Y20" s="223">
        <f t="shared" si="6"/>
        <v>0</v>
      </c>
      <c r="Z20" s="89">
        <f t="shared" si="7"/>
        <v>0</v>
      </c>
      <c r="AA20" s="226">
        <f t="shared" si="8"/>
        <v>0</v>
      </c>
      <c r="AB20" s="89">
        <f t="shared" si="9"/>
        <v>0</v>
      </c>
      <c r="AC20" s="89">
        <f t="shared" si="10"/>
        <v>0</v>
      </c>
      <c r="AD20" s="89">
        <f t="shared" si="11"/>
        <v>0</v>
      </c>
      <c r="AE20" s="71">
        <v>0</v>
      </c>
      <c r="AF20" s="71">
        <v>0</v>
      </c>
      <c r="AG20" s="71">
        <v>0</v>
      </c>
      <c r="AH20" s="165">
        <v>0</v>
      </c>
      <c r="AI20" s="369">
        <v>0</v>
      </c>
      <c r="AJ20" s="375"/>
      <c r="AK20" s="388">
        <f t="shared" si="12"/>
        <v>0</v>
      </c>
      <c r="AL20" s="379">
        <f t="shared" si="13"/>
        <v>0</v>
      </c>
      <c r="AM20" s="212">
        <f>ROUNDDOWN(K20*AJ20,2)</f>
        <v>0</v>
      </c>
      <c r="AN20" s="102">
        <f>ROUNDDOWN(L20*AJ20,2)</f>
        <v>0</v>
      </c>
      <c r="AO20" s="102">
        <f>ROUNDDOWN(M20*AJ20,2)</f>
        <v>0</v>
      </c>
      <c r="AP20" s="206">
        <f>ROUNDDOWN(N20*AJ20,2)</f>
        <v>0</v>
      </c>
      <c r="AQ20" s="102">
        <f>Q20</f>
        <v>0</v>
      </c>
      <c r="AR20" s="102">
        <f>ROUNDDOWN(R20*AJ20,2)</f>
        <v>0</v>
      </c>
      <c r="AS20" s="102">
        <f>ROUNDDOWN(S20*AJ20,2)</f>
        <v>0</v>
      </c>
      <c r="AT20" s="216">
        <f>ROUNDDOWN(T20*AJ20,2)</f>
        <v>0</v>
      </c>
      <c r="AU20" s="90">
        <f t="shared" si="14"/>
        <v>0</v>
      </c>
      <c r="AV20" s="219">
        <f>IF(V20=0,0,ROUNDDOWN(AL20*0.1,2)+ROUNDDOWN(BE20*0.1,2))</f>
        <v>0</v>
      </c>
      <c r="AW20" s="216">
        <f>IF(W20=0,0,ROUNDDOWN(AL20*0.1,2)+ROUNDDOWN(BE20*0.1,2))</f>
        <v>0</v>
      </c>
      <c r="AX20" s="214">
        <f t="shared" si="15"/>
        <v>0</v>
      </c>
      <c r="AY20" s="396">
        <f>IF(Y20=0,0,(IF(AL20&gt;7644,ROUNDDOWN(7644*0.014,2),ROUNDDOWN(AL20*0.014,2))))</f>
        <v>0</v>
      </c>
      <c r="AZ20" s="222">
        <f>IF(Z20=0,0,(IF(AL20&gt;7644,ROUNDDOWN(7644*0.14,2),ROUNDDOWN(AL20*0.14,2))))</f>
        <v>0</v>
      </c>
      <c r="BA20" s="222">
        <f t="shared" si="16"/>
        <v>0</v>
      </c>
      <c r="BB20" s="89">
        <f>IF(AB20=0,0,(IF(AL20&gt;7644,ROUNDDOWN(7644*0.03,2),ROUNDDOWN(AL20*0.03,2))))</f>
        <v>0</v>
      </c>
      <c r="BC20" s="89">
        <f>IF(AC20=0,0,IF(AL20&gt;7644,ROUNDDOWN(7644*0.01,2),ROUNDDOWN(AL20*0.01,2)))</f>
        <v>0</v>
      </c>
      <c r="BD20" s="397">
        <f>IF(AD20=0,0,(IF(AL20&gt;7644,ROUNDDOWN(7644*0.0475,2),ROUNDDOWN(AL20*0.0475,2))))</f>
        <v>0</v>
      </c>
      <c r="BE20" s="392">
        <f>AE20*AJ20</f>
        <v>0</v>
      </c>
      <c r="BF20" s="391">
        <f t="shared" si="17"/>
        <v>0</v>
      </c>
      <c r="BG20" s="378">
        <f t="shared" si="18"/>
        <v>0</v>
      </c>
      <c r="BH20" s="174">
        <f>ROUNDDOWN(AJ20*AG20,2)</f>
        <v>0</v>
      </c>
      <c r="BI20" s="169"/>
      <c r="BJ20" s="169"/>
    </row>
    <row r="21" spans="1:62" s="4" customFormat="1" ht="13.8" x14ac:dyDescent="0.25">
      <c r="A21" s="56">
        <v>5</v>
      </c>
      <c r="B21" s="75"/>
      <c r="C21" s="93"/>
      <c r="D21" s="77"/>
      <c r="E21" s="78"/>
      <c r="F21" s="79"/>
      <c r="G21" s="80"/>
      <c r="H21" s="81"/>
      <c r="I21" s="82">
        <f t="shared" si="19"/>
        <v>0</v>
      </c>
      <c r="J21" s="194">
        <f t="shared" si="0"/>
        <v>0</v>
      </c>
      <c r="K21" s="83"/>
      <c r="L21" s="79"/>
      <c r="M21" s="79"/>
      <c r="N21" s="84"/>
      <c r="O21" s="85">
        <f t="shared" si="1"/>
        <v>0</v>
      </c>
      <c r="P21" s="83"/>
      <c r="Q21" s="79"/>
      <c r="R21" s="86"/>
      <c r="S21" s="190"/>
      <c r="T21" s="87"/>
      <c r="U21" s="70">
        <f t="shared" si="2"/>
        <v>0</v>
      </c>
      <c r="V21" s="88">
        <f t="shared" si="3"/>
        <v>0</v>
      </c>
      <c r="W21" s="216">
        <f t="shared" si="4"/>
        <v>0</v>
      </c>
      <c r="X21" s="224">
        <f t="shared" si="5"/>
        <v>0</v>
      </c>
      <c r="Y21" s="223">
        <f t="shared" si="6"/>
        <v>0</v>
      </c>
      <c r="Z21" s="89">
        <f t="shared" si="7"/>
        <v>0</v>
      </c>
      <c r="AA21" s="226">
        <f t="shared" si="8"/>
        <v>0</v>
      </c>
      <c r="AB21" s="89">
        <f t="shared" si="9"/>
        <v>0</v>
      </c>
      <c r="AC21" s="89">
        <f t="shared" si="10"/>
        <v>0</v>
      </c>
      <c r="AD21" s="89">
        <f t="shared" si="11"/>
        <v>0</v>
      </c>
      <c r="AE21" s="71">
        <v>0</v>
      </c>
      <c r="AF21" s="71">
        <v>0</v>
      </c>
      <c r="AG21" s="71">
        <v>0</v>
      </c>
      <c r="AH21" s="165">
        <v>0</v>
      </c>
      <c r="AI21" s="369">
        <v>0</v>
      </c>
      <c r="AJ21" s="375"/>
      <c r="AK21" s="388">
        <f t="shared" si="12"/>
        <v>0</v>
      </c>
      <c r="AL21" s="379">
        <f t="shared" si="13"/>
        <v>0</v>
      </c>
      <c r="AM21" s="212">
        <f>ROUNDDOWN(K21*AJ21,2)</f>
        <v>0</v>
      </c>
      <c r="AN21" s="102">
        <f>ROUNDDOWN(L21*AJ21,2)</f>
        <v>0</v>
      </c>
      <c r="AO21" s="102">
        <f>ROUNDDOWN(M21*AJ21,2)</f>
        <v>0</v>
      </c>
      <c r="AP21" s="206">
        <f>ROUNDDOWN(N21*AJ21,2)</f>
        <v>0</v>
      </c>
      <c r="AQ21" s="102">
        <f>Q21</f>
        <v>0</v>
      </c>
      <c r="AR21" s="102">
        <f>ROUNDDOWN(R21*AJ21,2)</f>
        <v>0</v>
      </c>
      <c r="AS21" s="102">
        <f>ROUNDDOWN(S21*AJ21,2)</f>
        <v>0</v>
      </c>
      <c r="AT21" s="216">
        <f>ROUNDDOWN(T21*AJ21,2)</f>
        <v>0</v>
      </c>
      <c r="AU21" s="90">
        <f t="shared" si="14"/>
        <v>0</v>
      </c>
      <c r="AV21" s="219">
        <f>IF(V21=0,0,ROUNDDOWN(AL21*0.1,2)+ROUNDDOWN(BE21*0.1,2))</f>
        <v>0</v>
      </c>
      <c r="AW21" s="216">
        <f>IF(W21=0,0,ROUNDDOWN(AL21*0.1,2)+ROUNDDOWN(BE21*0.1,2))</f>
        <v>0</v>
      </c>
      <c r="AX21" s="214">
        <f t="shared" si="15"/>
        <v>0</v>
      </c>
      <c r="AY21" s="396">
        <f>IF(Y21=0,0,(IF(AL21&gt;7644,ROUNDDOWN(7644*0.014,2),ROUNDDOWN(AL21*0.014,2))))</f>
        <v>0</v>
      </c>
      <c r="AZ21" s="222">
        <f>IF(Z21=0,0,(IF(AL21&gt;7644,ROUNDDOWN(7644*0.14,2),ROUNDDOWN(AL21*0.14,2))))</f>
        <v>0</v>
      </c>
      <c r="BA21" s="222">
        <f t="shared" si="16"/>
        <v>0</v>
      </c>
      <c r="BB21" s="89">
        <f>IF(AB21=0,0,(IF(AL21&gt;7644,ROUNDDOWN(7644*0.03,2),ROUNDDOWN(AL21*0.03,2))))</f>
        <v>0</v>
      </c>
      <c r="BC21" s="89">
        <f>IF(AC21=0,0,IF(AL21&gt;7644,ROUNDDOWN(7644*0.01,2),ROUNDDOWN(AL21*0.01,2)))</f>
        <v>0</v>
      </c>
      <c r="BD21" s="397">
        <f>IF(AD21=0,0,(IF(AL21&gt;7644,ROUNDDOWN(7644*0.0475,2),ROUNDDOWN(AL21*0.0475,2))))</f>
        <v>0</v>
      </c>
      <c r="BE21" s="392">
        <f>AE21*AJ21</f>
        <v>0</v>
      </c>
      <c r="BF21" s="391">
        <f t="shared" si="17"/>
        <v>0</v>
      </c>
      <c r="BG21" s="378">
        <f t="shared" si="18"/>
        <v>0</v>
      </c>
      <c r="BH21" s="174">
        <f>ROUNDDOWN(AJ21*AG21,2)</f>
        <v>0</v>
      </c>
      <c r="BI21" s="169"/>
      <c r="BJ21" s="169"/>
    </row>
    <row r="22" spans="1:62" s="4" customFormat="1" ht="13.8" x14ac:dyDescent="0.25">
      <c r="A22" s="56">
        <v>6</v>
      </c>
      <c r="B22" s="75"/>
      <c r="C22" s="93"/>
      <c r="D22" s="77"/>
      <c r="E22" s="78"/>
      <c r="F22" s="79"/>
      <c r="G22" s="80"/>
      <c r="H22" s="81"/>
      <c r="I22" s="82">
        <f t="shared" si="19"/>
        <v>0</v>
      </c>
      <c r="J22" s="194">
        <f t="shared" si="0"/>
        <v>0</v>
      </c>
      <c r="K22" s="83"/>
      <c r="L22" s="79"/>
      <c r="M22" s="79"/>
      <c r="N22" s="84"/>
      <c r="O22" s="85">
        <f t="shared" si="1"/>
        <v>0</v>
      </c>
      <c r="P22" s="83"/>
      <c r="Q22" s="79"/>
      <c r="R22" s="86"/>
      <c r="S22" s="190"/>
      <c r="T22" s="87"/>
      <c r="U22" s="70">
        <f t="shared" si="2"/>
        <v>0</v>
      </c>
      <c r="V22" s="88">
        <f t="shared" si="3"/>
        <v>0</v>
      </c>
      <c r="W22" s="216">
        <f t="shared" si="4"/>
        <v>0</v>
      </c>
      <c r="X22" s="224">
        <f t="shared" si="5"/>
        <v>0</v>
      </c>
      <c r="Y22" s="223">
        <f t="shared" si="6"/>
        <v>0</v>
      </c>
      <c r="Z22" s="89">
        <f t="shared" si="7"/>
        <v>0</v>
      </c>
      <c r="AA22" s="226">
        <f t="shared" si="8"/>
        <v>0</v>
      </c>
      <c r="AB22" s="89">
        <f t="shared" si="9"/>
        <v>0</v>
      </c>
      <c r="AC22" s="89">
        <f t="shared" si="10"/>
        <v>0</v>
      </c>
      <c r="AD22" s="89">
        <f t="shared" si="11"/>
        <v>0</v>
      </c>
      <c r="AE22" s="71">
        <v>0</v>
      </c>
      <c r="AF22" s="71">
        <v>0</v>
      </c>
      <c r="AG22" s="71">
        <v>0</v>
      </c>
      <c r="AH22" s="165">
        <v>0</v>
      </c>
      <c r="AI22" s="369">
        <v>0</v>
      </c>
      <c r="AJ22" s="375"/>
      <c r="AK22" s="388">
        <f t="shared" si="12"/>
        <v>0</v>
      </c>
      <c r="AL22" s="379">
        <f t="shared" si="13"/>
        <v>0</v>
      </c>
      <c r="AM22" s="212">
        <f>ROUNDDOWN(K22*AJ22,2)</f>
        <v>0</v>
      </c>
      <c r="AN22" s="102">
        <f>ROUNDDOWN(L22*AJ22,2)</f>
        <v>0</v>
      </c>
      <c r="AO22" s="102">
        <f>ROUNDDOWN(M22*AJ22,2)</f>
        <v>0</v>
      </c>
      <c r="AP22" s="206">
        <f>ROUNDDOWN(N22*AJ22,2)</f>
        <v>0</v>
      </c>
      <c r="AQ22" s="102">
        <f>Q22</f>
        <v>0</v>
      </c>
      <c r="AR22" s="102">
        <f>ROUNDDOWN(R22*AJ22,2)</f>
        <v>0</v>
      </c>
      <c r="AS22" s="102">
        <f>ROUNDDOWN(S22*AJ22,2)</f>
        <v>0</v>
      </c>
      <c r="AT22" s="216">
        <f>ROUNDDOWN(T22*AJ22,2)</f>
        <v>0</v>
      </c>
      <c r="AU22" s="90">
        <f t="shared" si="14"/>
        <v>0</v>
      </c>
      <c r="AV22" s="219">
        <f>IF(V22=0,0,ROUNDDOWN(AL22*0.1,2)+ROUNDDOWN(BE22*0.1,2))</f>
        <v>0</v>
      </c>
      <c r="AW22" s="216">
        <f>IF(W22=0,0,ROUNDDOWN(AL22*0.1,2)+ROUNDDOWN(BE22*0.1,2))</f>
        <v>0</v>
      </c>
      <c r="AX22" s="214">
        <f t="shared" si="15"/>
        <v>0</v>
      </c>
      <c r="AY22" s="396">
        <f>IF(Y22=0,0,(IF(AL22&gt;7644,ROUNDDOWN(7644*0.014,2),ROUNDDOWN(AL22*0.014,2))))</f>
        <v>0</v>
      </c>
      <c r="AZ22" s="222">
        <f>IF(Z22=0,0,(IF(AL22&gt;7644,ROUNDDOWN(7644*0.14,2),ROUNDDOWN(AL22*0.14,2))))</f>
        <v>0</v>
      </c>
      <c r="BA22" s="222">
        <f t="shared" si="16"/>
        <v>0</v>
      </c>
      <c r="BB22" s="89">
        <f>IF(AB22=0,0,(IF(AL22&gt;7644,ROUNDDOWN(7644*0.03,2),ROUNDDOWN(AL22*0.03,2))))</f>
        <v>0</v>
      </c>
      <c r="BC22" s="89">
        <f>IF(AC22=0,0,IF(AL22&gt;7644,ROUNDDOWN(7644*0.01,2),ROUNDDOWN(AL22*0.01,2)))</f>
        <v>0</v>
      </c>
      <c r="BD22" s="397">
        <f>IF(AD22=0,0,(IF(AL22&gt;7644,ROUNDDOWN(7644*0.0475,2),ROUNDDOWN(AL22*0.0475,2))))</f>
        <v>0</v>
      </c>
      <c r="BE22" s="392">
        <f>AE22*AJ22</f>
        <v>0</v>
      </c>
      <c r="BF22" s="391">
        <f t="shared" si="17"/>
        <v>0</v>
      </c>
      <c r="BG22" s="378">
        <f t="shared" si="18"/>
        <v>0</v>
      </c>
      <c r="BH22" s="174">
        <f>ROUNDDOWN(AJ22*AG22,2)</f>
        <v>0</v>
      </c>
      <c r="BI22" s="169"/>
      <c r="BJ22" s="169"/>
    </row>
    <row r="23" spans="1:62" s="4" customFormat="1" ht="13.8" x14ac:dyDescent="0.25">
      <c r="A23" s="56">
        <v>7</v>
      </c>
      <c r="B23" s="75"/>
      <c r="C23" s="93"/>
      <c r="D23" s="77"/>
      <c r="E23" s="78"/>
      <c r="F23" s="79"/>
      <c r="G23" s="80"/>
      <c r="H23" s="81"/>
      <c r="I23" s="82">
        <f t="shared" si="19"/>
        <v>0</v>
      </c>
      <c r="J23" s="194">
        <f t="shared" si="0"/>
        <v>0</v>
      </c>
      <c r="K23" s="83"/>
      <c r="L23" s="79"/>
      <c r="M23" s="79"/>
      <c r="N23" s="84"/>
      <c r="O23" s="85">
        <f t="shared" si="1"/>
        <v>0</v>
      </c>
      <c r="P23" s="83"/>
      <c r="Q23" s="79"/>
      <c r="R23" s="86"/>
      <c r="S23" s="190"/>
      <c r="T23" s="87"/>
      <c r="U23" s="70">
        <f t="shared" si="2"/>
        <v>0</v>
      </c>
      <c r="V23" s="88">
        <f t="shared" si="3"/>
        <v>0</v>
      </c>
      <c r="W23" s="216">
        <f t="shared" si="4"/>
        <v>0</v>
      </c>
      <c r="X23" s="224">
        <f t="shared" si="5"/>
        <v>0</v>
      </c>
      <c r="Y23" s="223">
        <f t="shared" si="6"/>
        <v>0</v>
      </c>
      <c r="Z23" s="89">
        <f t="shared" si="7"/>
        <v>0</v>
      </c>
      <c r="AA23" s="226">
        <f t="shared" si="8"/>
        <v>0</v>
      </c>
      <c r="AB23" s="89">
        <f t="shared" si="9"/>
        <v>0</v>
      </c>
      <c r="AC23" s="89">
        <f t="shared" si="10"/>
        <v>0</v>
      </c>
      <c r="AD23" s="89">
        <f t="shared" si="11"/>
        <v>0</v>
      </c>
      <c r="AE23" s="71">
        <v>0</v>
      </c>
      <c r="AF23" s="71">
        <v>0</v>
      </c>
      <c r="AG23" s="71">
        <v>0</v>
      </c>
      <c r="AH23" s="165">
        <v>0</v>
      </c>
      <c r="AI23" s="369">
        <v>0</v>
      </c>
      <c r="AJ23" s="375"/>
      <c r="AK23" s="388">
        <f t="shared" si="12"/>
        <v>0</v>
      </c>
      <c r="AL23" s="379">
        <f t="shared" si="13"/>
        <v>0</v>
      </c>
      <c r="AM23" s="212">
        <f>ROUNDDOWN(K23*AJ23,2)</f>
        <v>0</v>
      </c>
      <c r="AN23" s="102">
        <f>ROUNDDOWN(L23*AJ23,2)</f>
        <v>0</v>
      </c>
      <c r="AO23" s="102">
        <f>ROUNDDOWN(M23*AJ23,2)</f>
        <v>0</v>
      </c>
      <c r="AP23" s="206">
        <f>ROUNDDOWN(N23*AJ23,2)</f>
        <v>0</v>
      </c>
      <c r="AQ23" s="102">
        <f>Q23</f>
        <v>0</v>
      </c>
      <c r="AR23" s="102">
        <f>ROUNDDOWN(R23*AJ23,2)</f>
        <v>0</v>
      </c>
      <c r="AS23" s="102">
        <f>ROUNDDOWN(S23*AJ23,2)</f>
        <v>0</v>
      </c>
      <c r="AT23" s="216">
        <f>ROUNDDOWN(T23*AJ23,2)</f>
        <v>0</v>
      </c>
      <c r="AU23" s="90">
        <f t="shared" si="14"/>
        <v>0</v>
      </c>
      <c r="AV23" s="219">
        <f>IF(V23=0,0,ROUNDDOWN(AL23*0.1,2)+ROUNDDOWN(BE23*0.1,2))</f>
        <v>0</v>
      </c>
      <c r="AW23" s="216">
        <f>IF(W23=0,0,ROUNDDOWN(AL23*0.1,2)+ROUNDDOWN(BE23*0.1,2))</f>
        <v>0</v>
      </c>
      <c r="AX23" s="214">
        <f t="shared" si="15"/>
        <v>0</v>
      </c>
      <c r="AY23" s="396">
        <f>IF(Y23=0,0,(IF(AL23&gt;7644,ROUNDDOWN(7644*0.014,2),ROUNDDOWN(AL23*0.014,2))))</f>
        <v>0</v>
      </c>
      <c r="AZ23" s="222">
        <f>IF(Z23=0,0,(IF(AL23&gt;7644,ROUNDDOWN(7644*0.14,2),ROUNDDOWN(AL23*0.14,2))))</f>
        <v>0</v>
      </c>
      <c r="BA23" s="222">
        <f t="shared" si="16"/>
        <v>0</v>
      </c>
      <c r="BB23" s="89">
        <f>IF(AB23=0,0,(IF(AL23&gt;7644,ROUNDDOWN(7644*0.03,2),ROUNDDOWN(AL23*0.03,2))))</f>
        <v>0</v>
      </c>
      <c r="BC23" s="89">
        <f>IF(AC23=0,0,IF(AL23&gt;7644,ROUNDDOWN(7644*0.01,2),ROUNDDOWN(AL23*0.01,2)))</f>
        <v>0</v>
      </c>
      <c r="BD23" s="397">
        <f>IF(AD23=0,0,(IF(AL23&gt;7644,ROUNDDOWN(7644*0.0475,2),ROUNDDOWN(AL23*0.0475,2))))</f>
        <v>0</v>
      </c>
      <c r="BE23" s="392">
        <f>AE23*AJ23</f>
        <v>0</v>
      </c>
      <c r="BF23" s="391">
        <f t="shared" si="17"/>
        <v>0</v>
      </c>
      <c r="BG23" s="378">
        <f t="shared" si="18"/>
        <v>0</v>
      </c>
      <c r="BH23" s="174">
        <f>ROUNDDOWN(AJ23*AG23,2)</f>
        <v>0</v>
      </c>
      <c r="BI23" s="169"/>
      <c r="BJ23" s="169"/>
    </row>
    <row r="24" spans="1:62" s="4" customFormat="1" ht="13.8" x14ac:dyDescent="0.25">
      <c r="A24" s="56">
        <v>8</v>
      </c>
      <c r="B24" s="75"/>
      <c r="C24" s="93"/>
      <c r="D24" s="77"/>
      <c r="E24" s="78"/>
      <c r="F24" s="79"/>
      <c r="G24" s="80"/>
      <c r="H24" s="81"/>
      <c r="I24" s="82">
        <f t="shared" si="19"/>
        <v>0</v>
      </c>
      <c r="J24" s="194">
        <f t="shared" si="0"/>
        <v>0</v>
      </c>
      <c r="K24" s="83"/>
      <c r="L24" s="79"/>
      <c r="M24" s="79"/>
      <c r="N24" s="84"/>
      <c r="O24" s="85">
        <f t="shared" si="1"/>
        <v>0</v>
      </c>
      <c r="P24" s="83"/>
      <c r="Q24" s="79"/>
      <c r="R24" s="86"/>
      <c r="S24" s="190"/>
      <c r="T24" s="87"/>
      <c r="U24" s="70">
        <f t="shared" si="2"/>
        <v>0</v>
      </c>
      <c r="V24" s="88">
        <f t="shared" si="3"/>
        <v>0</v>
      </c>
      <c r="W24" s="216">
        <f t="shared" si="4"/>
        <v>0</v>
      </c>
      <c r="X24" s="224">
        <f t="shared" si="5"/>
        <v>0</v>
      </c>
      <c r="Y24" s="223">
        <f t="shared" si="6"/>
        <v>0</v>
      </c>
      <c r="Z24" s="89">
        <f t="shared" si="7"/>
        <v>0</v>
      </c>
      <c r="AA24" s="226">
        <f t="shared" si="8"/>
        <v>0</v>
      </c>
      <c r="AB24" s="89">
        <f t="shared" si="9"/>
        <v>0</v>
      </c>
      <c r="AC24" s="89">
        <f t="shared" si="10"/>
        <v>0</v>
      </c>
      <c r="AD24" s="89">
        <f t="shared" si="11"/>
        <v>0</v>
      </c>
      <c r="AE24" s="71">
        <v>0</v>
      </c>
      <c r="AF24" s="71">
        <v>0</v>
      </c>
      <c r="AG24" s="71">
        <v>0</v>
      </c>
      <c r="AH24" s="165">
        <v>0</v>
      </c>
      <c r="AI24" s="369">
        <v>0</v>
      </c>
      <c r="AJ24" s="375"/>
      <c r="AK24" s="388">
        <f t="shared" si="12"/>
        <v>0</v>
      </c>
      <c r="AL24" s="379">
        <f t="shared" si="13"/>
        <v>0</v>
      </c>
      <c r="AM24" s="212">
        <f>ROUNDDOWN(K24*AJ24,2)</f>
        <v>0</v>
      </c>
      <c r="AN24" s="102">
        <f>ROUNDDOWN(L24*AJ24,2)</f>
        <v>0</v>
      </c>
      <c r="AO24" s="102">
        <f>ROUNDDOWN(M24*AJ24,2)</f>
        <v>0</v>
      </c>
      <c r="AP24" s="206">
        <f>ROUNDDOWN(N24*AJ24,2)</f>
        <v>0</v>
      </c>
      <c r="AQ24" s="102">
        <f>Q24</f>
        <v>0</v>
      </c>
      <c r="AR24" s="102">
        <f>ROUNDDOWN(R24*AJ24,2)</f>
        <v>0</v>
      </c>
      <c r="AS24" s="102">
        <f>ROUNDDOWN(S24*AJ24,2)</f>
        <v>0</v>
      </c>
      <c r="AT24" s="216">
        <f>ROUNDDOWN(T24*AJ24,2)</f>
        <v>0</v>
      </c>
      <c r="AU24" s="90">
        <f t="shared" si="14"/>
        <v>0</v>
      </c>
      <c r="AV24" s="219">
        <f>IF(V24=0,0,ROUNDDOWN(AL24*0.1,2)+ROUNDDOWN(BE24*0.1,2))</f>
        <v>0</v>
      </c>
      <c r="AW24" s="216">
        <f>IF(W24=0,0,ROUNDDOWN(AL24*0.1,2)+ROUNDDOWN(BE24*0.1,2))</f>
        <v>0</v>
      </c>
      <c r="AX24" s="214">
        <f t="shared" si="15"/>
        <v>0</v>
      </c>
      <c r="AY24" s="396">
        <f>IF(Y24=0,0,(IF(AL24&gt;7644,ROUNDDOWN(7644*0.014,2),ROUNDDOWN(AL24*0.014,2))))</f>
        <v>0</v>
      </c>
      <c r="AZ24" s="222">
        <f>IF(Z24=0,0,(IF(AL24&gt;7644,ROUNDDOWN(7644*0.14,2),ROUNDDOWN(AL24*0.14,2))))</f>
        <v>0</v>
      </c>
      <c r="BA24" s="222">
        <f t="shared" si="16"/>
        <v>0</v>
      </c>
      <c r="BB24" s="89">
        <f>IF(AB24=0,0,(IF(AL24&gt;7644,ROUNDDOWN(7644*0.03,2),ROUNDDOWN(AL24*0.03,2))))</f>
        <v>0</v>
      </c>
      <c r="BC24" s="89">
        <f>IF(AC24=0,0,IF(AL24&gt;7644,ROUNDDOWN(7644*0.01,2),ROUNDDOWN(AL24*0.01,2)))</f>
        <v>0</v>
      </c>
      <c r="BD24" s="397">
        <f>IF(AD24=0,0,(IF(AL24&gt;7644,ROUNDDOWN(7644*0.0475,2),ROUNDDOWN(AL24*0.0475,2))))</f>
        <v>0</v>
      </c>
      <c r="BE24" s="392">
        <f>AE24*AJ24</f>
        <v>0</v>
      </c>
      <c r="BF24" s="391">
        <f t="shared" si="17"/>
        <v>0</v>
      </c>
      <c r="BG24" s="378">
        <f t="shared" si="18"/>
        <v>0</v>
      </c>
      <c r="BH24" s="174">
        <f>ROUNDDOWN(AJ24*AG24,2)</f>
        <v>0</v>
      </c>
      <c r="BI24" s="169"/>
      <c r="BJ24" s="169"/>
    </row>
    <row r="25" spans="1:62" s="4" customFormat="1" ht="13.8" x14ac:dyDescent="0.25">
      <c r="A25" s="56">
        <v>9</v>
      </c>
      <c r="B25" s="75"/>
      <c r="C25" s="76"/>
      <c r="D25" s="77"/>
      <c r="E25" s="78"/>
      <c r="F25" s="79"/>
      <c r="G25" s="80"/>
      <c r="H25" s="81"/>
      <c r="I25" s="82">
        <f>J25+U25</f>
        <v>0</v>
      </c>
      <c r="J25" s="194">
        <f t="shared" si="0"/>
        <v>0</v>
      </c>
      <c r="K25" s="83"/>
      <c r="L25" s="79"/>
      <c r="M25" s="79"/>
      <c r="N25" s="84"/>
      <c r="O25" s="85">
        <f t="shared" si="1"/>
        <v>0</v>
      </c>
      <c r="P25" s="83"/>
      <c r="Q25" s="79"/>
      <c r="R25" s="86"/>
      <c r="S25" s="190"/>
      <c r="T25" s="87"/>
      <c r="U25" s="70">
        <f t="shared" si="2"/>
        <v>0</v>
      </c>
      <c r="V25" s="88">
        <f t="shared" si="3"/>
        <v>0</v>
      </c>
      <c r="W25" s="216">
        <f t="shared" si="4"/>
        <v>0</v>
      </c>
      <c r="X25" s="224">
        <f t="shared" si="5"/>
        <v>0</v>
      </c>
      <c r="Y25" s="223">
        <f t="shared" si="6"/>
        <v>0</v>
      </c>
      <c r="Z25" s="89">
        <f t="shared" si="7"/>
        <v>0</v>
      </c>
      <c r="AA25" s="226">
        <f t="shared" si="8"/>
        <v>0</v>
      </c>
      <c r="AB25" s="89">
        <f t="shared" si="9"/>
        <v>0</v>
      </c>
      <c r="AC25" s="89">
        <f t="shared" si="10"/>
        <v>0</v>
      </c>
      <c r="AD25" s="89">
        <f t="shared" si="11"/>
        <v>0</v>
      </c>
      <c r="AE25" s="71">
        <v>0</v>
      </c>
      <c r="AF25" s="71">
        <v>0</v>
      </c>
      <c r="AG25" s="71">
        <v>0</v>
      </c>
      <c r="AH25" s="165">
        <v>0</v>
      </c>
      <c r="AI25" s="369">
        <v>0</v>
      </c>
      <c r="AJ25" s="375"/>
      <c r="AK25" s="388">
        <f t="shared" si="12"/>
        <v>0</v>
      </c>
      <c r="AL25" s="379">
        <f t="shared" si="13"/>
        <v>0</v>
      </c>
      <c r="AM25" s="212">
        <f>ROUNDDOWN(K25*AJ25,2)</f>
        <v>0</v>
      </c>
      <c r="AN25" s="102">
        <f>ROUNDDOWN(L25*AJ25,2)</f>
        <v>0</v>
      </c>
      <c r="AO25" s="102">
        <f>ROUNDDOWN(M25*AJ25,2)</f>
        <v>0</v>
      </c>
      <c r="AP25" s="206">
        <f>ROUNDDOWN(N25*AJ25,2)</f>
        <v>0</v>
      </c>
      <c r="AQ25" s="102">
        <f>Q25</f>
        <v>0</v>
      </c>
      <c r="AR25" s="102">
        <f>ROUNDDOWN(R25*AJ25,2)</f>
        <v>0</v>
      </c>
      <c r="AS25" s="102">
        <f>ROUNDDOWN(S25*AJ25,2)</f>
        <v>0</v>
      </c>
      <c r="AT25" s="216">
        <f>ROUNDDOWN(T25*AJ25,2)</f>
        <v>0</v>
      </c>
      <c r="AU25" s="90">
        <f t="shared" si="14"/>
        <v>0</v>
      </c>
      <c r="AV25" s="219">
        <f>IF(V25=0,0,ROUNDDOWN(AL25*0.1,2)+ROUNDDOWN(BE25*0.1,2))</f>
        <v>0</v>
      </c>
      <c r="AW25" s="216">
        <f>IF(W25=0,0,ROUNDDOWN(AL25*0.1,2)+ROUNDDOWN(BE25*0.1,2))</f>
        <v>0</v>
      </c>
      <c r="AX25" s="214">
        <f t="shared" si="15"/>
        <v>0</v>
      </c>
      <c r="AY25" s="396">
        <f>IF(Y25=0,0,(IF(AL25&gt;7644,ROUNDDOWN(7644*0.014,2),ROUNDDOWN(AL25*0.014,2))))</f>
        <v>0</v>
      </c>
      <c r="AZ25" s="222">
        <f>IF(Z25=0,0,(IF(AL25&gt;7644,ROUNDDOWN(7644*0.14,2),ROUNDDOWN(AL25*0.14,2))))</f>
        <v>0</v>
      </c>
      <c r="BA25" s="222">
        <f t="shared" si="16"/>
        <v>0</v>
      </c>
      <c r="BB25" s="89">
        <f>IF(AB25=0,0,(IF(AL25&gt;7644,ROUNDDOWN(7644*0.03,2),ROUNDDOWN(AL25*0.03,2))))</f>
        <v>0</v>
      </c>
      <c r="BC25" s="89">
        <f>IF(AC25=0,0,IF(AL25&gt;7644,ROUNDDOWN(7644*0.01,2),ROUNDDOWN(AL25*0.01,2)))</f>
        <v>0</v>
      </c>
      <c r="BD25" s="397">
        <f>IF(AD25=0,0,(IF(AL25&gt;7644,ROUNDDOWN(7644*0.0475,2),ROUNDDOWN(AL25*0.0475,2))))</f>
        <v>0</v>
      </c>
      <c r="BE25" s="392">
        <f>AE25*AJ25</f>
        <v>0</v>
      </c>
      <c r="BF25" s="391">
        <f t="shared" si="17"/>
        <v>0</v>
      </c>
      <c r="BG25" s="378">
        <f t="shared" si="18"/>
        <v>0</v>
      </c>
      <c r="BH25" s="174">
        <f>ROUNDDOWN(AJ25*AG25,2)</f>
        <v>0</v>
      </c>
      <c r="BI25" s="169"/>
      <c r="BJ25" s="169"/>
    </row>
    <row r="26" spans="1:62" s="4" customFormat="1" ht="13.8" x14ac:dyDescent="0.25">
      <c r="A26" s="56">
        <v>10</v>
      </c>
      <c r="B26" s="75"/>
      <c r="C26" s="76"/>
      <c r="D26" s="77"/>
      <c r="E26" s="78"/>
      <c r="F26" s="79"/>
      <c r="G26" s="80"/>
      <c r="H26" s="81"/>
      <c r="I26" s="82">
        <f t="shared" si="19"/>
        <v>0</v>
      </c>
      <c r="J26" s="194">
        <f t="shared" si="0"/>
        <v>0</v>
      </c>
      <c r="K26" s="83"/>
      <c r="L26" s="79"/>
      <c r="M26" s="79"/>
      <c r="N26" s="84"/>
      <c r="O26" s="85">
        <f t="shared" si="1"/>
        <v>0</v>
      </c>
      <c r="P26" s="83"/>
      <c r="Q26" s="79"/>
      <c r="R26" s="86"/>
      <c r="S26" s="190"/>
      <c r="T26" s="87"/>
      <c r="U26" s="70">
        <f t="shared" si="2"/>
        <v>0</v>
      </c>
      <c r="V26" s="88">
        <f t="shared" si="3"/>
        <v>0</v>
      </c>
      <c r="W26" s="216">
        <f t="shared" si="4"/>
        <v>0</v>
      </c>
      <c r="X26" s="224">
        <f t="shared" si="5"/>
        <v>0</v>
      </c>
      <c r="Y26" s="223">
        <f t="shared" si="6"/>
        <v>0</v>
      </c>
      <c r="Z26" s="89">
        <f t="shared" si="7"/>
        <v>0</v>
      </c>
      <c r="AA26" s="226">
        <f t="shared" si="8"/>
        <v>0</v>
      </c>
      <c r="AB26" s="89">
        <f t="shared" si="9"/>
        <v>0</v>
      </c>
      <c r="AC26" s="89">
        <f t="shared" si="10"/>
        <v>0</v>
      </c>
      <c r="AD26" s="89">
        <f t="shared" si="11"/>
        <v>0</v>
      </c>
      <c r="AE26" s="71">
        <v>0</v>
      </c>
      <c r="AF26" s="71">
        <v>0</v>
      </c>
      <c r="AG26" s="71">
        <v>0</v>
      </c>
      <c r="AH26" s="165">
        <v>0</v>
      </c>
      <c r="AI26" s="369">
        <v>0</v>
      </c>
      <c r="AJ26" s="375"/>
      <c r="AK26" s="388">
        <f t="shared" si="12"/>
        <v>0</v>
      </c>
      <c r="AL26" s="379">
        <f t="shared" si="13"/>
        <v>0</v>
      </c>
      <c r="AM26" s="212">
        <f>ROUNDDOWN(K26*AJ26,2)</f>
        <v>0</v>
      </c>
      <c r="AN26" s="102">
        <f>ROUNDDOWN(L26*AJ26,2)</f>
        <v>0</v>
      </c>
      <c r="AO26" s="102">
        <f>ROUNDDOWN(M26*AJ26,2)</f>
        <v>0</v>
      </c>
      <c r="AP26" s="206">
        <f>ROUNDDOWN(N26*AJ26,2)</f>
        <v>0</v>
      </c>
      <c r="AQ26" s="102">
        <f>Q26</f>
        <v>0</v>
      </c>
      <c r="AR26" s="102">
        <f>ROUNDDOWN(R26*AJ26,2)</f>
        <v>0</v>
      </c>
      <c r="AS26" s="102">
        <f>ROUNDDOWN(S26*AJ26,2)</f>
        <v>0</v>
      </c>
      <c r="AT26" s="216">
        <f>ROUNDDOWN(T26*AJ26,2)</f>
        <v>0</v>
      </c>
      <c r="AU26" s="90">
        <f t="shared" si="14"/>
        <v>0</v>
      </c>
      <c r="AV26" s="219">
        <f>IF(V26=0,0,ROUNDDOWN(AL26*0.1,2)+ROUNDDOWN(BE26*0.1,2))</f>
        <v>0</v>
      </c>
      <c r="AW26" s="216">
        <f>IF(W26=0,0,ROUNDDOWN(AL26*0.1,2)+ROUNDDOWN(BE26*0.1,2))</f>
        <v>0</v>
      </c>
      <c r="AX26" s="214">
        <f t="shared" si="15"/>
        <v>0</v>
      </c>
      <c r="AY26" s="396">
        <f>IF(Y26=0,0,(IF(AL26&gt;7644,ROUNDDOWN(7644*0.014,2),ROUNDDOWN(AL26*0.014,2))))</f>
        <v>0</v>
      </c>
      <c r="AZ26" s="222">
        <f>IF(Z26=0,0,(IF(AL26&gt;7644,ROUNDDOWN(7644*0.14,2),ROUNDDOWN(AL26*0.14,2))))</f>
        <v>0</v>
      </c>
      <c r="BA26" s="222">
        <f t="shared" si="16"/>
        <v>0</v>
      </c>
      <c r="BB26" s="89">
        <f>IF(AB26=0,0,(IF(AL26&gt;7644,ROUNDDOWN(7644*0.03,2),ROUNDDOWN(AL26*0.03,2))))</f>
        <v>0</v>
      </c>
      <c r="BC26" s="89">
        <f>IF(AC26=0,0,IF(AL26&gt;7644,ROUNDDOWN(7644*0.01,2),ROUNDDOWN(AL26*0.01,2)))</f>
        <v>0</v>
      </c>
      <c r="BD26" s="397">
        <f>IF(AD26=0,0,(IF(AL26&gt;7644,ROUNDDOWN(7644*0.0475,2),ROUNDDOWN(AL26*0.0475,2))))</f>
        <v>0</v>
      </c>
      <c r="BE26" s="392">
        <f>AE26*AJ26</f>
        <v>0</v>
      </c>
      <c r="BF26" s="391">
        <f t="shared" si="17"/>
        <v>0</v>
      </c>
      <c r="BG26" s="378">
        <f t="shared" si="18"/>
        <v>0</v>
      </c>
      <c r="BH26" s="174">
        <f>ROUNDDOWN(AJ26*AG26,2)</f>
        <v>0</v>
      </c>
      <c r="BI26" s="169"/>
      <c r="BJ26" s="169"/>
    </row>
    <row r="27" spans="1:62" s="4" customFormat="1" ht="13.8" x14ac:dyDescent="0.25">
      <c r="A27" s="56">
        <v>11</v>
      </c>
      <c r="B27" s="75"/>
      <c r="C27" s="94"/>
      <c r="D27" s="95"/>
      <c r="E27" s="78"/>
      <c r="F27" s="79"/>
      <c r="G27" s="80"/>
      <c r="H27" s="81"/>
      <c r="I27" s="82">
        <f t="shared" ref="I27" si="20">J27+U27</f>
        <v>0</v>
      </c>
      <c r="J27" s="194">
        <f t="shared" si="0"/>
        <v>0</v>
      </c>
      <c r="K27" s="83"/>
      <c r="L27" s="79"/>
      <c r="M27" s="79"/>
      <c r="N27" s="84"/>
      <c r="O27" s="85">
        <f t="shared" si="1"/>
        <v>0</v>
      </c>
      <c r="P27" s="83"/>
      <c r="Q27" s="79"/>
      <c r="R27" s="86"/>
      <c r="S27" s="190"/>
      <c r="T27" s="87"/>
      <c r="U27" s="70">
        <f t="shared" si="2"/>
        <v>0</v>
      </c>
      <c r="V27" s="88">
        <f t="shared" si="3"/>
        <v>0</v>
      </c>
      <c r="W27" s="216">
        <f t="shared" si="4"/>
        <v>0</v>
      </c>
      <c r="X27" s="224">
        <f t="shared" si="5"/>
        <v>0</v>
      </c>
      <c r="Y27" s="223">
        <f t="shared" si="6"/>
        <v>0</v>
      </c>
      <c r="Z27" s="89">
        <f t="shared" si="7"/>
        <v>0</v>
      </c>
      <c r="AA27" s="226">
        <f t="shared" si="8"/>
        <v>0</v>
      </c>
      <c r="AB27" s="89">
        <f t="shared" si="9"/>
        <v>0</v>
      </c>
      <c r="AC27" s="89">
        <f t="shared" si="10"/>
        <v>0</v>
      </c>
      <c r="AD27" s="89">
        <f t="shared" si="11"/>
        <v>0</v>
      </c>
      <c r="AE27" s="71">
        <v>0</v>
      </c>
      <c r="AF27" s="71">
        <v>0</v>
      </c>
      <c r="AG27" s="71">
        <v>0</v>
      </c>
      <c r="AH27" s="165">
        <v>0</v>
      </c>
      <c r="AI27" s="369">
        <v>0</v>
      </c>
      <c r="AJ27" s="375"/>
      <c r="AK27" s="388">
        <f t="shared" si="12"/>
        <v>0</v>
      </c>
      <c r="AL27" s="379">
        <f t="shared" si="13"/>
        <v>0</v>
      </c>
      <c r="AM27" s="212">
        <f>ROUNDDOWN(K27*AJ27,2)</f>
        <v>0</v>
      </c>
      <c r="AN27" s="102">
        <f>ROUNDDOWN(L27*AJ27,2)</f>
        <v>0</v>
      </c>
      <c r="AO27" s="102">
        <f>ROUNDDOWN(M27*AJ27,2)</f>
        <v>0</v>
      </c>
      <c r="AP27" s="206">
        <f>ROUNDDOWN(N27*AJ27,2)</f>
        <v>0</v>
      </c>
      <c r="AQ27" s="102">
        <f>Q27</f>
        <v>0</v>
      </c>
      <c r="AR27" s="102">
        <f>ROUNDDOWN(R27*AJ27,2)</f>
        <v>0</v>
      </c>
      <c r="AS27" s="102">
        <f>ROUNDDOWN(S27*AJ27,2)</f>
        <v>0</v>
      </c>
      <c r="AT27" s="216">
        <f>ROUNDDOWN(T27*AJ27,2)</f>
        <v>0</v>
      </c>
      <c r="AU27" s="90">
        <f t="shared" si="14"/>
        <v>0</v>
      </c>
      <c r="AV27" s="219">
        <f>IF(V27=0,0,ROUNDDOWN(AL27*0.1,2)+ROUNDDOWN(BE27*0.1,2))</f>
        <v>0</v>
      </c>
      <c r="AW27" s="216">
        <f>IF(W27=0,0,ROUNDDOWN(AL27*0.1,2)+ROUNDDOWN(BE27*0.1,2))</f>
        <v>0</v>
      </c>
      <c r="AX27" s="214">
        <f t="shared" si="15"/>
        <v>0</v>
      </c>
      <c r="AY27" s="396">
        <f>IF(Y27=0,0,(IF(AL27&gt;7644,ROUNDDOWN(7644*0.014,2),ROUNDDOWN(AL27*0.014,2))))</f>
        <v>0</v>
      </c>
      <c r="AZ27" s="222">
        <f>IF(Z27=0,0,(IF(AL27&gt;7644,ROUNDDOWN(7644*0.14,2),ROUNDDOWN(AL27*0.14,2))))</f>
        <v>0</v>
      </c>
      <c r="BA27" s="222">
        <f t="shared" si="16"/>
        <v>0</v>
      </c>
      <c r="BB27" s="89">
        <f>IF(AB27=0,0,(IF(AL27&gt;7644,ROUNDDOWN(7644*0.03,2),ROUNDDOWN(AL27*0.03,2))))</f>
        <v>0</v>
      </c>
      <c r="BC27" s="89">
        <f>IF(AC27=0,0,IF(AL27&gt;7644,ROUNDDOWN(7644*0.01,2),ROUNDDOWN(AL27*0.01,2)))</f>
        <v>0</v>
      </c>
      <c r="BD27" s="397">
        <f>IF(AD27=0,0,(IF(AL27&gt;7644,ROUNDDOWN(7644*0.0475,2),ROUNDDOWN(AL27*0.0475,2))))</f>
        <v>0</v>
      </c>
      <c r="BE27" s="392">
        <f>AE27*AJ27</f>
        <v>0</v>
      </c>
      <c r="BF27" s="391">
        <f t="shared" si="17"/>
        <v>0</v>
      </c>
      <c r="BG27" s="378">
        <f t="shared" si="18"/>
        <v>0</v>
      </c>
      <c r="BH27" s="174">
        <f>ROUNDDOWN(AJ27*AG27,2)</f>
        <v>0</v>
      </c>
      <c r="BI27" s="169"/>
      <c r="BJ27" s="169"/>
    </row>
    <row r="28" spans="1:62" s="4" customFormat="1" ht="13.8" x14ac:dyDescent="0.25">
      <c r="A28" s="56">
        <v>12</v>
      </c>
      <c r="B28" s="75"/>
      <c r="C28" s="76"/>
      <c r="D28" s="95"/>
      <c r="E28" s="78"/>
      <c r="F28" s="79"/>
      <c r="G28" s="80"/>
      <c r="H28" s="81"/>
      <c r="I28" s="82">
        <f>J28+U28</f>
        <v>0</v>
      </c>
      <c r="J28" s="194">
        <f t="shared" si="0"/>
        <v>0</v>
      </c>
      <c r="K28" s="83"/>
      <c r="L28" s="79"/>
      <c r="M28" s="79"/>
      <c r="N28" s="84"/>
      <c r="O28" s="85">
        <f>P28+Q28</f>
        <v>0</v>
      </c>
      <c r="P28" s="83"/>
      <c r="Q28" s="79"/>
      <c r="R28" s="86"/>
      <c r="S28" s="190"/>
      <c r="T28" s="87"/>
      <c r="U28" s="70">
        <f t="shared" si="2"/>
        <v>0</v>
      </c>
      <c r="V28" s="88">
        <f t="shared" si="3"/>
        <v>0</v>
      </c>
      <c r="W28" s="216">
        <f t="shared" si="4"/>
        <v>0</v>
      </c>
      <c r="X28" s="224">
        <f t="shared" si="5"/>
        <v>0</v>
      </c>
      <c r="Y28" s="223">
        <f t="shared" si="6"/>
        <v>0</v>
      </c>
      <c r="Z28" s="89">
        <f t="shared" si="7"/>
        <v>0</v>
      </c>
      <c r="AA28" s="226">
        <f t="shared" si="8"/>
        <v>0</v>
      </c>
      <c r="AB28" s="89">
        <f t="shared" si="9"/>
        <v>0</v>
      </c>
      <c r="AC28" s="89">
        <f t="shared" si="10"/>
        <v>0</v>
      </c>
      <c r="AD28" s="89">
        <f t="shared" si="11"/>
        <v>0</v>
      </c>
      <c r="AE28" s="71">
        <v>0</v>
      </c>
      <c r="AF28" s="71">
        <v>0</v>
      </c>
      <c r="AG28" s="71">
        <v>0</v>
      </c>
      <c r="AH28" s="165">
        <v>0</v>
      </c>
      <c r="AI28" s="369">
        <v>0</v>
      </c>
      <c r="AJ28" s="375"/>
      <c r="AK28" s="388">
        <f t="shared" si="12"/>
        <v>0</v>
      </c>
      <c r="AL28" s="379">
        <f t="shared" si="13"/>
        <v>0</v>
      </c>
      <c r="AM28" s="212">
        <f>ROUNDDOWN(K28*AJ28,2)</f>
        <v>0</v>
      </c>
      <c r="AN28" s="102">
        <f>ROUNDDOWN(L28*AJ28,2)</f>
        <v>0</v>
      </c>
      <c r="AO28" s="102">
        <f>ROUNDDOWN(M28*AJ28,2)</f>
        <v>0</v>
      </c>
      <c r="AP28" s="206">
        <f>ROUNDDOWN(N28*AJ28,2)</f>
        <v>0</v>
      </c>
      <c r="AQ28" s="102">
        <f>Q28</f>
        <v>0</v>
      </c>
      <c r="AR28" s="102">
        <f>ROUNDDOWN(R28*AJ28,2)</f>
        <v>0</v>
      </c>
      <c r="AS28" s="102">
        <f>ROUNDDOWN(S28*AJ28,2)</f>
        <v>0</v>
      </c>
      <c r="AT28" s="216">
        <f>ROUNDDOWN(T28*AJ28,2)</f>
        <v>0</v>
      </c>
      <c r="AU28" s="90">
        <f t="shared" si="14"/>
        <v>0</v>
      </c>
      <c r="AV28" s="219">
        <f>IF(V28=0,0,ROUNDDOWN(AL28*0.1,2)+ROUNDDOWN(BE28*0.1,2))</f>
        <v>0</v>
      </c>
      <c r="AW28" s="216">
        <f>IF(W28=0,0,ROUNDDOWN(AL28*0.1,2)+ROUNDDOWN(BE28*0.1,2))</f>
        <v>0</v>
      </c>
      <c r="AX28" s="214">
        <f t="shared" si="15"/>
        <v>0</v>
      </c>
      <c r="AY28" s="396">
        <f>IF(Y28=0,0,(IF(AL28&gt;7644,ROUNDDOWN(7644*0.014,2),ROUNDDOWN(AL28*0.014,2))))</f>
        <v>0</v>
      </c>
      <c r="AZ28" s="222">
        <f>IF(Z28=0,0,(IF(AL28&gt;7644,ROUNDDOWN(7644*0.14,2),ROUNDDOWN(AL28*0.14,2))))</f>
        <v>0</v>
      </c>
      <c r="BA28" s="222">
        <f t="shared" si="16"/>
        <v>0</v>
      </c>
      <c r="BB28" s="89">
        <f>IF(AB28=0,0,(IF(AL28&gt;7644,ROUNDDOWN(7644*0.03,2),ROUNDDOWN(AL28*0.03,2))))</f>
        <v>0</v>
      </c>
      <c r="BC28" s="89">
        <f>IF(AC28=0,0,IF(AL28&gt;7644,ROUNDDOWN(7644*0.01,2),ROUNDDOWN(AL28*0.01,2)))</f>
        <v>0</v>
      </c>
      <c r="BD28" s="397">
        <f>IF(AD28=0,0,(IF(AL28&gt;7644,ROUNDDOWN(7644*0.0475,2),ROUNDDOWN(AL28*0.0475,2))))</f>
        <v>0</v>
      </c>
      <c r="BE28" s="392">
        <f>AE28*AJ28</f>
        <v>0</v>
      </c>
      <c r="BF28" s="391">
        <f t="shared" si="17"/>
        <v>0</v>
      </c>
      <c r="BG28" s="378">
        <f t="shared" si="18"/>
        <v>0</v>
      </c>
      <c r="BH28" s="174">
        <f>ROUNDDOWN(AJ28*AG28,2)</f>
        <v>0</v>
      </c>
      <c r="BI28" s="169"/>
      <c r="BJ28" s="169"/>
    </row>
    <row r="29" spans="1:62" s="4" customFormat="1" ht="13.8" x14ac:dyDescent="0.25">
      <c r="A29" s="56">
        <v>13</v>
      </c>
      <c r="B29" s="75"/>
      <c r="C29" s="94"/>
      <c r="D29" s="77"/>
      <c r="E29" s="78"/>
      <c r="F29" s="79"/>
      <c r="G29" s="80"/>
      <c r="H29" s="81"/>
      <c r="I29" s="82">
        <f t="shared" si="19"/>
        <v>0</v>
      </c>
      <c r="J29" s="194">
        <f t="shared" si="0"/>
        <v>0</v>
      </c>
      <c r="K29" s="83"/>
      <c r="L29" s="79"/>
      <c r="M29" s="79"/>
      <c r="N29" s="84"/>
      <c r="O29" s="85">
        <f t="shared" ref="O29:O86" si="21">P29+Q29</f>
        <v>0</v>
      </c>
      <c r="P29" s="83"/>
      <c r="Q29" s="79"/>
      <c r="R29" s="86"/>
      <c r="S29" s="190"/>
      <c r="T29" s="87"/>
      <c r="U29" s="70">
        <f t="shared" si="2"/>
        <v>0</v>
      </c>
      <c r="V29" s="88">
        <f t="shared" si="3"/>
        <v>0</v>
      </c>
      <c r="W29" s="216">
        <f t="shared" si="4"/>
        <v>0</v>
      </c>
      <c r="X29" s="224">
        <f t="shared" si="5"/>
        <v>0</v>
      </c>
      <c r="Y29" s="223">
        <f t="shared" si="6"/>
        <v>0</v>
      </c>
      <c r="Z29" s="89">
        <f t="shared" si="7"/>
        <v>0</v>
      </c>
      <c r="AA29" s="226">
        <f t="shared" si="8"/>
        <v>0</v>
      </c>
      <c r="AB29" s="89">
        <f t="shared" si="9"/>
        <v>0</v>
      </c>
      <c r="AC29" s="89">
        <f t="shared" si="10"/>
        <v>0</v>
      </c>
      <c r="AD29" s="89">
        <f t="shared" si="11"/>
        <v>0</v>
      </c>
      <c r="AE29" s="71">
        <v>0</v>
      </c>
      <c r="AF29" s="71">
        <v>0</v>
      </c>
      <c r="AG29" s="71">
        <v>0</v>
      </c>
      <c r="AH29" s="165">
        <v>0</v>
      </c>
      <c r="AI29" s="369">
        <v>0</v>
      </c>
      <c r="AJ29" s="375"/>
      <c r="AK29" s="388">
        <f t="shared" si="12"/>
        <v>0</v>
      </c>
      <c r="AL29" s="379">
        <f t="shared" si="13"/>
        <v>0</v>
      </c>
      <c r="AM29" s="212">
        <f>ROUNDDOWN(K29*AJ29,2)</f>
        <v>0</v>
      </c>
      <c r="AN29" s="102">
        <f>ROUNDDOWN(L29*AJ29,2)</f>
        <v>0</v>
      </c>
      <c r="AO29" s="102">
        <f>ROUNDDOWN(M29*AJ29,2)</f>
        <v>0</v>
      </c>
      <c r="AP29" s="206">
        <f>ROUNDDOWN(N29*AJ29,2)</f>
        <v>0</v>
      </c>
      <c r="AQ29" s="102">
        <f>Q29</f>
        <v>0</v>
      </c>
      <c r="AR29" s="102">
        <f>ROUNDDOWN(R29*AJ29,2)</f>
        <v>0</v>
      </c>
      <c r="AS29" s="102">
        <f>ROUNDDOWN(S29*AJ29,2)</f>
        <v>0</v>
      </c>
      <c r="AT29" s="216">
        <f>ROUNDDOWN(T29*AJ29,2)</f>
        <v>0</v>
      </c>
      <c r="AU29" s="90">
        <f t="shared" si="14"/>
        <v>0</v>
      </c>
      <c r="AV29" s="219">
        <f>IF(V29=0,0,ROUNDDOWN(AL29*0.1,2)+ROUNDDOWN(BE29*0.1,2))</f>
        <v>0</v>
      </c>
      <c r="AW29" s="216">
        <f>IF(W29=0,0,ROUNDDOWN(AL29*0.1,2)+ROUNDDOWN(BE29*0.1,2))</f>
        <v>0</v>
      </c>
      <c r="AX29" s="214">
        <f t="shared" si="15"/>
        <v>0</v>
      </c>
      <c r="AY29" s="396">
        <f>IF(Y29=0,0,(IF(AL29&gt;7644,ROUNDDOWN(7644*0.014,2),ROUNDDOWN(AL29*0.014,2))))</f>
        <v>0</v>
      </c>
      <c r="AZ29" s="222">
        <f>IF(Z29=0,0,(IF(AL29&gt;7644,ROUNDDOWN(7644*0.14,2),ROUNDDOWN(AL29*0.14,2))))</f>
        <v>0</v>
      </c>
      <c r="BA29" s="222">
        <f t="shared" si="16"/>
        <v>0</v>
      </c>
      <c r="BB29" s="89">
        <f>IF(AB29=0,0,(IF(AL29&gt;7644,ROUNDDOWN(7644*0.03,2),ROUNDDOWN(AL29*0.03,2))))</f>
        <v>0</v>
      </c>
      <c r="BC29" s="89">
        <f>IF(AC29=0,0,IF(AL29&gt;7644,ROUNDDOWN(7644*0.01,2),ROUNDDOWN(AL29*0.01,2)))</f>
        <v>0</v>
      </c>
      <c r="BD29" s="397">
        <f>IF(AD29=0,0,(IF(AL29&gt;7644,ROUNDDOWN(7644*0.0475,2),ROUNDDOWN(AL29*0.0475,2))))</f>
        <v>0</v>
      </c>
      <c r="BE29" s="392">
        <f>AE29*AJ29</f>
        <v>0</v>
      </c>
      <c r="BF29" s="391">
        <f t="shared" si="17"/>
        <v>0</v>
      </c>
      <c r="BG29" s="378">
        <f t="shared" si="18"/>
        <v>0</v>
      </c>
      <c r="BH29" s="174">
        <f>ROUNDDOWN(AJ29*AG29,2)</f>
        <v>0</v>
      </c>
      <c r="BI29" s="169"/>
      <c r="BJ29" s="169"/>
    </row>
    <row r="30" spans="1:62" s="4" customFormat="1" ht="13.8" x14ac:dyDescent="0.25">
      <c r="A30" s="56">
        <v>14</v>
      </c>
      <c r="B30" s="75"/>
      <c r="C30" s="76"/>
      <c r="D30" s="77"/>
      <c r="E30" s="78"/>
      <c r="F30" s="79"/>
      <c r="G30" s="80"/>
      <c r="H30" s="81"/>
      <c r="I30" s="82">
        <f t="shared" si="19"/>
        <v>0</v>
      </c>
      <c r="J30" s="194">
        <f t="shared" si="0"/>
        <v>0</v>
      </c>
      <c r="K30" s="83"/>
      <c r="L30" s="79"/>
      <c r="M30" s="79"/>
      <c r="N30" s="84"/>
      <c r="O30" s="85">
        <f t="shared" si="21"/>
        <v>0</v>
      </c>
      <c r="P30" s="83"/>
      <c r="Q30" s="79"/>
      <c r="R30" s="86"/>
      <c r="S30" s="190"/>
      <c r="T30" s="87"/>
      <c r="U30" s="70">
        <f t="shared" si="2"/>
        <v>0</v>
      </c>
      <c r="V30" s="88">
        <f t="shared" si="3"/>
        <v>0</v>
      </c>
      <c r="W30" s="216">
        <f t="shared" si="4"/>
        <v>0</v>
      </c>
      <c r="X30" s="224">
        <f t="shared" si="5"/>
        <v>0</v>
      </c>
      <c r="Y30" s="223">
        <f t="shared" si="6"/>
        <v>0</v>
      </c>
      <c r="Z30" s="89">
        <f t="shared" si="7"/>
        <v>0</v>
      </c>
      <c r="AA30" s="226">
        <f t="shared" si="8"/>
        <v>0</v>
      </c>
      <c r="AB30" s="89">
        <f t="shared" si="9"/>
        <v>0</v>
      </c>
      <c r="AC30" s="89">
        <f t="shared" si="10"/>
        <v>0</v>
      </c>
      <c r="AD30" s="89">
        <f t="shared" si="11"/>
        <v>0</v>
      </c>
      <c r="AE30" s="71">
        <v>0</v>
      </c>
      <c r="AF30" s="71">
        <v>0</v>
      </c>
      <c r="AG30" s="71">
        <v>0</v>
      </c>
      <c r="AH30" s="165">
        <v>0</v>
      </c>
      <c r="AI30" s="369">
        <v>0</v>
      </c>
      <c r="AJ30" s="375"/>
      <c r="AK30" s="388">
        <f t="shared" si="12"/>
        <v>0</v>
      </c>
      <c r="AL30" s="379">
        <f t="shared" si="13"/>
        <v>0</v>
      </c>
      <c r="AM30" s="212">
        <f>ROUNDDOWN(K30*AJ30,2)</f>
        <v>0</v>
      </c>
      <c r="AN30" s="102">
        <f>ROUNDDOWN(L30*AJ30,2)</f>
        <v>0</v>
      </c>
      <c r="AO30" s="102">
        <f>ROUNDDOWN(M30*AJ30,2)</f>
        <v>0</v>
      </c>
      <c r="AP30" s="206">
        <f>ROUNDDOWN(N30*AJ30,2)</f>
        <v>0</v>
      </c>
      <c r="AQ30" s="102">
        <f>Q30</f>
        <v>0</v>
      </c>
      <c r="AR30" s="102">
        <f>ROUNDDOWN(R30*AJ30,2)</f>
        <v>0</v>
      </c>
      <c r="AS30" s="102">
        <f>ROUNDDOWN(S30*AJ30,2)</f>
        <v>0</v>
      </c>
      <c r="AT30" s="216">
        <f>ROUNDDOWN(T30*AJ30,2)</f>
        <v>0</v>
      </c>
      <c r="AU30" s="90">
        <f t="shared" si="14"/>
        <v>0</v>
      </c>
      <c r="AV30" s="219">
        <f>IF(V30=0,0,ROUNDDOWN(AL30*0.1,2)+ROUNDDOWN(BE30*0.1,2))</f>
        <v>0</v>
      </c>
      <c r="AW30" s="216">
        <f>IF(W30=0,0,ROUNDDOWN(AL30*0.1,2)+ROUNDDOWN(BE30*0.1,2))</f>
        <v>0</v>
      </c>
      <c r="AX30" s="214">
        <f t="shared" si="15"/>
        <v>0</v>
      </c>
      <c r="AY30" s="396">
        <f>IF(Y30=0,0,(IF(AL30&gt;7644,ROUNDDOWN(7644*0.014,2),ROUNDDOWN(AL30*0.014,2))))</f>
        <v>0</v>
      </c>
      <c r="AZ30" s="222">
        <f>IF(Z30=0,0,(IF(AL30&gt;7644,ROUNDDOWN(7644*0.14,2),ROUNDDOWN(AL30*0.14,2))))</f>
        <v>0</v>
      </c>
      <c r="BA30" s="222">
        <f t="shared" si="16"/>
        <v>0</v>
      </c>
      <c r="BB30" s="89">
        <f>IF(AB30=0,0,(IF(AL30&gt;7644,ROUNDDOWN(7644*0.03,2),ROUNDDOWN(AL30*0.03,2))))</f>
        <v>0</v>
      </c>
      <c r="BC30" s="89">
        <f>IF(AC30=0,0,IF(AL30&gt;7644,ROUNDDOWN(7644*0.01,2),ROUNDDOWN(AL30*0.01,2)))</f>
        <v>0</v>
      </c>
      <c r="BD30" s="397">
        <f>IF(AD30=0,0,(IF(AL30&gt;7644,ROUNDDOWN(7644*0.0475,2),ROUNDDOWN(AL30*0.0475,2))))</f>
        <v>0</v>
      </c>
      <c r="BE30" s="392">
        <f>AE30*AJ30</f>
        <v>0</v>
      </c>
      <c r="BF30" s="391">
        <f t="shared" si="17"/>
        <v>0</v>
      </c>
      <c r="BG30" s="378">
        <f t="shared" si="18"/>
        <v>0</v>
      </c>
      <c r="BH30" s="174">
        <f>ROUNDDOWN(AJ30*AG30,2)</f>
        <v>0</v>
      </c>
      <c r="BI30" s="169"/>
      <c r="BJ30" s="169"/>
    </row>
    <row r="31" spans="1:62" s="4" customFormat="1" ht="13.8" x14ac:dyDescent="0.25">
      <c r="A31" s="56">
        <v>15</v>
      </c>
      <c r="B31" s="75"/>
      <c r="C31" s="76"/>
      <c r="D31" s="77"/>
      <c r="E31" s="78"/>
      <c r="F31" s="79"/>
      <c r="G31" s="80"/>
      <c r="H31" s="81"/>
      <c r="I31" s="82">
        <f t="shared" si="19"/>
        <v>0</v>
      </c>
      <c r="J31" s="194">
        <f t="shared" si="0"/>
        <v>0</v>
      </c>
      <c r="K31" s="83"/>
      <c r="L31" s="79"/>
      <c r="M31" s="79"/>
      <c r="N31" s="84"/>
      <c r="O31" s="85">
        <f t="shared" si="21"/>
        <v>0</v>
      </c>
      <c r="P31" s="83"/>
      <c r="Q31" s="79"/>
      <c r="R31" s="86"/>
      <c r="S31" s="190"/>
      <c r="T31" s="87"/>
      <c r="U31" s="70">
        <f t="shared" si="2"/>
        <v>0</v>
      </c>
      <c r="V31" s="88">
        <f t="shared" si="3"/>
        <v>0</v>
      </c>
      <c r="W31" s="216">
        <f t="shared" si="4"/>
        <v>0</v>
      </c>
      <c r="X31" s="224">
        <f t="shared" si="5"/>
        <v>0</v>
      </c>
      <c r="Y31" s="223">
        <f t="shared" si="6"/>
        <v>0</v>
      </c>
      <c r="Z31" s="89">
        <f t="shared" si="7"/>
        <v>0</v>
      </c>
      <c r="AA31" s="226">
        <f t="shared" si="8"/>
        <v>0</v>
      </c>
      <c r="AB31" s="89">
        <f t="shared" si="9"/>
        <v>0</v>
      </c>
      <c r="AC31" s="89">
        <f t="shared" si="10"/>
        <v>0</v>
      </c>
      <c r="AD31" s="89">
        <f t="shared" si="11"/>
        <v>0</v>
      </c>
      <c r="AE31" s="71">
        <v>0</v>
      </c>
      <c r="AF31" s="71">
        <v>0</v>
      </c>
      <c r="AG31" s="71">
        <v>0</v>
      </c>
      <c r="AH31" s="165">
        <v>0</v>
      </c>
      <c r="AI31" s="369">
        <v>0</v>
      </c>
      <c r="AJ31" s="375"/>
      <c r="AK31" s="388">
        <f t="shared" si="12"/>
        <v>0</v>
      </c>
      <c r="AL31" s="379">
        <f t="shared" si="13"/>
        <v>0</v>
      </c>
      <c r="AM31" s="212">
        <f>ROUNDDOWN(K31*AJ31,2)</f>
        <v>0</v>
      </c>
      <c r="AN31" s="102">
        <f>ROUNDDOWN(L31*AJ31,2)</f>
        <v>0</v>
      </c>
      <c r="AO31" s="102">
        <f>ROUNDDOWN(M31*AJ31,2)</f>
        <v>0</v>
      </c>
      <c r="AP31" s="206">
        <f>ROUNDDOWN(N31*AJ31,2)</f>
        <v>0</v>
      </c>
      <c r="AQ31" s="102">
        <f>Q31</f>
        <v>0</v>
      </c>
      <c r="AR31" s="102">
        <f>ROUNDDOWN(R31*AJ31,2)</f>
        <v>0</v>
      </c>
      <c r="AS31" s="102">
        <f>ROUNDDOWN(S31*AJ31,2)</f>
        <v>0</v>
      </c>
      <c r="AT31" s="216">
        <f>ROUNDDOWN(T31*AJ31,2)</f>
        <v>0</v>
      </c>
      <c r="AU31" s="90">
        <f t="shared" si="14"/>
        <v>0</v>
      </c>
      <c r="AV31" s="219">
        <f>IF(V31=0,0,ROUNDDOWN(AL31*0.1,2)+ROUNDDOWN(BE31*0.1,2))</f>
        <v>0</v>
      </c>
      <c r="AW31" s="216">
        <f>IF(W31=0,0,ROUNDDOWN(AL31*0.1,2)+ROUNDDOWN(BE31*0.1,2))</f>
        <v>0</v>
      </c>
      <c r="AX31" s="214">
        <f t="shared" si="15"/>
        <v>0</v>
      </c>
      <c r="AY31" s="396">
        <f>IF(Y31=0,0,(IF(AL31&gt;7644,ROUNDDOWN(7644*0.014,2),ROUNDDOWN(AL31*0.014,2))))</f>
        <v>0</v>
      </c>
      <c r="AZ31" s="222">
        <f>IF(Z31=0,0,(IF(AL31&gt;7644,ROUNDDOWN(7644*0.14,2),ROUNDDOWN(AL31*0.14,2))))</f>
        <v>0</v>
      </c>
      <c r="BA31" s="222">
        <f t="shared" si="16"/>
        <v>0</v>
      </c>
      <c r="BB31" s="89">
        <f>IF(AB31=0,0,(IF(AL31&gt;7644,ROUNDDOWN(7644*0.03,2),ROUNDDOWN(AL31*0.03,2))))</f>
        <v>0</v>
      </c>
      <c r="BC31" s="89">
        <f>IF(AC31=0,0,IF(AL31&gt;7644,ROUNDDOWN(7644*0.01,2),ROUNDDOWN(AL31*0.01,2)))</f>
        <v>0</v>
      </c>
      <c r="BD31" s="397">
        <f>IF(AD31=0,0,(IF(AL31&gt;7644,ROUNDDOWN(7644*0.0475,2),ROUNDDOWN(AL31*0.0475,2))))</f>
        <v>0</v>
      </c>
      <c r="BE31" s="392">
        <f>AE31*AJ31</f>
        <v>0</v>
      </c>
      <c r="BF31" s="391">
        <f t="shared" si="17"/>
        <v>0</v>
      </c>
      <c r="BG31" s="378">
        <f t="shared" si="18"/>
        <v>0</v>
      </c>
      <c r="BH31" s="174">
        <f>ROUNDDOWN(AJ31*AG31,2)</f>
        <v>0</v>
      </c>
      <c r="BI31" s="169"/>
      <c r="BJ31" s="169"/>
    </row>
    <row r="32" spans="1:62" s="4" customFormat="1" ht="13.8" x14ac:dyDescent="0.25">
      <c r="A32" s="56">
        <v>16</v>
      </c>
      <c r="B32" s="75"/>
      <c r="C32" s="76"/>
      <c r="D32" s="77"/>
      <c r="E32" s="78"/>
      <c r="F32" s="79"/>
      <c r="G32" s="80"/>
      <c r="H32" s="81"/>
      <c r="I32" s="82">
        <f t="shared" si="19"/>
        <v>0</v>
      </c>
      <c r="J32" s="194">
        <f t="shared" si="0"/>
        <v>0</v>
      </c>
      <c r="K32" s="83"/>
      <c r="L32" s="79"/>
      <c r="M32" s="79"/>
      <c r="N32" s="84"/>
      <c r="O32" s="85">
        <f t="shared" si="21"/>
        <v>0</v>
      </c>
      <c r="P32" s="83"/>
      <c r="Q32" s="79"/>
      <c r="R32" s="86"/>
      <c r="S32" s="190"/>
      <c r="T32" s="87"/>
      <c r="U32" s="70">
        <f t="shared" si="2"/>
        <v>0</v>
      </c>
      <c r="V32" s="88">
        <f t="shared" si="3"/>
        <v>0</v>
      </c>
      <c r="W32" s="216">
        <f t="shared" si="4"/>
        <v>0</v>
      </c>
      <c r="X32" s="224">
        <f t="shared" si="5"/>
        <v>0</v>
      </c>
      <c r="Y32" s="223">
        <f t="shared" si="6"/>
        <v>0</v>
      </c>
      <c r="Z32" s="89">
        <f t="shared" si="7"/>
        <v>0</v>
      </c>
      <c r="AA32" s="226">
        <f t="shared" si="8"/>
        <v>0</v>
      </c>
      <c r="AB32" s="89">
        <f t="shared" si="9"/>
        <v>0</v>
      </c>
      <c r="AC32" s="89">
        <f t="shared" si="10"/>
        <v>0</v>
      </c>
      <c r="AD32" s="89">
        <f t="shared" si="11"/>
        <v>0</v>
      </c>
      <c r="AE32" s="71">
        <v>0</v>
      </c>
      <c r="AF32" s="71">
        <v>0</v>
      </c>
      <c r="AG32" s="71">
        <v>0</v>
      </c>
      <c r="AH32" s="165">
        <v>0</v>
      </c>
      <c r="AI32" s="369">
        <v>0</v>
      </c>
      <c r="AJ32" s="375"/>
      <c r="AK32" s="388">
        <f t="shared" si="12"/>
        <v>0</v>
      </c>
      <c r="AL32" s="379">
        <f t="shared" si="13"/>
        <v>0</v>
      </c>
      <c r="AM32" s="212">
        <f>ROUNDDOWN(K32*AJ32,2)</f>
        <v>0</v>
      </c>
      <c r="AN32" s="102">
        <f>ROUNDDOWN(L32*AJ32,2)</f>
        <v>0</v>
      </c>
      <c r="AO32" s="102">
        <f>ROUNDDOWN(M32*AJ32,2)</f>
        <v>0</v>
      </c>
      <c r="AP32" s="206">
        <f>ROUNDDOWN(N32*AJ32,2)</f>
        <v>0</v>
      </c>
      <c r="AQ32" s="102">
        <f>Q32</f>
        <v>0</v>
      </c>
      <c r="AR32" s="102">
        <f>ROUNDDOWN(R32*AJ32,2)</f>
        <v>0</v>
      </c>
      <c r="AS32" s="102">
        <f>ROUNDDOWN(S32*AJ32,2)</f>
        <v>0</v>
      </c>
      <c r="AT32" s="216">
        <f>ROUNDDOWN(T32*AJ32,2)</f>
        <v>0</v>
      </c>
      <c r="AU32" s="90">
        <f t="shared" si="14"/>
        <v>0</v>
      </c>
      <c r="AV32" s="219">
        <f>IF(V32=0,0,ROUNDDOWN(AL32*0.1,2)+ROUNDDOWN(BE32*0.1,2))</f>
        <v>0</v>
      </c>
      <c r="AW32" s="216">
        <f>IF(W32=0,0,ROUNDDOWN(AL32*0.1,2)+ROUNDDOWN(BE32*0.1,2))</f>
        <v>0</v>
      </c>
      <c r="AX32" s="214">
        <f t="shared" si="15"/>
        <v>0</v>
      </c>
      <c r="AY32" s="396">
        <f>IF(Y32=0,0,(IF(AL32&gt;7644,ROUNDDOWN(7644*0.014,2),ROUNDDOWN(AL32*0.014,2))))</f>
        <v>0</v>
      </c>
      <c r="AZ32" s="222">
        <f>IF(Z32=0,0,(IF(AL32&gt;7644,ROUNDDOWN(7644*0.14,2),ROUNDDOWN(AL32*0.14,2))))</f>
        <v>0</v>
      </c>
      <c r="BA32" s="222">
        <f t="shared" si="16"/>
        <v>0</v>
      </c>
      <c r="BB32" s="89">
        <f>IF(AB32=0,0,(IF(AL32&gt;7644,ROUNDDOWN(7644*0.03,2),ROUNDDOWN(AL32*0.03,2))))</f>
        <v>0</v>
      </c>
      <c r="BC32" s="89">
        <f>IF(AC32=0,0,IF(AL32&gt;7644,ROUNDDOWN(7644*0.01,2),ROUNDDOWN(AL32*0.01,2)))</f>
        <v>0</v>
      </c>
      <c r="BD32" s="397">
        <f>IF(AD32=0,0,(IF(AL32&gt;7644,ROUNDDOWN(7644*0.0475,2),ROUNDDOWN(AL32*0.0475,2))))</f>
        <v>0</v>
      </c>
      <c r="BE32" s="392">
        <f>AE32*AJ32</f>
        <v>0</v>
      </c>
      <c r="BF32" s="391">
        <f t="shared" si="17"/>
        <v>0</v>
      </c>
      <c r="BG32" s="378">
        <f t="shared" si="18"/>
        <v>0</v>
      </c>
      <c r="BH32" s="174">
        <f>ROUNDDOWN(AJ32*AG32,2)</f>
        <v>0</v>
      </c>
      <c r="BI32" s="169"/>
      <c r="BJ32" s="169"/>
    </row>
    <row r="33" spans="1:62" s="4" customFormat="1" ht="13.8" x14ac:dyDescent="0.25">
      <c r="A33" s="56">
        <v>17</v>
      </c>
      <c r="B33" s="75"/>
      <c r="C33" s="76"/>
      <c r="D33" s="77"/>
      <c r="E33" s="78"/>
      <c r="F33" s="79"/>
      <c r="G33" s="80"/>
      <c r="H33" s="81"/>
      <c r="I33" s="82">
        <f t="shared" si="19"/>
        <v>0</v>
      </c>
      <c r="J33" s="194">
        <f t="shared" si="0"/>
        <v>0</v>
      </c>
      <c r="K33" s="83"/>
      <c r="L33" s="79"/>
      <c r="M33" s="79"/>
      <c r="N33" s="84"/>
      <c r="O33" s="85">
        <f t="shared" si="21"/>
        <v>0</v>
      </c>
      <c r="P33" s="83"/>
      <c r="Q33" s="79"/>
      <c r="R33" s="86"/>
      <c r="S33" s="190"/>
      <c r="T33" s="87"/>
      <c r="U33" s="70">
        <f t="shared" si="2"/>
        <v>0</v>
      </c>
      <c r="V33" s="88">
        <f t="shared" si="3"/>
        <v>0</v>
      </c>
      <c r="W33" s="216">
        <f t="shared" si="4"/>
        <v>0</v>
      </c>
      <c r="X33" s="224">
        <f t="shared" si="5"/>
        <v>0</v>
      </c>
      <c r="Y33" s="223">
        <f t="shared" si="6"/>
        <v>0</v>
      </c>
      <c r="Z33" s="89">
        <f t="shared" si="7"/>
        <v>0</v>
      </c>
      <c r="AA33" s="226">
        <f t="shared" si="8"/>
        <v>0</v>
      </c>
      <c r="AB33" s="89">
        <f t="shared" si="9"/>
        <v>0</v>
      </c>
      <c r="AC33" s="89">
        <f t="shared" si="10"/>
        <v>0</v>
      </c>
      <c r="AD33" s="89">
        <f t="shared" si="11"/>
        <v>0</v>
      </c>
      <c r="AE33" s="71">
        <v>0</v>
      </c>
      <c r="AF33" s="71">
        <v>0</v>
      </c>
      <c r="AG33" s="71">
        <v>0</v>
      </c>
      <c r="AH33" s="165">
        <v>0</v>
      </c>
      <c r="AI33" s="369">
        <v>0</v>
      </c>
      <c r="AJ33" s="375"/>
      <c r="AK33" s="388">
        <f t="shared" si="12"/>
        <v>0</v>
      </c>
      <c r="AL33" s="379">
        <f t="shared" si="13"/>
        <v>0</v>
      </c>
      <c r="AM33" s="212">
        <f>ROUNDDOWN(K33*AJ33,2)</f>
        <v>0</v>
      </c>
      <c r="AN33" s="102">
        <f>ROUNDDOWN(L33*AJ33,2)</f>
        <v>0</v>
      </c>
      <c r="AO33" s="102">
        <f>ROUNDDOWN(M33*AJ33,2)</f>
        <v>0</v>
      </c>
      <c r="AP33" s="206">
        <f>ROUNDDOWN(N33*AJ33,2)</f>
        <v>0</v>
      </c>
      <c r="AQ33" s="102">
        <f>Q33</f>
        <v>0</v>
      </c>
      <c r="AR33" s="102">
        <f>ROUNDDOWN(R33*AJ33,2)</f>
        <v>0</v>
      </c>
      <c r="AS33" s="102">
        <f>ROUNDDOWN(S33*AJ33,2)</f>
        <v>0</v>
      </c>
      <c r="AT33" s="216">
        <f>ROUNDDOWN(T33*AJ33,2)</f>
        <v>0</v>
      </c>
      <c r="AU33" s="90">
        <f t="shared" si="14"/>
        <v>0</v>
      </c>
      <c r="AV33" s="219">
        <f>IF(V33=0,0,ROUNDDOWN(AL33*0.1,2)+ROUNDDOWN(BE33*0.1,2))</f>
        <v>0</v>
      </c>
      <c r="AW33" s="216">
        <f>IF(W33=0,0,ROUNDDOWN(AL33*0.1,2)+ROUNDDOWN(BE33*0.1,2))</f>
        <v>0</v>
      </c>
      <c r="AX33" s="214">
        <f t="shared" si="15"/>
        <v>0</v>
      </c>
      <c r="AY33" s="396">
        <f>IF(Y33=0,0,(IF(AL33&gt;7644,ROUNDDOWN(7644*0.014,2),ROUNDDOWN(AL33*0.014,2))))</f>
        <v>0</v>
      </c>
      <c r="AZ33" s="222">
        <f>IF(Z33=0,0,(IF(AL33&gt;7644,ROUNDDOWN(7644*0.14,2),ROUNDDOWN(AL33*0.14,2))))</f>
        <v>0</v>
      </c>
      <c r="BA33" s="222">
        <f t="shared" si="16"/>
        <v>0</v>
      </c>
      <c r="BB33" s="89">
        <f>IF(AB33=0,0,(IF(AL33&gt;7644,ROUNDDOWN(7644*0.03,2),ROUNDDOWN(AL33*0.03,2))))</f>
        <v>0</v>
      </c>
      <c r="BC33" s="89">
        <f>IF(AC33=0,0,IF(AL33&gt;7644,ROUNDDOWN(7644*0.01,2),ROUNDDOWN(AL33*0.01,2)))</f>
        <v>0</v>
      </c>
      <c r="BD33" s="397">
        <f>IF(AD33=0,0,(IF(AL33&gt;7644,ROUNDDOWN(7644*0.0475,2),ROUNDDOWN(AL33*0.0475,2))))</f>
        <v>0</v>
      </c>
      <c r="BE33" s="392">
        <f>AE33*AJ33</f>
        <v>0</v>
      </c>
      <c r="BF33" s="391">
        <f t="shared" si="17"/>
        <v>0</v>
      </c>
      <c r="BG33" s="378">
        <f t="shared" si="18"/>
        <v>0</v>
      </c>
      <c r="BH33" s="174">
        <f>ROUNDDOWN(AJ33*AG33,2)</f>
        <v>0</v>
      </c>
      <c r="BI33" s="169"/>
      <c r="BJ33" s="169"/>
    </row>
    <row r="34" spans="1:62" s="4" customFormat="1" ht="13.8" x14ac:dyDescent="0.25">
      <c r="A34" s="56">
        <v>18</v>
      </c>
      <c r="B34" s="75"/>
      <c r="C34" s="76"/>
      <c r="D34" s="77"/>
      <c r="E34" s="78"/>
      <c r="F34" s="79"/>
      <c r="G34" s="80"/>
      <c r="H34" s="81"/>
      <c r="I34" s="82">
        <f t="shared" si="19"/>
        <v>0</v>
      </c>
      <c r="J34" s="194">
        <f t="shared" si="0"/>
        <v>0</v>
      </c>
      <c r="K34" s="83"/>
      <c r="L34" s="79"/>
      <c r="M34" s="79"/>
      <c r="N34" s="84"/>
      <c r="O34" s="85">
        <f t="shared" si="21"/>
        <v>0</v>
      </c>
      <c r="P34" s="83"/>
      <c r="Q34" s="79"/>
      <c r="R34" s="86"/>
      <c r="S34" s="190"/>
      <c r="T34" s="87"/>
      <c r="U34" s="70">
        <f t="shared" si="2"/>
        <v>0</v>
      </c>
      <c r="V34" s="88">
        <f t="shared" si="3"/>
        <v>0</v>
      </c>
      <c r="W34" s="216">
        <f t="shared" si="4"/>
        <v>0</v>
      </c>
      <c r="X34" s="224">
        <f t="shared" si="5"/>
        <v>0</v>
      </c>
      <c r="Y34" s="223">
        <f t="shared" si="6"/>
        <v>0</v>
      </c>
      <c r="Z34" s="89">
        <f t="shared" si="7"/>
        <v>0</v>
      </c>
      <c r="AA34" s="226">
        <f t="shared" si="8"/>
        <v>0</v>
      </c>
      <c r="AB34" s="89">
        <f t="shared" si="9"/>
        <v>0</v>
      </c>
      <c r="AC34" s="89">
        <f t="shared" si="10"/>
        <v>0</v>
      </c>
      <c r="AD34" s="89">
        <f t="shared" si="11"/>
        <v>0</v>
      </c>
      <c r="AE34" s="71">
        <v>0</v>
      </c>
      <c r="AF34" s="71">
        <v>0</v>
      </c>
      <c r="AG34" s="71">
        <v>0</v>
      </c>
      <c r="AH34" s="165">
        <v>0</v>
      </c>
      <c r="AI34" s="369">
        <v>0</v>
      </c>
      <c r="AJ34" s="375"/>
      <c r="AK34" s="388">
        <f t="shared" si="12"/>
        <v>0</v>
      </c>
      <c r="AL34" s="379">
        <f t="shared" si="13"/>
        <v>0</v>
      </c>
      <c r="AM34" s="212">
        <f>ROUNDDOWN(K34*AJ34,2)</f>
        <v>0</v>
      </c>
      <c r="AN34" s="102">
        <f>ROUNDDOWN(L34*AJ34,2)</f>
        <v>0</v>
      </c>
      <c r="AO34" s="102">
        <f>ROUNDDOWN(M34*AJ34,2)</f>
        <v>0</v>
      </c>
      <c r="AP34" s="206">
        <f>ROUNDDOWN(N34*AJ34,2)</f>
        <v>0</v>
      </c>
      <c r="AQ34" s="102">
        <f>Q34</f>
        <v>0</v>
      </c>
      <c r="AR34" s="102">
        <f>ROUNDDOWN(R34*AJ34,2)</f>
        <v>0</v>
      </c>
      <c r="AS34" s="102">
        <f>ROUNDDOWN(S34*AJ34,2)</f>
        <v>0</v>
      </c>
      <c r="AT34" s="216">
        <f>ROUNDDOWN(T34*AJ34,2)</f>
        <v>0</v>
      </c>
      <c r="AU34" s="90">
        <f t="shared" si="14"/>
        <v>0</v>
      </c>
      <c r="AV34" s="219">
        <f>IF(V34=0,0,ROUNDDOWN(AL34*0.1,2)+ROUNDDOWN(BE34*0.1,2))</f>
        <v>0</v>
      </c>
      <c r="AW34" s="216">
        <f>IF(W34=0,0,ROUNDDOWN(AL34*0.1,2)+ROUNDDOWN(BE34*0.1,2))</f>
        <v>0</v>
      </c>
      <c r="AX34" s="214">
        <f t="shared" si="15"/>
        <v>0</v>
      </c>
      <c r="AY34" s="396">
        <f>IF(Y34=0,0,(IF(AL34&gt;7644,ROUNDDOWN(7644*0.014,2),ROUNDDOWN(AL34*0.014,2))))</f>
        <v>0</v>
      </c>
      <c r="AZ34" s="222">
        <f>IF(Z34=0,0,(IF(AL34&gt;7644,ROUNDDOWN(7644*0.14,2),ROUNDDOWN(AL34*0.14,2))))</f>
        <v>0</v>
      </c>
      <c r="BA34" s="222">
        <f t="shared" si="16"/>
        <v>0</v>
      </c>
      <c r="BB34" s="89">
        <f>IF(AB34=0,0,(IF(AL34&gt;7644,ROUNDDOWN(7644*0.03,2),ROUNDDOWN(AL34*0.03,2))))</f>
        <v>0</v>
      </c>
      <c r="BC34" s="89">
        <f>IF(AC34=0,0,IF(AL34&gt;7644,ROUNDDOWN(7644*0.01,2),ROUNDDOWN(AL34*0.01,2)))</f>
        <v>0</v>
      </c>
      <c r="BD34" s="397">
        <f>IF(AD34=0,0,(IF(AL34&gt;7644,ROUNDDOWN(7644*0.0475,2),ROUNDDOWN(AL34*0.0475,2))))</f>
        <v>0</v>
      </c>
      <c r="BE34" s="392">
        <f>AE34*AJ34</f>
        <v>0</v>
      </c>
      <c r="BF34" s="391">
        <f t="shared" si="17"/>
        <v>0</v>
      </c>
      <c r="BG34" s="378">
        <f t="shared" si="18"/>
        <v>0</v>
      </c>
      <c r="BH34" s="174">
        <f>ROUNDDOWN(AJ34*AG34,2)</f>
        <v>0</v>
      </c>
      <c r="BI34" s="169"/>
      <c r="BJ34" s="169"/>
    </row>
    <row r="35" spans="1:62" s="4" customFormat="1" ht="13.8" x14ac:dyDescent="0.25">
      <c r="A35" s="56">
        <v>19</v>
      </c>
      <c r="B35" s="75"/>
      <c r="C35" s="76"/>
      <c r="D35" s="77"/>
      <c r="E35" s="78"/>
      <c r="F35" s="79"/>
      <c r="G35" s="80"/>
      <c r="H35" s="81"/>
      <c r="I35" s="82">
        <f t="shared" si="19"/>
        <v>0</v>
      </c>
      <c r="J35" s="194">
        <f t="shared" si="0"/>
        <v>0</v>
      </c>
      <c r="K35" s="83"/>
      <c r="L35" s="79"/>
      <c r="M35" s="79"/>
      <c r="N35" s="84"/>
      <c r="O35" s="85">
        <f t="shared" si="21"/>
        <v>0</v>
      </c>
      <c r="P35" s="83"/>
      <c r="Q35" s="79"/>
      <c r="R35" s="86"/>
      <c r="S35" s="190"/>
      <c r="T35" s="87"/>
      <c r="U35" s="70">
        <f t="shared" si="2"/>
        <v>0</v>
      </c>
      <c r="V35" s="88">
        <f t="shared" si="3"/>
        <v>0</v>
      </c>
      <c r="W35" s="216">
        <f t="shared" si="4"/>
        <v>0</v>
      </c>
      <c r="X35" s="224">
        <f t="shared" si="5"/>
        <v>0</v>
      </c>
      <c r="Y35" s="223">
        <f t="shared" si="6"/>
        <v>0</v>
      </c>
      <c r="Z35" s="89">
        <f t="shared" si="7"/>
        <v>0</v>
      </c>
      <c r="AA35" s="226">
        <f t="shared" si="8"/>
        <v>0</v>
      </c>
      <c r="AB35" s="89">
        <f t="shared" si="9"/>
        <v>0</v>
      </c>
      <c r="AC35" s="89">
        <f t="shared" si="10"/>
        <v>0</v>
      </c>
      <c r="AD35" s="89">
        <f t="shared" si="11"/>
        <v>0</v>
      </c>
      <c r="AE35" s="71">
        <v>0</v>
      </c>
      <c r="AF35" s="71">
        <v>0</v>
      </c>
      <c r="AG35" s="71">
        <v>0</v>
      </c>
      <c r="AH35" s="165">
        <v>0</v>
      </c>
      <c r="AI35" s="369">
        <v>0</v>
      </c>
      <c r="AJ35" s="375"/>
      <c r="AK35" s="388">
        <f t="shared" si="12"/>
        <v>0</v>
      </c>
      <c r="AL35" s="379">
        <f t="shared" si="13"/>
        <v>0</v>
      </c>
      <c r="AM35" s="212">
        <f>ROUNDDOWN(K35*AJ35,2)</f>
        <v>0</v>
      </c>
      <c r="AN35" s="102">
        <f>ROUNDDOWN(L35*AJ35,2)</f>
        <v>0</v>
      </c>
      <c r="AO35" s="102">
        <f>ROUNDDOWN(M35*AJ35,2)</f>
        <v>0</v>
      </c>
      <c r="AP35" s="206">
        <f>ROUNDDOWN(N35*AJ35,2)</f>
        <v>0</v>
      </c>
      <c r="AQ35" s="102">
        <f>Q35</f>
        <v>0</v>
      </c>
      <c r="AR35" s="102">
        <f>ROUNDDOWN(R35*AJ35,2)</f>
        <v>0</v>
      </c>
      <c r="AS35" s="102">
        <f>ROUNDDOWN(S35*AJ35,2)</f>
        <v>0</v>
      </c>
      <c r="AT35" s="216">
        <f>ROUNDDOWN(T35*AJ35,2)</f>
        <v>0</v>
      </c>
      <c r="AU35" s="90">
        <f t="shared" si="14"/>
        <v>0</v>
      </c>
      <c r="AV35" s="219">
        <f>IF(V35=0,0,ROUNDDOWN(AL35*0.1,2)+ROUNDDOWN(BE35*0.1,2))</f>
        <v>0</v>
      </c>
      <c r="AW35" s="216">
        <f>IF(W35=0,0,ROUNDDOWN(AL35*0.1,2)+ROUNDDOWN(BE35*0.1,2))</f>
        <v>0</v>
      </c>
      <c r="AX35" s="214">
        <f t="shared" si="15"/>
        <v>0</v>
      </c>
      <c r="AY35" s="396">
        <f>IF(Y35=0,0,(IF(AL35&gt;7644,ROUNDDOWN(7644*0.014,2),ROUNDDOWN(AL35*0.014,2))))</f>
        <v>0</v>
      </c>
      <c r="AZ35" s="222">
        <f>IF(Z35=0,0,(IF(AL35&gt;7644,ROUNDDOWN(7644*0.14,2),ROUNDDOWN(AL35*0.14,2))))</f>
        <v>0</v>
      </c>
      <c r="BA35" s="222">
        <f t="shared" si="16"/>
        <v>0</v>
      </c>
      <c r="BB35" s="89">
        <f>IF(AB35=0,0,(IF(AL35&gt;7644,ROUNDDOWN(7644*0.03,2),ROUNDDOWN(AL35*0.03,2))))</f>
        <v>0</v>
      </c>
      <c r="BC35" s="89">
        <f>IF(AC35=0,0,IF(AL35&gt;7644,ROUNDDOWN(7644*0.01,2),ROUNDDOWN(AL35*0.01,2)))</f>
        <v>0</v>
      </c>
      <c r="BD35" s="397">
        <f>IF(AD35=0,0,(IF(AL35&gt;7644,ROUNDDOWN(7644*0.0475,2),ROUNDDOWN(AL35*0.0475,2))))</f>
        <v>0</v>
      </c>
      <c r="BE35" s="392">
        <f>AE35*AJ35</f>
        <v>0</v>
      </c>
      <c r="BF35" s="391">
        <f t="shared" si="17"/>
        <v>0</v>
      </c>
      <c r="BG35" s="378">
        <f t="shared" si="18"/>
        <v>0</v>
      </c>
      <c r="BH35" s="174">
        <f>ROUNDDOWN(AJ35*AG35,2)</f>
        <v>0</v>
      </c>
      <c r="BI35" s="169"/>
      <c r="BJ35" s="169"/>
    </row>
    <row r="36" spans="1:62" s="4" customFormat="1" ht="13.8" x14ac:dyDescent="0.25">
      <c r="A36" s="56">
        <v>20</v>
      </c>
      <c r="B36" s="75"/>
      <c r="C36" s="96"/>
      <c r="D36" s="77"/>
      <c r="E36" s="78"/>
      <c r="F36" s="79"/>
      <c r="G36" s="80"/>
      <c r="H36" s="81"/>
      <c r="I36" s="82">
        <f t="shared" si="19"/>
        <v>0</v>
      </c>
      <c r="J36" s="194">
        <f t="shared" si="0"/>
        <v>0</v>
      </c>
      <c r="K36" s="83"/>
      <c r="L36" s="79"/>
      <c r="M36" s="79"/>
      <c r="N36" s="84"/>
      <c r="O36" s="85">
        <f t="shared" si="21"/>
        <v>0</v>
      </c>
      <c r="P36" s="83"/>
      <c r="Q36" s="79"/>
      <c r="R36" s="86"/>
      <c r="S36" s="190"/>
      <c r="T36" s="87"/>
      <c r="U36" s="70">
        <f t="shared" si="2"/>
        <v>0</v>
      </c>
      <c r="V36" s="88">
        <f t="shared" si="3"/>
        <v>0</v>
      </c>
      <c r="W36" s="216">
        <f t="shared" si="4"/>
        <v>0</v>
      </c>
      <c r="X36" s="224">
        <f t="shared" si="5"/>
        <v>0</v>
      </c>
      <c r="Y36" s="223">
        <f t="shared" si="6"/>
        <v>0</v>
      </c>
      <c r="Z36" s="89">
        <f t="shared" si="7"/>
        <v>0</v>
      </c>
      <c r="AA36" s="226">
        <f t="shared" si="8"/>
        <v>0</v>
      </c>
      <c r="AB36" s="89">
        <f t="shared" si="9"/>
        <v>0</v>
      </c>
      <c r="AC36" s="89">
        <f t="shared" si="10"/>
        <v>0</v>
      </c>
      <c r="AD36" s="89">
        <f t="shared" si="11"/>
        <v>0</v>
      </c>
      <c r="AE36" s="71">
        <v>0</v>
      </c>
      <c r="AF36" s="71">
        <v>0</v>
      </c>
      <c r="AG36" s="71">
        <v>0</v>
      </c>
      <c r="AH36" s="165">
        <v>0</v>
      </c>
      <c r="AI36" s="369">
        <v>0</v>
      </c>
      <c r="AJ36" s="375"/>
      <c r="AK36" s="388">
        <f t="shared" si="12"/>
        <v>0</v>
      </c>
      <c r="AL36" s="379">
        <f t="shared" si="13"/>
        <v>0</v>
      </c>
      <c r="AM36" s="212">
        <f>ROUNDDOWN(K36*AJ36,2)</f>
        <v>0</v>
      </c>
      <c r="AN36" s="102">
        <f>ROUNDDOWN(L36*AJ36,2)</f>
        <v>0</v>
      </c>
      <c r="AO36" s="102">
        <f>ROUNDDOWN(M36*AJ36,2)</f>
        <v>0</v>
      </c>
      <c r="AP36" s="206">
        <f>ROUNDDOWN(N36*AJ36,2)</f>
        <v>0</v>
      </c>
      <c r="AQ36" s="102">
        <f>Q36</f>
        <v>0</v>
      </c>
      <c r="AR36" s="102">
        <f>ROUNDDOWN(R36*AJ36,2)</f>
        <v>0</v>
      </c>
      <c r="AS36" s="102">
        <f>ROUNDDOWN(S36*AJ36,2)</f>
        <v>0</v>
      </c>
      <c r="AT36" s="216">
        <f>ROUNDDOWN(T36*AJ36,2)</f>
        <v>0</v>
      </c>
      <c r="AU36" s="90">
        <f t="shared" si="14"/>
        <v>0</v>
      </c>
      <c r="AV36" s="219">
        <f>IF(V36=0,0,ROUNDDOWN(AL36*0.1,2)+ROUNDDOWN(BE36*0.1,2))</f>
        <v>0</v>
      </c>
      <c r="AW36" s="216">
        <f>IF(W36=0,0,ROUNDDOWN(AL36*0.1,2)+ROUNDDOWN(BE36*0.1,2))</f>
        <v>0</v>
      </c>
      <c r="AX36" s="214">
        <f t="shared" si="15"/>
        <v>0</v>
      </c>
      <c r="AY36" s="396">
        <f>IF(Y36=0,0,(IF(AL36&gt;7644,ROUNDDOWN(7644*0.014,2),ROUNDDOWN(AL36*0.014,2))))</f>
        <v>0</v>
      </c>
      <c r="AZ36" s="222">
        <f>IF(Z36=0,0,(IF(AL36&gt;7644,ROUNDDOWN(7644*0.14,2),ROUNDDOWN(AL36*0.14,2))))</f>
        <v>0</v>
      </c>
      <c r="BA36" s="222">
        <f t="shared" si="16"/>
        <v>0</v>
      </c>
      <c r="BB36" s="89">
        <f>IF(AB36=0,0,(IF(AL36&gt;7644,ROUNDDOWN(7644*0.03,2),ROUNDDOWN(AL36*0.03,2))))</f>
        <v>0</v>
      </c>
      <c r="BC36" s="89">
        <f>IF(AC36=0,0,IF(AL36&gt;7644,ROUNDDOWN(7644*0.01,2),ROUNDDOWN(AL36*0.01,2)))</f>
        <v>0</v>
      </c>
      <c r="BD36" s="397">
        <f>IF(AD36=0,0,(IF(AL36&gt;7644,ROUNDDOWN(7644*0.0475,2),ROUNDDOWN(AL36*0.0475,2))))</f>
        <v>0</v>
      </c>
      <c r="BE36" s="392">
        <f>AE36*AJ36</f>
        <v>0</v>
      </c>
      <c r="BF36" s="391">
        <f t="shared" si="17"/>
        <v>0</v>
      </c>
      <c r="BG36" s="378">
        <f t="shared" si="18"/>
        <v>0</v>
      </c>
      <c r="BH36" s="174">
        <f>ROUNDDOWN(AJ36*AG36,2)</f>
        <v>0</v>
      </c>
      <c r="BI36" s="169"/>
      <c r="BJ36" s="169"/>
    </row>
    <row r="37" spans="1:62" s="4" customFormat="1" ht="13.8" x14ac:dyDescent="0.25">
      <c r="A37" s="56">
        <v>21</v>
      </c>
      <c r="B37" s="75"/>
      <c r="C37" s="76"/>
      <c r="D37" s="95"/>
      <c r="E37" s="78"/>
      <c r="F37" s="79"/>
      <c r="G37" s="80"/>
      <c r="H37" s="81"/>
      <c r="I37" s="82">
        <f>J37+U37</f>
        <v>0</v>
      </c>
      <c r="J37" s="194">
        <f t="shared" si="0"/>
        <v>0</v>
      </c>
      <c r="K37" s="83"/>
      <c r="L37" s="79"/>
      <c r="M37" s="79"/>
      <c r="N37" s="84"/>
      <c r="O37" s="85">
        <f>P37+Q37</f>
        <v>0</v>
      </c>
      <c r="P37" s="83"/>
      <c r="Q37" s="79"/>
      <c r="R37" s="86"/>
      <c r="S37" s="190"/>
      <c r="T37" s="87"/>
      <c r="U37" s="70">
        <f t="shared" si="2"/>
        <v>0</v>
      </c>
      <c r="V37" s="88">
        <f t="shared" si="3"/>
        <v>0</v>
      </c>
      <c r="W37" s="216">
        <f t="shared" si="4"/>
        <v>0</v>
      </c>
      <c r="X37" s="224">
        <f t="shared" si="5"/>
        <v>0</v>
      </c>
      <c r="Y37" s="223">
        <f t="shared" si="6"/>
        <v>0</v>
      </c>
      <c r="Z37" s="89">
        <f t="shared" si="7"/>
        <v>0</v>
      </c>
      <c r="AA37" s="226">
        <f t="shared" si="8"/>
        <v>0</v>
      </c>
      <c r="AB37" s="89">
        <f t="shared" si="9"/>
        <v>0</v>
      </c>
      <c r="AC37" s="89">
        <f t="shared" si="10"/>
        <v>0</v>
      </c>
      <c r="AD37" s="89">
        <f t="shared" si="11"/>
        <v>0</v>
      </c>
      <c r="AE37" s="71">
        <v>0</v>
      </c>
      <c r="AF37" s="71">
        <v>0</v>
      </c>
      <c r="AG37" s="71">
        <v>0</v>
      </c>
      <c r="AH37" s="165">
        <v>0</v>
      </c>
      <c r="AI37" s="369">
        <v>0</v>
      </c>
      <c r="AJ37" s="375"/>
      <c r="AK37" s="388">
        <f t="shared" si="12"/>
        <v>0</v>
      </c>
      <c r="AL37" s="379">
        <f t="shared" si="13"/>
        <v>0</v>
      </c>
      <c r="AM37" s="212">
        <f>ROUNDDOWN(K37*AJ37,2)</f>
        <v>0</v>
      </c>
      <c r="AN37" s="102">
        <f>ROUNDDOWN(L37*AJ37,2)</f>
        <v>0</v>
      </c>
      <c r="AO37" s="102">
        <f>ROUNDDOWN(M37*AJ37,2)</f>
        <v>0</v>
      </c>
      <c r="AP37" s="206">
        <f>ROUNDDOWN(N37*AJ37,2)</f>
        <v>0</v>
      </c>
      <c r="AQ37" s="102">
        <f>Q37</f>
        <v>0</v>
      </c>
      <c r="AR37" s="102">
        <f>ROUNDDOWN(R37*AJ37,2)</f>
        <v>0</v>
      </c>
      <c r="AS37" s="102">
        <f>ROUNDDOWN(S37*AJ37,2)</f>
        <v>0</v>
      </c>
      <c r="AT37" s="216">
        <f>ROUNDDOWN(T37*AJ37,2)</f>
        <v>0</v>
      </c>
      <c r="AU37" s="90">
        <f t="shared" si="14"/>
        <v>0</v>
      </c>
      <c r="AV37" s="219">
        <f>IF(V37=0,0,ROUNDDOWN(AL37*0.1,2)+ROUNDDOWN(BE37*0.1,2))</f>
        <v>0</v>
      </c>
      <c r="AW37" s="216">
        <f>IF(W37=0,0,ROUNDDOWN(AL37*0.1,2)+ROUNDDOWN(BE37*0.1,2))</f>
        <v>0</v>
      </c>
      <c r="AX37" s="214">
        <f t="shared" si="15"/>
        <v>0</v>
      </c>
      <c r="AY37" s="396">
        <f>IF(Y37=0,0,(IF(AL37&gt;7644,ROUNDDOWN(7644*0.014,2),ROUNDDOWN(AL37*0.014,2))))</f>
        <v>0</v>
      </c>
      <c r="AZ37" s="222">
        <f>IF(Z37=0,0,(IF(AL37&gt;7644,ROUNDDOWN(7644*0.14,2),ROUNDDOWN(AL37*0.14,2))))</f>
        <v>0</v>
      </c>
      <c r="BA37" s="222">
        <f t="shared" si="16"/>
        <v>0</v>
      </c>
      <c r="BB37" s="89">
        <f>IF(AB37=0,0,(IF(AL37&gt;7644,ROUNDDOWN(7644*0.03,2),ROUNDDOWN(AL37*0.03,2))))</f>
        <v>0</v>
      </c>
      <c r="BC37" s="89">
        <f>IF(AC37=0,0,IF(AL37&gt;7644,ROUNDDOWN(7644*0.01,2),ROUNDDOWN(AL37*0.01,2)))</f>
        <v>0</v>
      </c>
      <c r="BD37" s="397">
        <f>IF(AD37=0,0,(IF(AL37&gt;7644,ROUNDDOWN(7644*0.0475,2),ROUNDDOWN(AL37*0.0475,2))))</f>
        <v>0</v>
      </c>
      <c r="BE37" s="392">
        <f>AE37*AJ37</f>
        <v>0</v>
      </c>
      <c r="BF37" s="391">
        <f t="shared" si="17"/>
        <v>0</v>
      </c>
      <c r="BG37" s="378">
        <f t="shared" si="18"/>
        <v>0</v>
      </c>
      <c r="BH37" s="174">
        <f>ROUNDDOWN(AJ37*AG37,2)</f>
        <v>0</v>
      </c>
      <c r="BI37" s="169"/>
      <c r="BJ37" s="169"/>
    </row>
    <row r="38" spans="1:62" s="4" customFormat="1" ht="13.8" x14ac:dyDescent="0.25">
      <c r="A38" s="56">
        <v>22</v>
      </c>
      <c r="B38" s="75"/>
      <c r="C38" s="76"/>
      <c r="D38" s="77"/>
      <c r="E38" s="78"/>
      <c r="F38" s="79"/>
      <c r="G38" s="80"/>
      <c r="H38" s="81"/>
      <c r="I38" s="82">
        <f t="shared" si="19"/>
        <v>0</v>
      </c>
      <c r="J38" s="194">
        <f t="shared" si="0"/>
        <v>0</v>
      </c>
      <c r="K38" s="83"/>
      <c r="L38" s="79"/>
      <c r="M38" s="79"/>
      <c r="N38" s="84"/>
      <c r="O38" s="85">
        <f t="shared" si="21"/>
        <v>0</v>
      </c>
      <c r="P38" s="83"/>
      <c r="Q38" s="79"/>
      <c r="R38" s="86"/>
      <c r="S38" s="190"/>
      <c r="T38" s="87"/>
      <c r="U38" s="70">
        <f t="shared" si="2"/>
        <v>0</v>
      </c>
      <c r="V38" s="88">
        <f t="shared" si="3"/>
        <v>0</v>
      </c>
      <c r="W38" s="216">
        <f t="shared" si="4"/>
        <v>0</v>
      </c>
      <c r="X38" s="224">
        <f t="shared" si="5"/>
        <v>0</v>
      </c>
      <c r="Y38" s="223">
        <f t="shared" si="6"/>
        <v>0</v>
      </c>
      <c r="Z38" s="89">
        <f t="shared" si="7"/>
        <v>0</v>
      </c>
      <c r="AA38" s="226">
        <f t="shared" si="8"/>
        <v>0</v>
      </c>
      <c r="AB38" s="89">
        <f t="shared" si="9"/>
        <v>0</v>
      </c>
      <c r="AC38" s="89">
        <f t="shared" si="10"/>
        <v>0</v>
      </c>
      <c r="AD38" s="89">
        <f t="shared" si="11"/>
        <v>0</v>
      </c>
      <c r="AE38" s="71">
        <v>0</v>
      </c>
      <c r="AF38" s="71">
        <v>0</v>
      </c>
      <c r="AG38" s="71">
        <v>0</v>
      </c>
      <c r="AH38" s="165">
        <v>0</v>
      </c>
      <c r="AI38" s="369">
        <v>0</v>
      </c>
      <c r="AJ38" s="375"/>
      <c r="AK38" s="388">
        <f t="shared" si="12"/>
        <v>0</v>
      </c>
      <c r="AL38" s="379">
        <f t="shared" si="13"/>
        <v>0</v>
      </c>
      <c r="AM38" s="212">
        <f>ROUNDDOWN(K38*AJ38,2)</f>
        <v>0</v>
      </c>
      <c r="AN38" s="102">
        <f>ROUNDDOWN(L38*AJ38,2)</f>
        <v>0</v>
      </c>
      <c r="AO38" s="102">
        <f>ROUNDDOWN(M38*AJ38,2)</f>
        <v>0</v>
      </c>
      <c r="AP38" s="206">
        <f>ROUNDDOWN(N38*AJ38,2)</f>
        <v>0</v>
      </c>
      <c r="AQ38" s="102">
        <f>Q38</f>
        <v>0</v>
      </c>
      <c r="AR38" s="102">
        <f>ROUNDDOWN(R38*AJ38,2)</f>
        <v>0</v>
      </c>
      <c r="AS38" s="102">
        <f>ROUNDDOWN(S38*AJ38,2)</f>
        <v>0</v>
      </c>
      <c r="AT38" s="216">
        <f>ROUNDDOWN(T38*AJ38,2)</f>
        <v>0</v>
      </c>
      <c r="AU38" s="90">
        <f t="shared" si="14"/>
        <v>0</v>
      </c>
      <c r="AV38" s="219">
        <f>IF(V38=0,0,ROUNDDOWN(AL38*0.1,2)+ROUNDDOWN(BE38*0.1,2))</f>
        <v>0</v>
      </c>
      <c r="AW38" s="216">
        <f>IF(W38=0,0,ROUNDDOWN(AL38*0.1,2)+ROUNDDOWN(BE38*0.1,2))</f>
        <v>0</v>
      </c>
      <c r="AX38" s="214">
        <f t="shared" si="15"/>
        <v>0</v>
      </c>
      <c r="AY38" s="396">
        <f>IF(Y38=0,0,(IF(AL38&gt;7644,ROUNDDOWN(7644*0.014,2),ROUNDDOWN(AL38*0.014,2))))</f>
        <v>0</v>
      </c>
      <c r="AZ38" s="222">
        <f>IF(Z38=0,0,(IF(AL38&gt;7644,ROUNDDOWN(7644*0.14,2),ROUNDDOWN(AL38*0.14,2))))</f>
        <v>0</v>
      </c>
      <c r="BA38" s="222">
        <f t="shared" si="16"/>
        <v>0</v>
      </c>
      <c r="BB38" s="89">
        <f>IF(AB38=0,0,(IF(AL38&gt;7644,ROUNDDOWN(7644*0.03,2),ROUNDDOWN(AL38*0.03,2))))</f>
        <v>0</v>
      </c>
      <c r="BC38" s="89">
        <f>IF(AC38=0,0,IF(AL38&gt;7644,ROUNDDOWN(7644*0.01,2),ROUNDDOWN(AL38*0.01,2)))</f>
        <v>0</v>
      </c>
      <c r="BD38" s="397">
        <f>IF(AD38=0,0,(IF(AL38&gt;7644,ROUNDDOWN(7644*0.0475,2),ROUNDDOWN(AL38*0.0475,2))))</f>
        <v>0</v>
      </c>
      <c r="BE38" s="392">
        <f>AE38*AJ38</f>
        <v>0</v>
      </c>
      <c r="BF38" s="391">
        <f t="shared" si="17"/>
        <v>0</v>
      </c>
      <c r="BG38" s="378">
        <f t="shared" si="18"/>
        <v>0</v>
      </c>
      <c r="BH38" s="174">
        <f>ROUNDDOWN(AJ38*AG38,2)</f>
        <v>0</v>
      </c>
      <c r="BI38" s="169"/>
      <c r="BJ38" s="169"/>
    </row>
    <row r="39" spans="1:62" s="4" customFormat="1" ht="13.8" x14ac:dyDescent="0.25">
      <c r="A39" s="56">
        <v>23</v>
      </c>
      <c r="B39" s="75"/>
      <c r="C39" s="76"/>
      <c r="D39" s="77"/>
      <c r="E39" s="78"/>
      <c r="F39" s="79"/>
      <c r="G39" s="80"/>
      <c r="H39" s="81"/>
      <c r="I39" s="82">
        <f>J39+U39</f>
        <v>0</v>
      </c>
      <c r="J39" s="194">
        <f t="shared" si="0"/>
        <v>0</v>
      </c>
      <c r="K39" s="83"/>
      <c r="L39" s="79"/>
      <c r="M39" s="79"/>
      <c r="N39" s="84"/>
      <c r="O39" s="85">
        <f>P39+Q39</f>
        <v>0</v>
      </c>
      <c r="P39" s="83"/>
      <c r="Q39" s="79"/>
      <c r="R39" s="86"/>
      <c r="S39" s="190"/>
      <c r="T39" s="87"/>
      <c r="U39" s="70">
        <f t="shared" si="2"/>
        <v>0</v>
      </c>
      <c r="V39" s="88">
        <f t="shared" si="3"/>
        <v>0</v>
      </c>
      <c r="W39" s="216">
        <f t="shared" si="4"/>
        <v>0</v>
      </c>
      <c r="X39" s="224">
        <f t="shared" si="5"/>
        <v>0</v>
      </c>
      <c r="Y39" s="223">
        <f t="shared" si="6"/>
        <v>0</v>
      </c>
      <c r="Z39" s="89">
        <f t="shared" si="7"/>
        <v>0</v>
      </c>
      <c r="AA39" s="226">
        <f t="shared" si="8"/>
        <v>0</v>
      </c>
      <c r="AB39" s="89">
        <f t="shared" si="9"/>
        <v>0</v>
      </c>
      <c r="AC39" s="89">
        <f t="shared" si="10"/>
        <v>0</v>
      </c>
      <c r="AD39" s="89">
        <f t="shared" si="11"/>
        <v>0</v>
      </c>
      <c r="AE39" s="71">
        <v>0</v>
      </c>
      <c r="AF39" s="71">
        <v>0</v>
      </c>
      <c r="AG39" s="71">
        <v>0</v>
      </c>
      <c r="AH39" s="165">
        <v>0</v>
      </c>
      <c r="AI39" s="369">
        <v>0</v>
      </c>
      <c r="AJ39" s="375"/>
      <c r="AK39" s="388">
        <f t="shared" si="12"/>
        <v>0</v>
      </c>
      <c r="AL39" s="379">
        <f t="shared" si="13"/>
        <v>0</v>
      </c>
      <c r="AM39" s="212">
        <f>ROUNDDOWN(K39*AJ39,2)</f>
        <v>0</v>
      </c>
      <c r="AN39" s="102">
        <f>ROUNDDOWN(L39*AJ39,2)</f>
        <v>0</v>
      </c>
      <c r="AO39" s="102">
        <f>ROUNDDOWN(M39*AJ39,2)</f>
        <v>0</v>
      </c>
      <c r="AP39" s="206">
        <f>ROUNDDOWN(N39*AJ39,2)</f>
        <v>0</v>
      </c>
      <c r="AQ39" s="102">
        <f>Q39</f>
        <v>0</v>
      </c>
      <c r="AR39" s="102">
        <f>ROUNDDOWN(R39*AJ39,2)</f>
        <v>0</v>
      </c>
      <c r="AS39" s="102">
        <f>ROUNDDOWN(S39*AJ39,2)</f>
        <v>0</v>
      </c>
      <c r="AT39" s="216">
        <f>ROUNDDOWN(T39*AJ39,2)</f>
        <v>0</v>
      </c>
      <c r="AU39" s="90">
        <f t="shared" si="14"/>
        <v>0</v>
      </c>
      <c r="AV39" s="219">
        <f>IF(V39=0,0,ROUNDDOWN(AL39*0.1,2)+ROUNDDOWN(BE39*0.1,2))</f>
        <v>0</v>
      </c>
      <c r="AW39" s="216">
        <f>IF(W39=0,0,ROUNDDOWN(AL39*0.1,2)+ROUNDDOWN(BE39*0.1,2))</f>
        <v>0</v>
      </c>
      <c r="AX39" s="214">
        <f t="shared" si="15"/>
        <v>0</v>
      </c>
      <c r="AY39" s="396">
        <f>IF(Y39=0,0,(IF(AL39&gt;7644,ROUNDDOWN(7644*0.014,2),ROUNDDOWN(AL39*0.014,2))))</f>
        <v>0</v>
      </c>
      <c r="AZ39" s="222">
        <f>IF(Z39=0,0,(IF(AL39&gt;7644,ROUNDDOWN(7644*0.14,2),ROUNDDOWN(AL39*0.14,2))))</f>
        <v>0</v>
      </c>
      <c r="BA39" s="222">
        <f t="shared" si="16"/>
        <v>0</v>
      </c>
      <c r="BB39" s="89">
        <f>IF(AB39=0,0,(IF(AL39&gt;7644,ROUNDDOWN(7644*0.03,2),ROUNDDOWN(AL39*0.03,2))))</f>
        <v>0</v>
      </c>
      <c r="BC39" s="89">
        <f>IF(AC39=0,0,IF(AL39&gt;7644,ROUNDDOWN(7644*0.01,2),ROUNDDOWN(AL39*0.01,2)))</f>
        <v>0</v>
      </c>
      <c r="BD39" s="397">
        <f>IF(AD39=0,0,(IF(AL39&gt;7644,ROUNDDOWN(7644*0.0475,2),ROUNDDOWN(AL39*0.0475,2))))</f>
        <v>0</v>
      </c>
      <c r="BE39" s="392">
        <f>AE39*AJ39</f>
        <v>0</v>
      </c>
      <c r="BF39" s="391">
        <f t="shared" si="17"/>
        <v>0</v>
      </c>
      <c r="BG39" s="378">
        <f t="shared" si="18"/>
        <v>0</v>
      </c>
      <c r="BH39" s="174">
        <f>ROUNDDOWN(AJ39*AG39,2)</f>
        <v>0</v>
      </c>
      <c r="BI39" s="169"/>
      <c r="BJ39" s="169"/>
    </row>
    <row r="40" spans="1:62" s="4" customFormat="1" ht="13.8" x14ac:dyDescent="0.25">
      <c r="A40" s="56">
        <v>24</v>
      </c>
      <c r="B40" s="75"/>
      <c r="C40" s="76"/>
      <c r="D40" s="77"/>
      <c r="E40" s="78"/>
      <c r="F40" s="79"/>
      <c r="G40" s="80"/>
      <c r="H40" s="81"/>
      <c r="I40" s="82">
        <f t="shared" si="19"/>
        <v>0</v>
      </c>
      <c r="J40" s="194">
        <f t="shared" si="0"/>
        <v>0</v>
      </c>
      <c r="K40" s="83"/>
      <c r="L40" s="79"/>
      <c r="M40" s="79"/>
      <c r="N40" s="84"/>
      <c r="O40" s="85">
        <f t="shared" si="21"/>
        <v>0</v>
      </c>
      <c r="P40" s="83"/>
      <c r="Q40" s="79"/>
      <c r="R40" s="86"/>
      <c r="S40" s="190"/>
      <c r="T40" s="87"/>
      <c r="U40" s="70">
        <f t="shared" si="2"/>
        <v>0</v>
      </c>
      <c r="V40" s="88">
        <f t="shared" si="3"/>
        <v>0</v>
      </c>
      <c r="W40" s="216">
        <f t="shared" si="4"/>
        <v>0</v>
      </c>
      <c r="X40" s="224">
        <f t="shared" si="5"/>
        <v>0</v>
      </c>
      <c r="Y40" s="223">
        <f t="shared" si="6"/>
        <v>0</v>
      </c>
      <c r="Z40" s="89">
        <f t="shared" si="7"/>
        <v>0</v>
      </c>
      <c r="AA40" s="226">
        <f t="shared" si="8"/>
        <v>0</v>
      </c>
      <c r="AB40" s="89">
        <f t="shared" si="9"/>
        <v>0</v>
      </c>
      <c r="AC40" s="89">
        <f t="shared" si="10"/>
        <v>0</v>
      </c>
      <c r="AD40" s="89">
        <f t="shared" si="11"/>
        <v>0</v>
      </c>
      <c r="AE40" s="71">
        <v>0</v>
      </c>
      <c r="AF40" s="71">
        <v>0</v>
      </c>
      <c r="AG40" s="71">
        <v>0</v>
      </c>
      <c r="AH40" s="165">
        <v>0</v>
      </c>
      <c r="AI40" s="369">
        <v>0</v>
      </c>
      <c r="AJ40" s="375"/>
      <c r="AK40" s="388">
        <f t="shared" si="12"/>
        <v>0</v>
      </c>
      <c r="AL40" s="379">
        <f t="shared" si="13"/>
        <v>0</v>
      </c>
      <c r="AM40" s="212">
        <f>ROUNDDOWN(K40*AJ40,2)</f>
        <v>0</v>
      </c>
      <c r="AN40" s="102">
        <f>ROUNDDOWN(L40*AJ40,2)</f>
        <v>0</v>
      </c>
      <c r="AO40" s="102">
        <f>ROUNDDOWN(M40*AJ40,2)</f>
        <v>0</v>
      </c>
      <c r="AP40" s="206">
        <f>ROUNDDOWN(N40*AJ40,2)</f>
        <v>0</v>
      </c>
      <c r="AQ40" s="102">
        <f>Q40</f>
        <v>0</v>
      </c>
      <c r="AR40" s="102">
        <f>ROUNDDOWN(R40*AJ40,2)</f>
        <v>0</v>
      </c>
      <c r="AS40" s="102">
        <f>ROUNDDOWN(S40*AJ40,2)</f>
        <v>0</v>
      </c>
      <c r="AT40" s="216">
        <f>ROUNDDOWN(T40*AJ40,2)</f>
        <v>0</v>
      </c>
      <c r="AU40" s="90">
        <f t="shared" si="14"/>
        <v>0</v>
      </c>
      <c r="AV40" s="219">
        <f>IF(V40=0,0,ROUNDDOWN(AL40*0.1,2)+ROUNDDOWN(BE40*0.1,2))</f>
        <v>0</v>
      </c>
      <c r="AW40" s="216">
        <f>IF(W40=0,0,ROUNDDOWN(AL40*0.1,2)+ROUNDDOWN(BE40*0.1,2))</f>
        <v>0</v>
      </c>
      <c r="AX40" s="214">
        <f t="shared" si="15"/>
        <v>0</v>
      </c>
      <c r="AY40" s="396">
        <f>IF(Y40=0,0,(IF(AL40&gt;7644,ROUNDDOWN(7644*0.014,2),ROUNDDOWN(AL40*0.014,2))))</f>
        <v>0</v>
      </c>
      <c r="AZ40" s="222">
        <f>IF(Z40=0,0,(IF(AL40&gt;7644,ROUNDDOWN(7644*0.14,2),ROUNDDOWN(AL40*0.14,2))))</f>
        <v>0</v>
      </c>
      <c r="BA40" s="222">
        <f t="shared" si="16"/>
        <v>0</v>
      </c>
      <c r="BB40" s="89">
        <f>IF(AB40=0,0,(IF(AL40&gt;7644,ROUNDDOWN(7644*0.03,2),ROUNDDOWN(AL40*0.03,2))))</f>
        <v>0</v>
      </c>
      <c r="BC40" s="89">
        <f>IF(AC40=0,0,IF(AL40&gt;7644,ROUNDDOWN(7644*0.01,2),ROUNDDOWN(AL40*0.01,2)))</f>
        <v>0</v>
      </c>
      <c r="BD40" s="397">
        <f>IF(AD40=0,0,(IF(AL40&gt;7644,ROUNDDOWN(7644*0.0475,2),ROUNDDOWN(AL40*0.0475,2))))</f>
        <v>0</v>
      </c>
      <c r="BE40" s="392">
        <f>AE40*AJ40</f>
        <v>0</v>
      </c>
      <c r="BF40" s="391">
        <f t="shared" si="17"/>
        <v>0</v>
      </c>
      <c r="BG40" s="378">
        <f t="shared" si="18"/>
        <v>0</v>
      </c>
      <c r="BH40" s="174">
        <f>ROUNDDOWN(AJ40*AG40,2)</f>
        <v>0</v>
      </c>
      <c r="BI40" s="169"/>
      <c r="BJ40" s="169"/>
    </row>
    <row r="41" spans="1:62" s="4" customFormat="1" ht="13.8" x14ac:dyDescent="0.25">
      <c r="A41" s="56">
        <v>25</v>
      </c>
      <c r="B41" s="75"/>
      <c r="C41" s="76"/>
      <c r="D41" s="77"/>
      <c r="E41" s="78"/>
      <c r="F41" s="79"/>
      <c r="G41" s="80"/>
      <c r="H41" s="81"/>
      <c r="I41" s="82">
        <f t="shared" si="19"/>
        <v>0</v>
      </c>
      <c r="J41" s="194">
        <f t="shared" si="0"/>
        <v>0</v>
      </c>
      <c r="K41" s="83"/>
      <c r="L41" s="79"/>
      <c r="M41" s="79"/>
      <c r="N41" s="84"/>
      <c r="O41" s="85">
        <f t="shared" si="21"/>
        <v>0</v>
      </c>
      <c r="P41" s="83"/>
      <c r="Q41" s="79"/>
      <c r="R41" s="86"/>
      <c r="S41" s="190"/>
      <c r="T41" s="87"/>
      <c r="U41" s="70">
        <f t="shared" si="2"/>
        <v>0</v>
      </c>
      <c r="V41" s="88">
        <f t="shared" si="3"/>
        <v>0</v>
      </c>
      <c r="W41" s="216">
        <f t="shared" si="4"/>
        <v>0</v>
      </c>
      <c r="X41" s="224">
        <f t="shared" si="5"/>
        <v>0</v>
      </c>
      <c r="Y41" s="223">
        <f t="shared" si="6"/>
        <v>0</v>
      </c>
      <c r="Z41" s="89">
        <f t="shared" si="7"/>
        <v>0</v>
      </c>
      <c r="AA41" s="226">
        <f t="shared" si="8"/>
        <v>0</v>
      </c>
      <c r="AB41" s="89">
        <f t="shared" si="9"/>
        <v>0</v>
      </c>
      <c r="AC41" s="89">
        <f t="shared" si="10"/>
        <v>0</v>
      </c>
      <c r="AD41" s="89">
        <f t="shared" si="11"/>
        <v>0</v>
      </c>
      <c r="AE41" s="71">
        <v>0</v>
      </c>
      <c r="AF41" s="71">
        <v>0</v>
      </c>
      <c r="AG41" s="71">
        <v>0</v>
      </c>
      <c r="AH41" s="165">
        <v>0</v>
      </c>
      <c r="AI41" s="369">
        <v>0</v>
      </c>
      <c r="AJ41" s="375"/>
      <c r="AK41" s="388">
        <f t="shared" si="12"/>
        <v>0</v>
      </c>
      <c r="AL41" s="379">
        <f t="shared" si="13"/>
        <v>0</v>
      </c>
      <c r="AM41" s="212">
        <f>ROUNDDOWN(K41*AJ41,2)</f>
        <v>0</v>
      </c>
      <c r="AN41" s="102">
        <f>ROUNDDOWN(L41*AJ41,2)</f>
        <v>0</v>
      </c>
      <c r="AO41" s="102">
        <f>ROUNDDOWN(M41*AJ41,2)</f>
        <v>0</v>
      </c>
      <c r="AP41" s="206">
        <f>ROUNDDOWN(N41*AJ41,2)</f>
        <v>0</v>
      </c>
      <c r="AQ41" s="102">
        <f>Q41</f>
        <v>0</v>
      </c>
      <c r="AR41" s="102">
        <f>ROUNDDOWN(R41*AJ41,2)</f>
        <v>0</v>
      </c>
      <c r="AS41" s="102">
        <f>ROUNDDOWN(S41*AJ41,2)</f>
        <v>0</v>
      </c>
      <c r="AT41" s="216">
        <f>ROUNDDOWN(T41*AJ41,2)</f>
        <v>0</v>
      </c>
      <c r="AU41" s="90">
        <f t="shared" si="14"/>
        <v>0</v>
      </c>
      <c r="AV41" s="219">
        <f>IF(V41=0,0,ROUNDDOWN(AL41*0.1,2)+ROUNDDOWN(BE41*0.1,2))</f>
        <v>0</v>
      </c>
      <c r="AW41" s="216">
        <f>IF(W41=0,0,ROUNDDOWN(AL41*0.1,2)+ROUNDDOWN(BE41*0.1,2))</f>
        <v>0</v>
      </c>
      <c r="AX41" s="214">
        <f t="shared" si="15"/>
        <v>0</v>
      </c>
      <c r="AY41" s="396">
        <f>IF(Y41=0,0,(IF(AL41&gt;7644,ROUNDDOWN(7644*0.014,2),ROUNDDOWN(AL41*0.014,2))))</f>
        <v>0</v>
      </c>
      <c r="AZ41" s="222">
        <f>IF(Z41=0,0,(IF(AL41&gt;7644,ROUNDDOWN(7644*0.14,2),ROUNDDOWN(AL41*0.14,2))))</f>
        <v>0</v>
      </c>
      <c r="BA41" s="222">
        <f t="shared" si="16"/>
        <v>0</v>
      </c>
      <c r="BB41" s="89">
        <f>IF(AB41=0,0,(IF(AL41&gt;7644,ROUNDDOWN(7644*0.03,2),ROUNDDOWN(AL41*0.03,2))))</f>
        <v>0</v>
      </c>
      <c r="BC41" s="89">
        <f>IF(AC41=0,0,IF(AL41&gt;7644,ROUNDDOWN(7644*0.01,2),ROUNDDOWN(AL41*0.01,2)))</f>
        <v>0</v>
      </c>
      <c r="BD41" s="397">
        <f>IF(AD41=0,0,(IF(AL41&gt;7644,ROUNDDOWN(7644*0.0475,2),ROUNDDOWN(AL41*0.0475,2))))</f>
        <v>0</v>
      </c>
      <c r="BE41" s="392">
        <f>AE41*AJ41</f>
        <v>0</v>
      </c>
      <c r="BF41" s="391">
        <f t="shared" si="17"/>
        <v>0</v>
      </c>
      <c r="BG41" s="378">
        <f t="shared" si="18"/>
        <v>0</v>
      </c>
      <c r="BH41" s="174">
        <f>ROUNDDOWN(AJ41*AG41,2)</f>
        <v>0</v>
      </c>
      <c r="BI41" s="169"/>
      <c r="BJ41" s="169"/>
    </row>
    <row r="42" spans="1:62" s="4" customFormat="1" ht="13.8" x14ac:dyDescent="0.25">
      <c r="A42" s="56">
        <v>26</v>
      </c>
      <c r="B42" s="75"/>
      <c r="C42" s="76"/>
      <c r="D42" s="77"/>
      <c r="E42" s="97"/>
      <c r="F42" s="79"/>
      <c r="G42" s="80"/>
      <c r="H42" s="81"/>
      <c r="I42" s="82">
        <f>J42+U42</f>
        <v>0</v>
      </c>
      <c r="J42" s="194">
        <f t="shared" si="0"/>
        <v>0</v>
      </c>
      <c r="K42" s="83"/>
      <c r="L42" s="79"/>
      <c r="M42" s="79"/>
      <c r="N42" s="84"/>
      <c r="O42" s="85">
        <f>P42+Q42</f>
        <v>0</v>
      </c>
      <c r="P42" s="83"/>
      <c r="Q42" s="79"/>
      <c r="R42" s="86"/>
      <c r="S42" s="190"/>
      <c r="T42" s="87"/>
      <c r="U42" s="70">
        <f t="shared" si="2"/>
        <v>0</v>
      </c>
      <c r="V42" s="88">
        <f t="shared" si="3"/>
        <v>0</v>
      </c>
      <c r="W42" s="216">
        <f t="shared" si="4"/>
        <v>0</v>
      </c>
      <c r="X42" s="224">
        <f t="shared" si="5"/>
        <v>0</v>
      </c>
      <c r="Y42" s="223">
        <f t="shared" si="6"/>
        <v>0</v>
      </c>
      <c r="Z42" s="89">
        <f t="shared" si="7"/>
        <v>0</v>
      </c>
      <c r="AA42" s="226">
        <f t="shared" si="8"/>
        <v>0</v>
      </c>
      <c r="AB42" s="89">
        <f t="shared" si="9"/>
        <v>0</v>
      </c>
      <c r="AC42" s="89">
        <f t="shared" si="10"/>
        <v>0</v>
      </c>
      <c r="AD42" s="89">
        <f t="shared" si="11"/>
        <v>0</v>
      </c>
      <c r="AE42" s="71">
        <v>0</v>
      </c>
      <c r="AF42" s="71">
        <v>0</v>
      </c>
      <c r="AG42" s="71">
        <v>0</v>
      </c>
      <c r="AH42" s="165">
        <v>0</v>
      </c>
      <c r="AI42" s="369">
        <v>0</v>
      </c>
      <c r="AJ42" s="375"/>
      <c r="AK42" s="388">
        <f t="shared" si="12"/>
        <v>0</v>
      </c>
      <c r="AL42" s="379">
        <f t="shared" si="13"/>
        <v>0</v>
      </c>
      <c r="AM42" s="212">
        <f>ROUNDDOWN(K42*AJ42,2)</f>
        <v>0</v>
      </c>
      <c r="AN42" s="102">
        <f>ROUNDDOWN(L42*AJ42,2)</f>
        <v>0</v>
      </c>
      <c r="AO42" s="102">
        <f>ROUNDDOWN(M42*AJ42,2)</f>
        <v>0</v>
      </c>
      <c r="AP42" s="206">
        <f>ROUNDDOWN(N42*AJ42,2)</f>
        <v>0</v>
      </c>
      <c r="AQ42" s="102">
        <f>Q42</f>
        <v>0</v>
      </c>
      <c r="AR42" s="102">
        <f>ROUNDDOWN(R42*AJ42,2)</f>
        <v>0</v>
      </c>
      <c r="AS42" s="102">
        <f>ROUNDDOWN(S42*AJ42,2)</f>
        <v>0</v>
      </c>
      <c r="AT42" s="216">
        <f>ROUNDDOWN(T42*AJ42,2)</f>
        <v>0</v>
      </c>
      <c r="AU42" s="90">
        <f t="shared" si="14"/>
        <v>0</v>
      </c>
      <c r="AV42" s="219">
        <f>IF(V42=0,0,ROUNDDOWN(AL42*0.1,2)+ROUNDDOWN(BE42*0.1,2))</f>
        <v>0</v>
      </c>
      <c r="AW42" s="216">
        <f>IF(W42=0,0,ROUNDDOWN(AL42*0.1,2)+ROUNDDOWN(BE42*0.1,2))</f>
        <v>0</v>
      </c>
      <c r="AX42" s="214">
        <f t="shared" si="15"/>
        <v>0</v>
      </c>
      <c r="AY42" s="396">
        <f>IF(Y42=0,0,(IF(AL42&gt;7644,ROUNDDOWN(7644*0.014,2),ROUNDDOWN(AL42*0.014,2))))</f>
        <v>0</v>
      </c>
      <c r="AZ42" s="222">
        <f>IF(Z42=0,0,(IF(AL42&gt;7644,ROUNDDOWN(7644*0.14,2),ROUNDDOWN(AL42*0.14,2))))</f>
        <v>0</v>
      </c>
      <c r="BA42" s="222">
        <f t="shared" si="16"/>
        <v>0</v>
      </c>
      <c r="BB42" s="89">
        <f>IF(AB42=0,0,(IF(AL42&gt;7644,ROUNDDOWN(7644*0.03,2),ROUNDDOWN(AL42*0.03,2))))</f>
        <v>0</v>
      </c>
      <c r="BC42" s="89">
        <f>IF(AC42=0,0,IF(AL42&gt;7644,ROUNDDOWN(7644*0.01,2),ROUNDDOWN(AL42*0.01,2)))</f>
        <v>0</v>
      </c>
      <c r="BD42" s="397">
        <f>IF(AD42=0,0,(IF(AL42&gt;7644,ROUNDDOWN(7644*0.0475,2),ROUNDDOWN(AL42*0.0475,2))))</f>
        <v>0</v>
      </c>
      <c r="BE42" s="392">
        <f>AE42*AJ42</f>
        <v>0</v>
      </c>
      <c r="BF42" s="391">
        <f t="shared" si="17"/>
        <v>0</v>
      </c>
      <c r="BG42" s="378">
        <f t="shared" si="18"/>
        <v>0</v>
      </c>
      <c r="BH42" s="174">
        <f>ROUNDDOWN(AJ42*AG42,2)</f>
        <v>0</v>
      </c>
      <c r="BI42" s="169"/>
      <c r="BJ42" s="169"/>
    </row>
    <row r="43" spans="1:62" s="4" customFormat="1" ht="13.8" x14ac:dyDescent="0.25">
      <c r="A43" s="56">
        <v>27</v>
      </c>
      <c r="B43" s="75"/>
      <c r="C43" s="76"/>
      <c r="D43" s="77"/>
      <c r="E43" s="78"/>
      <c r="F43" s="79"/>
      <c r="G43" s="80"/>
      <c r="H43" s="81"/>
      <c r="I43" s="82">
        <f t="shared" si="19"/>
        <v>0</v>
      </c>
      <c r="J43" s="194">
        <f t="shared" si="0"/>
        <v>0</v>
      </c>
      <c r="K43" s="83"/>
      <c r="L43" s="79"/>
      <c r="M43" s="79"/>
      <c r="N43" s="84"/>
      <c r="O43" s="85">
        <f t="shared" si="21"/>
        <v>0</v>
      </c>
      <c r="P43" s="83"/>
      <c r="Q43" s="79"/>
      <c r="R43" s="86"/>
      <c r="S43" s="190"/>
      <c r="T43" s="87"/>
      <c r="U43" s="70">
        <f t="shared" si="2"/>
        <v>0</v>
      </c>
      <c r="V43" s="88">
        <f t="shared" si="3"/>
        <v>0</v>
      </c>
      <c r="W43" s="216">
        <f t="shared" si="4"/>
        <v>0</v>
      </c>
      <c r="X43" s="224">
        <f t="shared" si="5"/>
        <v>0</v>
      </c>
      <c r="Y43" s="223">
        <f t="shared" si="6"/>
        <v>0</v>
      </c>
      <c r="Z43" s="89">
        <f t="shared" si="7"/>
        <v>0</v>
      </c>
      <c r="AA43" s="226">
        <f t="shared" si="8"/>
        <v>0</v>
      </c>
      <c r="AB43" s="89">
        <f t="shared" si="9"/>
        <v>0</v>
      </c>
      <c r="AC43" s="89">
        <f t="shared" si="10"/>
        <v>0</v>
      </c>
      <c r="AD43" s="89">
        <f t="shared" si="11"/>
        <v>0</v>
      </c>
      <c r="AE43" s="71">
        <v>0</v>
      </c>
      <c r="AF43" s="71">
        <v>0</v>
      </c>
      <c r="AG43" s="71">
        <v>0</v>
      </c>
      <c r="AH43" s="165">
        <v>0</v>
      </c>
      <c r="AI43" s="369">
        <v>0</v>
      </c>
      <c r="AJ43" s="375"/>
      <c r="AK43" s="388">
        <f t="shared" si="12"/>
        <v>0</v>
      </c>
      <c r="AL43" s="379">
        <f t="shared" si="13"/>
        <v>0</v>
      </c>
      <c r="AM43" s="212">
        <f>ROUNDDOWN(K43*AJ43,2)</f>
        <v>0</v>
      </c>
      <c r="AN43" s="102">
        <f>ROUNDDOWN(L43*AJ43,2)</f>
        <v>0</v>
      </c>
      <c r="AO43" s="102">
        <f>ROUNDDOWN(M43*AJ43,2)</f>
        <v>0</v>
      </c>
      <c r="AP43" s="206">
        <f>ROUNDDOWN(N43*AJ43,2)</f>
        <v>0</v>
      </c>
      <c r="AQ43" s="102">
        <f>Q43</f>
        <v>0</v>
      </c>
      <c r="AR43" s="102">
        <f>ROUNDDOWN(R43*AJ43,2)</f>
        <v>0</v>
      </c>
      <c r="AS43" s="102">
        <f>ROUNDDOWN(S43*AJ43,2)</f>
        <v>0</v>
      </c>
      <c r="AT43" s="216">
        <f>ROUNDDOWN(T43*AJ43,2)</f>
        <v>0</v>
      </c>
      <c r="AU43" s="90">
        <f t="shared" si="14"/>
        <v>0</v>
      </c>
      <c r="AV43" s="219">
        <f>IF(V43=0,0,ROUNDDOWN(AL43*0.1,2)+ROUNDDOWN(BE43*0.1,2))</f>
        <v>0</v>
      </c>
      <c r="AW43" s="216">
        <f>IF(W43=0,0,ROUNDDOWN(AL43*0.1,2)+ROUNDDOWN(BE43*0.1,2))</f>
        <v>0</v>
      </c>
      <c r="AX43" s="214">
        <f t="shared" si="15"/>
        <v>0</v>
      </c>
      <c r="AY43" s="396">
        <f>IF(Y43=0,0,(IF(AL43&gt;7644,ROUNDDOWN(7644*0.014,2),ROUNDDOWN(AL43*0.014,2))))</f>
        <v>0</v>
      </c>
      <c r="AZ43" s="222">
        <f>IF(Z43=0,0,(IF(AL43&gt;7644,ROUNDDOWN(7644*0.14,2),ROUNDDOWN(AL43*0.14,2))))</f>
        <v>0</v>
      </c>
      <c r="BA43" s="222">
        <f t="shared" si="16"/>
        <v>0</v>
      </c>
      <c r="BB43" s="89">
        <f>IF(AB43=0,0,(IF(AL43&gt;7644,ROUNDDOWN(7644*0.03,2),ROUNDDOWN(AL43*0.03,2))))</f>
        <v>0</v>
      </c>
      <c r="BC43" s="89">
        <f>IF(AC43=0,0,IF(AL43&gt;7644,ROUNDDOWN(7644*0.01,2),ROUNDDOWN(AL43*0.01,2)))</f>
        <v>0</v>
      </c>
      <c r="BD43" s="397">
        <f>IF(AD43=0,0,(IF(AL43&gt;7644,ROUNDDOWN(7644*0.0475,2),ROUNDDOWN(AL43*0.0475,2))))</f>
        <v>0</v>
      </c>
      <c r="BE43" s="392">
        <f>AE43*AJ43</f>
        <v>0</v>
      </c>
      <c r="BF43" s="391">
        <f t="shared" si="17"/>
        <v>0</v>
      </c>
      <c r="BG43" s="378">
        <f t="shared" si="18"/>
        <v>0</v>
      </c>
      <c r="BH43" s="174">
        <f>ROUNDDOWN(AJ43*AG43,2)</f>
        <v>0</v>
      </c>
      <c r="BI43" s="169"/>
      <c r="BJ43" s="169"/>
    </row>
    <row r="44" spans="1:62" s="4" customFormat="1" ht="13.8" x14ac:dyDescent="0.25">
      <c r="A44" s="56">
        <v>28</v>
      </c>
      <c r="B44" s="75"/>
      <c r="C44" s="76"/>
      <c r="D44" s="77"/>
      <c r="E44" s="78"/>
      <c r="F44" s="79"/>
      <c r="G44" s="80"/>
      <c r="H44" s="81"/>
      <c r="I44" s="82">
        <f t="shared" si="19"/>
        <v>0</v>
      </c>
      <c r="J44" s="194">
        <f t="shared" si="0"/>
        <v>0</v>
      </c>
      <c r="K44" s="83"/>
      <c r="L44" s="79"/>
      <c r="M44" s="79"/>
      <c r="N44" s="84"/>
      <c r="O44" s="85">
        <f t="shared" si="21"/>
        <v>0</v>
      </c>
      <c r="P44" s="83"/>
      <c r="Q44" s="79"/>
      <c r="R44" s="86"/>
      <c r="S44" s="190"/>
      <c r="T44" s="87"/>
      <c r="U44" s="70">
        <f t="shared" si="2"/>
        <v>0</v>
      </c>
      <c r="V44" s="88">
        <f t="shared" si="3"/>
        <v>0</v>
      </c>
      <c r="W44" s="216">
        <f t="shared" si="4"/>
        <v>0</v>
      </c>
      <c r="X44" s="224">
        <f t="shared" si="5"/>
        <v>0</v>
      </c>
      <c r="Y44" s="223">
        <f t="shared" si="6"/>
        <v>0</v>
      </c>
      <c r="Z44" s="89">
        <f t="shared" si="7"/>
        <v>0</v>
      </c>
      <c r="AA44" s="226">
        <f t="shared" si="8"/>
        <v>0</v>
      </c>
      <c r="AB44" s="89">
        <f t="shared" si="9"/>
        <v>0</v>
      </c>
      <c r="AC44" s="89">
        <f t="shared" si="10"/>
        <v>0</v>
      </c>
      <c r="AD44" s="89">
        <f t="shared" si="11"/>
        <v>0</v>
      </c>
      <c r="AE44" s="71">
        <v>0</v>
      </c>
      <c r="AF44" s="71">
        <v>0</v>
      </c>
      <c r="AG44" s="71">
        <v>0</v>
      </c>
      <c r="AH44" s="165">
        <v>0</v>
      </c>
      <c r="AI44" s="369">
        <v>0</v>
      </c>
      <c r="AJ44" s="375"/>
      <c r="AK44" s="388">
        <f t="shared" si="12"/>
        <v>0</v>
      </c>
      <c r="AL44" s="379">
        <f t="shared" si="13"/>
        <v>0</v>
      </c>
      <c r="AM44" s="212">
        <f>ROUNDDOWN(K44*AJ44,2)</f>
        <v>0</v>
      </c>
      <c r="AN44" s="102">
        <f>ROUNDDOWN(L44*AJ44,2)</f>
        <v>0</v>
      </c>
      <c r="AO44" s="102">
        <f>ROUNDDOWN(M44*AJ44,2)</f>
        <v>0</v>
      </c>
      <c r="AP44" s="206">
        <f>ROUNDDOWN(N44*AJ44,2)</f>
        <v>0</v>
      </c>
      <c r="AQ44" s="102">
        <f>Q44</f>
        <v>0</v>
      </c>
      <c r="AR44" s="102">
        <f>ROUNDDOWN(R44*AJ44,2)</f>
        <v>0</v>
      </c>
      <c r="AS44" s="102">
        <f>ROUNDDOWN(S44*AJ44,2)</f>
        <v>0</v>
      </c>
      <c r="AT44" s="216">
        <f>ROUNDDOWN(T44*AJ44,2)</f>
        <v>0</v>
      </c>
      <c r="AU44" s="90">
        <f t="shared" si="14"/>
        <v>0</v>
      </c>
      <c r="AV44" s="219">
        <f>IF(V44=0,0,ROUNDDOWN(AL44*0.1,2)+ROUNDDOWN(BE44*0.1,2))</f>
        <v>0</v>
      </c>
      <c r="AW44" s="216">
        <f>IF(W44=0,0,ROUNDDOWN(AL44*0.1,2)+ROUNDDOWN(BE44*0.1,2))</f>
        <v>0</v>
      </c>
      <c r="AX44" s="214">
        <f t="shared" si="15"/>
        <v>0</v>
      </c>
      <c r="AY44" s="396">
        <f>IF(Y44=0,0,(IF(AL44&gt;7644,ROUNDDOWN(7644*0.014,2),ROUNDDOWN(AL44*0.014,2))))</f>
        <v>0</v>
      </c>
      <c r="AZ44" s="222">
        <f>IF(Z44=0,0,(IF(AL44&gt;7644,ROUNDDOWN(7644*0.14,2),ROUNDDOWN(AL44*0.14,2))))</f>
        <v>0</v>
      </c>
      <c r="BA44" s="222">
        <f t="shared" si="16"/>
        <v>0</v>
      </c>
      <c r="BB44" s="89">
        <f>IF(AB44=0,0,(IF(AL44&gt;7644,ROUNDDOWN(7644*0.03,2),ROUNDDOWN(AL44*0.03,2))))</f>
        <v>0</v>
      </c>
      <c r="BC44" s="89">
        <f>IF(AC44=0,0,IF(AL44&gt;7644,ROUNDDOWN(7644*0.01,2),ROUNDDOWN(AL44*0.01,2)))</f>
        <v>0</v>
      </c>
      <c r="BD44" s="397">
        <f>IF(AD44=0,0,(IF(AL44&gt;7644,ROUNDDOWN(7644*0.0475,2),ROUNDDOWN(AL44*0.0475,2))))</f>
        <v>0</v>
      </c>
      <c r="BE44" s="392">
        <f>AE44*AJ44</f>
        <v>0</v>
      </c>
      <c r="BF44" s="391">
        <f t="shared" si="17"/>
        <v>0</v>
      </c>
      <c r="BG44" s="378">
        <f t="shared" si="18"/>
        <v>0</v>
      </c>
      <c r="BH44" s="174">
        <f>ROUNDDOWN(AJ44*AG44,2)</f>
        <v>0</v>
      </c>
      <c r="BI44" s="169"/>
      <c r="BJ44" s="169"/>
    </row>
    <row r="45" spans="1:62" s="4" customFormat="1" ht="13.8" x14ac:dyDescent="0.25">
      <c r="A45" s="56">
        <v>29</v>
      </c>
      <c r="B45" s="75"/>
      <c r="C45" s="76"/>
      <c r="D45" s="77"/>
      <c r="E45" s="78"/>
      <c r="F45" s="79"/>
      <c r="G45" s="80"/>
      <c r="H45" s="81"/>
      <c r="I45" s="82">
        <f t="shared" si="19"/>
        <v>0</v>
      </c>
      <c r="J45" s="194">
        <f t="shared" si="0"/>
        <v>0</v>
      </c>
      <c r="K45" s="83"/>
      <c r="L45" s="79"/>
      <c r="M45" s="79"/>
      <c r="N45" s="84"/>
      <c r="O45" s="85">
        <f t="shared" si="21"/>
        <v>0</v>
      </c>
      <c r="P45" s="83"/>
      <c r="Q45" s="79"/>
      <c r="R45" s="86"/>
      <c r="S45" s="190"/>
      <c r="T45" s="87"/>
      <c r="U45" s="70">
        <f t="shared" si="2"/>
        <v>0</v>
      </c>
      <c r="V45" s="88">
        <f t="shared" si="3"/>
        <v>0</v>
      </c>
      <c r="W45" s="216">
        <f t="shared" si="4"/>
        <v>0</v>
      </c>
      <c r="X45" s="224">
        <f t="shared" si="5"/>
        <v>0</v>
      </c>
      <c r="Y45" s="223">
        <f t="shared" si="6"/>
        <v>0</v>
      </c>
      <c r="Z45" s="89">
        <f t="shared" si="7"/>
        <v>0</v>
      </c>
      <c r="AA45" s="226">
        <f t="shared" si="8"/>
        <v>0</v>
      </c>
      <c r="AB45" s="89">
        <f t="shared" si="9"/>
        <v>0</v>
      </c>
      <c r="AC45" s="89">
        <f t="shared" si="10"/>
        <v>0</v>
      </c>
      <c r="AD45" s="89">
        <f t="shared" si="11"/>
        <v>0</v>
      </c>
      <c r="AE45" s="71">
        <v>0</v>
      </c>
      <c r="AF45" s="71">
        <v>0</v>
      </c>
      <c r="AG45" s="71">
        <v>0</v>
      </c>
      <c r="AH45" s="165">
        <v>0</v>
      </c>
      <c r="AI45" s="369">
        <v>0</v>
      </c>
      <c r="AJ45" s="375"/>
      <c r="AK45" s="388">
        <f t="shared" si="12"/>
        <v>0</v>
      </c>
      <c r="AL45" s="379">
        <f t="shared" si="13"/>
        <v>0</v>
      </c>
      <c r="AM45" s="212">
        <f>ROUNDDOWN(K45*AJ45,2)</f>
        <v>0</v>
      </c>
      <c r="AN45" s="102">
        <f>ROUNDDOWN(L45*AJ45,2)</f>
        <v>0</v>
      </c>
      <c r="AO45" s="102">
        <f>ROUNDDOWN(M45*AJ45,2)</f>
        <v>0</v>
      </c>
      <c r="AP45" s="206">
        <f>ROUNDDOWN(N45*AJ45,2)</f>
        <v>0</v>
      </c>
      <c r="AQ45" s="102">
        <f>Q45</f>
        <v>0</v>
      </c>
      <c r="AR45" s="102">
        <f>ROUNDDOWN(R45*AJ45,2)</f>
        <v>0</v>
      </c>
      <c r="AS45" s="102">
        <f>ROUNDDOWN(S45*AJ45,2)</f>
        <v>0</v>
      </c>
      <c r="AT45" s="216">
        <f>ROUNDDOWN(T45*AJ45,2)</f>
        <v>0</v>
      </c>
      <c r="AU45" s="90">
        <f t="shared" si="14"/>
        <v>0</v>
      </c>
      <c r="AV45" s="219">
        <f>IF(V45=0,0,ROUNDDOWN(AL45*0.1,2)+ROUNDDOWN(BE45*0.1,2))</f>
        <v>0</v>
      </c>
      <c r="AW45" s="216">
        <f>IF(W45=0,0,ROUNDDOWN(AL45*0.1,2)+ROUNDDOWN(BE45*0.1,2))</f>
        <v>0</v>
      </c>
      <c r="AX45" s="214">
        <f t="shared" si="15"/>
        <v>0</v>
      </c>
      <c r="AY45" s="396">
        <f>IF(Y45=0,0,(IF(AL45&gt;7644,ROUNDDOWN(7644*0.014,2),ROUNDDOWN(AL45*0.014,2))))</f>
        <v>0</v>
      </c>
      <c r="AZ45" s="222">
        <f>IF(Z45=0,0,(IF(AL45&gt;7644,ROUNDDOWN(7644*0.14,2),ROUNDDOWN(AL45*0.14,2))))</f>
        <v>0</v>
      </c>
      <c r="BA45" s="222">
        <f t="shared" si="16"/>
        <v>0</v>
      </c>
      <c r="BB45" s="89">
        <f>IF(AB45=0,0,(IF(AL45&gt;7644,ROUNDDOWN(7644*0.03,2),ROUNDDOWN(AL45*0.03,2))))</f>
        <v>0</v>
      </c>
      <c r="BC45" s="89">
        <f>IF(AC45=0,0,IF(AL45&gt;7644,ROUNDDOWN(7644*0.01,2),ROUNDDOWN(AL45*0.01,2)))</f>
        <v>0</v>
      </c>
      <c r="BD45" s="397">
        <f>IF(AD45=0,0,(IF(AL45&gt;7644,ROUNDDOWN(7644*0.0475,2),ROUNDDOWN(AL45*0.0475,2))))</f>
        <v>0</v>
      </c>
      <c r="BE45" s="392">
        <f>AE45*AJ45</f>
        <v>0</v>
      </c>
      <c r="BF45" s="391">
        <f t="shared" si="17"/>
        <v>0</v>
      </c>
      <c r="BG45" s="378">
        <f t="shared" si="18"/>
        <v>0</v>
      </c>
      <c r="BH45" s="174">
        <f>ROUNDDOWN(AJ45*AG45,2)</f>
        <v>0</v>
      </c>
      <c r="BI45" s="169"/>
      <c r="BJ45" s="169"/>
    </row>
    <row r="46" spans="1:62" s="4" customFormat="1" ht="13.8" x14ac:dyDescent="0.25">
      <c r="A46" s="56">
        <v>30</v>
      </c>
      <c r="B46" s="75"/>
      <c r="C46" s="76"/>
      <c r="D46" s="95"/>
      <c r="E46" s="78"/>
      <c r="F46" s="79"/>
      <c r="G46" s="80"/>
      <c r="H46" s="81"/>
      <c r="I46" s="82">
        <f>J46+U46</f>
        <v>0</v>
      </c>
      <c r="J46" s="194">
        <f t="shared" si="0"/>
        <v>0</v>
      </c>
      <c r="K46" s="83"/>
      <c r="L46" s="79"/>
      <c r="M46" s="79"/>
      <c r="N46" s="84"/>
      <c r="O46" s="85">
        <f>P46+Q46</f>
        <v>0</v>
      </c>
      <c r="P46" s="83"/>
      <c r="Q46" s="79"/>
      <c r="R46" s="86"/>
      <c r="S46" s="190"/>
      <c r="T46" s="87"/>
      <c r="U46" s="70">
        <f t="shared" si="2"/>
        <v>0</v>
      </c>
      <c r="V46" s="88">
        <f t="shared" si="3"/>
        <v>0</v>
      </c>
      <c r="W46" s="216">
        <f t="shared" si="4"/>
        <v>0</v>
      </c>
      <c r="X46" s="224">
        <f t="shared" si="5"/>
        <v>0</v>
      </c>
      <c r="Y46" s="223">
        <f t="shared" si="6"/>
        <v>0</v>
      </c>
      <c r="Z46" s="89">
        <f t="shared" si="7"/>
        <v>0</v>
      </c>
      <c r="AA46" s="226">
        <f t="shared" si="8"/>
        <v>0</v>
      </c>
      <c r="AB46" s="89">
        <f t="shared" si="9"/>
        <v>0</v>
      </c>
      <c r="AC46" s="89">
        <f t="shared" si="10"/>
        <v>0</v>
      </c>
      <c r="AD46" s="89">
        <f t="shared" si="11"/>
        <v>0</v>
      </c>
      <c r="AE46" s="71">
        <v>0</v>
      </c>
      <c r="AF46" s="71">
        <v>0</v>
      </c>
      <c r="AG46" s="71">
        <v>0</v>
      </c>
      <c r="AH46" s="165">
        <v>0</v>
      </c>
      <c r="AI46" s="369">
        <v>0</v>
      </c>
      <c r="AJ46" s="375"/>
      <c r="AK46" s="388">
        <f t="shared" si="12"/>
        <v>0</v>
      </c>
      <c r="AL46" s="379">
        <f t="shared" si="13"/>
        <v>0</v>
      </c>
      <c r="AM46" s="212">
        <f>ROUNDDOWN(K46*AJ46,2)</f>
        <v>0</v>
      </c>
      <c r="AN46" s="102">
        <f>ROUNDDOWN(L46*AJ46,2)</f>
        <v>0</v>
      </c>
      <c r="AO46" s="102">
        <f>ROUNDDOWN(M46*AJ46,2)</f>
        <v>0</v>
      </c>
      <c r="AP46" s="206">
        <f>ROUNDDOWN(N46*AJ46,2)</f>
        <v>0</v>
      </c>
      <c r="AQ46" s="102">
        <f>Q46</f>
        <v>0</v>
      </c>
      <c r="AR46" s="102">
        <f>ROUNDDOWN(R46*AJ46,2)</f>
        <v>0</v>
      </c>
      <c r="AS46" s="102">
        <f>ROUNDDOWN(S46*AJ46,2)</f>
        <v>0</v>
      </c>
      <c r="AT46" s="216">
        <f>ROUNDDOWN(T46*AJ46,2)</f>
        <v>0</v>
      </c>
      <c r="AU46" s="90">
        <f t="shared" si="14"/>
        <v>0</v>
      </c>
      <c r="AV46" s="219">
        <f>IF(V46=0,0,ROUNDDOWN(AL46*0.1,2)+ROUNDDOWN(BE46*0.1,2))</f>
        <v>0</v>
      </c>
      <c r="AW46" s="216">
        <f>IF(W46=0,0,ROUNDDOWN(AL46*0.1,2)+ROUNDDOWN(BE46*0.1,2))</f>
        <v>0</v>
      </c>
      <c r="AX46" s="214">
        <f t="shared" si="15"/>
        <v>0</v>
      </c>
      <c r="AY46" s="396">
        <f>IF(Y46=0,0,(IF(AL46&gt;7644,ROUNDDOWN(7644*0.014,2),ROUNDDOWN(AL46*0.014,2))))</f>
        <v>0</v>
      </c>
      <c r="AZ46" s="222">
        <f>IF(Z46=0,0,(IF(AL46&gt;7644,ROUNDDOWN(7644*0.14,2),ROUNDDOWN(AL46*0.14,2))))</f>
        <v>0</v>
      </c>
      <c r="BA46" s="222">
        <f t="shared" si="16"/>
        <v>0</v>
      </c>
      <c r="BB46" s="89">
        <f>IF(AB46=0,0,(IF(AL46&gt;7644,ROUNDDOWN(7644*0.03,2),ROUNDDOWN(AL46*0.03,2))))</f>
        <v>0</v>
      </c>
      <c r="BC46" s="89">
        <f>IF(AC46=0,0,IF(AL46&gt;7644,ROUNDDOWN(7644*0.01,2),ROUNDDOWN(AL46*0.01,2)))</f>
        <v>0</v>
      </c>
      <c r="BD46" s="397">
        <f>IF(AD46=0,0,(IF(AL46&gt;7644,ROUNDDOWN(7644*0.0475,2),ROUNDDOWN(AL46*0.0475,2))))</f>
        <v>0</v>
      </c>
      <c r="BE46" s="392">
        <f>AE46*AJ46</f>
        <v>0</v>
      </c>
      <c r="BF46" s="391">
        <f t="shared" si="17"/>
        <v>0</v>
      </c>
      <c r="BG46" s="378">
        <f t="shared" si="18"/>
        <v>0</v>
      </c>
      <c r="BH46" s="174">
        <f>ROUNDDOWN(AJ46*AG46,2)</f>
        <v>0</v>
      </c>
      <c r="BI46" s="169"/>
      <c r="BJ46" s="169"/>
    </row>
    <row r="47" spans="1:62" s="4" customFormat="1" ht="13.8" x14ac:dyDescent="0.25">
      <c r="A47" s="56">
        <v>31</v>
      </c>
      <c r="B47" s="75"/>
      <c r="C47" s="76"/>
      <c r="D47" s="95"/>
      <c r="E47" s="78"/>
      <c r="F47" s="79"/>
      <c r="G47" s="80"/>
      <c r="H47" s="81"/>
      <c r="I47" s="82">
        <f t="shared" si="19"/>
        <v>0</v>
      </c>
      <c r="J47" s="194">
        <f t="shared" si="0"/>
        <v>0</v>
      </c>
      <c r="K47" s="83"/>
      <c r="L47" s="79"/>
      <c r="M47" s="79"/>
      <c r="N47" s="84"/>
      <c r="O47" s="85">
        <f t="shared" si="21"/>
        <v>0</v>
      </c>
      <c r="P47" s="83"/>
      <c r="Q47" s="79"/>
      <c r="R47" s="86"/>
      <c r="S47" s="190"/>
      <c r="T47" s="87"/>
      <c r="U47" s="70">
        <f t="shared" si="2"/>
        <v>0</v>
      </c>
      <c r="V47" s="88">
        <f t="shared" si="3"/>
        <v>0</v>
      </c>
      <c r="W47" s="216">
        <f t="shared" si="4"/>
        <v>0</v>
      </c>
      <c r="X47" s="224">
        <f t="shared" si="5"/>
        <v>0</v>
      </c>
      <c r="Y47" s="223">
        <f t="shared" si="6"/>
        <v>0</v>
      </c>
      <c r="Z47" s="89">
        <f t="shared" si="7"/>
        <v>0</v>
      </c>
      <c r="AA47" s="226">
        <f t="shared" si="8"/>
        <v>0</v>
      </c>
      <c r="AB47" s="89">
        <f t="shared" si="9"/>
        <v>0</v>
      </c>
      <c r="AC47" s="89">
        <f t="shared" si="10"/>
        <v>0</v>
      </c>
      <c r="AD47" s="89">
        <f t="shared" si="11"/>
        <v>0</v>
      </c>
      <c r="AE47" s="71">
        <v>0</v>
      </c>
      <c r="AF47" s="71">
        <v>0</v>
      </c>
      <c r="AG47" s="71">
        <v>0</v>
      </c>
      <c r="AH47" s="165">
        <v>0</v>
      </c>
      <c r="AI47" s="369">
        <v>0</v>
      </c>
      <c r="AJ47" s="375"/>
      <c r="AK47" s="388">
        <f t="shared" si="12"/>
        <v>0</v>
      </c>
      <c r="AL47" s="379">
        <f t="shared" si="13"/>
        <v>0</v>
      </c>
      <c r="AM47" s="212">
        <f>ROUNDDOWN(K47*AJ47,2)</f>
        <v>0</v>
      </c>
      <c r="AN47" s="102">
        <f>ROUNDDOWN(L47*AJ47,2)</f>
        <v>0</v>
      </c>
      <c r="AO47" s="102">
        <f>ROUNDDOWN(M47*AJ47,2)</f>
        <v>0</v>
      </c>
      <c r="AP47" s="206">
        <f>ROUNDDOWN(N47*AJ47,2)</f>
        <v>0</v>
      </c>
      <c r="AQ47" s="102">
        <f>Q47</f>
        <v>0</v>
      </c>
      <c r="AR47" s="102">
        <f>ROUNDDOWN(R47*AJ47,2)</f>
        <v>0</v>
      </c>
      <c r="AS47" s="102">
        <f>ROUNDDOWN(S47*AJ47,2)</f>
        <v>0</v>
      </c>
      <c r="AT47" s="216">
        <f>ROUNDDOWN(T47*AJ47,2)</f>
        <v>0</v>
      </c>
      <c r="AU47" s="90">
        <f t="shared" si="14"/>
        <v>0</v>
      </c>
      <c r="AV47" s="219">
        <f>IF(V47=0,0,ROUNDDOWN(AL47*0.1,2)+ROUNDDOWN(BE47*0.1,2))</f>
        <v>0</v>
      </c>
      <c r="AW47" s="216">
        <f>IF(W47=0,0,ROUNDDOWN(AL47*0.1,2)+ROUNDDOWN(BE47*0.1,2))</f>
        <v>0</v>
      </c>
      <c r="AX47" s="214">
        <f t="shared" si="15"/>
        <v>0</v>
      </c>
      <c r="AY47" s="396">
        <f>IF(Y47=0,0,(IF(AL47&gt;7644,ROUNDDOWN(7644*0.014,2),ROUNDDOWN(AL47*0.014,2))))</f>
        <v>0</v>
      </c>
      <c r="AZ47" s="222">
        <f>IF(Z47=0,0,(IF(AL47&gt;7644,ROUNDDOWN(7644*0.14,2),ROUNDDOWN(AL47*0.14,2))))</f>
        <v>0</v>
      </c>
      <c r="BA47" s="222">
        <f t="shared" si="16"/>
        <v>0</v>
      </c>
      <c r="BB47" s="89">
        <f>IF(AB47=0,0,(IF(AL47&gt;7644,ROUNDDOWN(7644*0.03,2),ROUNDDOWN(AL47*0.03,2))))</f>
        <v>0</v>
      </c>
      <c r="BC47" s="89">
        <f>IF(AC47=0,0,IF(AL47&gt;7644,ROUNDDOWN(7644*0.01,2),ROUNDDOWN(AL47*0.01,2)))</f>
        <v>0</v>
      </c>
      <c r="BD47" s="397">
        <f>IF(AD47=0,0,(IF(AL47&gt;7644,ROUNDDOWN(7644*0.0475,2),ROUNDDOWN(AL47*0.0475,2))))</f>
        <v>0</v>
      </c>
      <c r="BE47" s="392">
        <f>AE47*AJ47</f>
        <v>0</v>
      </c>
      <c r="BF47" s="391">
        <f t="shared" si="17"/>
        <v>0</v>
      </c>
      <c r="BG47" s="378">
        <f t="shared" si="18"/>
        <v>0</v>
      </c>
      <c r="BH47" s="174">
        <f>ROUNDDOWN(AJ47*AG47,2)</f>
        <v>0</v>
      </c>
      <c r="BI47" s="169"/>
      <c r="BJ47" s="169"/>
    </row>
    <row r="48" spans="1:62" s="4" customFormat="1" ht="13.8" x14ac:dyDescent="0.25">
      <c r="A48" s="56">
        <v>32</v>
      </c>
      <c r="B48" s="75"/>
      <c r="C48" s="76"/>
      <c r="D48" s="95"/>
      <c r="E48" s="78"/>
      <c r="F48" s="79"/>
      <c r="G48" s="80"/>
      <c r="H48" s="81"/>
      <c r="I48" s="82">
        <f t="shared" si="19"/>
        <v>0</v>
      </c>
      <c r="J48" s="194">
        <f t="shared" si="0"/>
        <v>0</v>
      </c>
      <c r="K48" s="83"/>
      <c r="L48" s="79"/>
      <c r="M48" s="79"/>
      <c r="N48" s="84"/>
      <c r="O48" s="85">
        <f t="shared" si="21"/>
        <v>0</v>
      </c>
      <c r="P48" s="83"/>
      <c r="Q48" s="79"/>
      <c r="R48" s="86"/>
      <c r="S48" s="190"/>
      <c r="T48" s="87"/>
      <c r="U48" s="70">
        <f t="shared" si="2"/>
        <v>0</v>
      </c>
      <c r="V48" s="88">
        <f t="shared" si="3"/>
        <v>0</v>
      </c>
      <c r="W48" s="216">
        <f t="shared" si="4"/>
        <v>0</v>
      </c>
      <c r="X48" s="224">
        <f t="shared" si="5"/>
        <v>0</v>
      </c>
      <c r="Y48" s="223">
        <f t="shared" si="6"/>
        <v>0</v>
      </c>
      <c r="Z48" s="89">
        <f t="shared" si="7"/>
        <v>0</v>
      </c>
      <c r="AA48" s="226">
        <f t="shared" si="8"/>
        <v>0</v>
      </c>
      <c r="AB48" s="89">
        <f t="shared" si="9"/>
        <v>0</v>
      </c>
      <c r="AC48" s="89">
        <f t="shared" si="10"/>
        <v>0</v>
      </c>
      <c r="AD48" s="89">
        <f t="shared" si="11"/>
        <v>0</v>
      </c>
      <c r="AE48" s="71">
        <v>0</v>
      </c>
      <c r="AF48" s="71">
        <v>0</v>
      </c>
      <c r="AG48" s="71">
        <v>0</v>
      </c>
      <c r="AH48" s="165">
        <v>0</v>
      </c>
      <c r="AI48" s="369">
        <v>0</v>
      </c>
      <c r="AJ48" s="375"/>
      <c r="AK48" s="388">
        <f t="shared" si="12"/>
        <v>0</v>
      </c>
      <c r="AL48" s="379">
        <f t="shared" si="13"/>
        <v>0</v>
      </c>
      <c r="AM48" s="212">
        <f>ROUNDDOWN(K48*AJ48,2)</f>
        <v>0</v>
      </c>
      <c r="AN48" s="102">
        <f>ROUNDDOWN(L48*AJ48,2)</f>
        <v>0</v>
      </c>
      <c r="AO48" s="102">
        <f>ROUNDDOWN(M48*AJ48,2)</f>
        <v>0</v>
      </c>
      <c r="AP48" s="206">
        <f>ROUNDDOWN(N48*AJ48,2)</f>
        <v>0</v>
      </c>
      <c r="AQ48" s="102">
        <f>Q48</f>
        <v>0</v>
      </c>
      <c r="AR48" s="102">
        <f>ROUNDDOWN(R48*AJ48,2)</f>
        <v>0</v>
      </c>
      <c r="AS48" s="102">
        <f>ROUNDDOWN(S48*AJ48,2)</f>
        <v>0</v>
      </c>
      <c r="AT48" s="216">
        <f>ROUNDDOWN(T48*AJ48,2)</f>
        <v>0</v>
      </c>
      <c r="AU48" s="90">
        <f t="shared" si="14"/>
        <v>0</v>
      </c>
      <c r="AV48" s="219">
        <f>IF(V48=0,0,ROUNDDOWN(AL48*0.1,2)+ROUNDDOWN(BE48*0.1,2))</f>
        <v>0</v>
      </c>
      <c r="AW48" s="216">
        <f>IF(W48=0,0,ROUNDDOWN(AL48*0.1,2)+ROUNDDOWN(BE48*0.1,2))</f>
        <v>0</v>
      </c>
      <c r="AX48" s="214">
        <f t="shared" si="15"/>
        <v>0</v>
      </c>
      <c r="AY48" s="396">
        <f>IF(Y48=0,0,(IF(AL48&gt;7644,ROUNDDOWN(7644*0.014,2),ROUNDDOWN(AL48*0.014,2))))</f>
        <v>0</v>
      </c>
      <c r="AZ48" s="222">
        <f>IF(Z48=0,0,(IF(AL48&gt;7644,ROUNDDOWN(7644*0.14,2),ROUNDDOWN(AL48*0.14,2))))</f>
        <v>0</v>
      </c>
      <c r="BA48" s="222">
        <f t="shared" si="16"/>
        <v>0</v>
      </c>
      <c r="BB48" s="89">
        <f>IF(AB48=0,0,(IF(AL48&gt;7644,ROUNDDOWN(7644*0.03,2),ROUNDDOWN(AL48*0.03,2))))</f>
        <v>0</v>
      </c>
      <c r="BC48" s="89">
        <f>IF(AC48=0,0,IF(AL48&gt;7644,ROUNDDOWN(7644*0.01,2),ROUNDDOWN(AL48*0.01,2)))</f>
        <v>0</v>
      </c>
      <c r="BD48" s="397">
        <f>IF(AD48=0,0,(IF(AL48&gt;7644,ROUNDDOWN(7644*0.0475,2),ROUNDDOWN(AL48*0.0475,2))))</f>
        <v>0</v>
      </c>
      <c r="BE48" s="392">
        <f>AE48*AJ48</f>
        <v>0</v>
      </c>
      <c r="BF48" s="391">
        <f t="shared" si="17"/>
        <v>0</v>
      </c>
      <c r="BG48" s="378">
        <f t="shared" si="18"/>
        <v>0</v>
      </c>
      <c r="BH48" s="174">
        <f>ROUNDDOWN(AJ48*AG48,2)</f>
        <v>0</v>
      </c>
      <c r="BI48" s="169"/>
      <c r="BJ48" s="169"/>
    </row>
    <row r="49" spans="1:62" s="4" customFormat="1" ht="13.8" x14ac:dyDescent="0.25">
      <c r="A49" s="56">
        <v>33</v>
      </c>
      <c r="B49" s="75"/>
      <c r="C49" s="76"/>
      <c r="D49" s="95"/>
      <c r="E49" s="78"/>
      <c r="F49" s="79"/>
      <c r="G49" s="80"/>
      <c r="H49" s="81"/>
      <c r="I49" s="82">
        <f t="shared" si="19"/>
        <v>0</v>
      </c>
      <c r="J49" s="194">
        <f t="shared" si="0"/>
        <v>0</v>
      </c>
      <c r="K49" s="83"/>
      <c r="L49" s="79"/>
      <c r="M49" s="79"/>
      <c r="N49" s="84"/>
      <c r="O49" s="85">
        <f t="shared" si="21"/>
        <v>0</v>
      </c>
      <c r="P49" s="83"/>
      <c r="Q49" s="79"/>
      <c r="R49" s="86"/>
      <c r="S49" s="190"/>
      <c r="T49" s="87"/>
      <c r="U49" s="70">
        <f t="shared" si="2"/>
        <v>0</v>
      </c>
      <c r="V49" s="88">
        <f t="shared" si="3"/>
        <v>0</v>
      </c>
      <c r="W49" s="216">
        <f t="shared" si="4"/>
        <v>0</v>
      </c>
      <c r="X49" s="224">
        <f t="shared" si="5"/>
        <v>0</v>
      </c>
      <c r="Y49" s="223">
        <f t="shared" si="6"/>
        <v>0</v>
      </c>
      <c r="Z49" s="89">
        <f t="shared" si="7"/>
        <v>0</v>
      </c>
      <c r="AA49" s="226">
        <f t="shared" si="8"/>
        <v>0</v>
      </c>
      <c r="AB49" s="89">
        <f t="shared" si="9"/>
        <v>0</v>
      </c>
      <c r="AC49" s="89">
        <f t="shared" si="10"/>
        <v>0</v>
      </c>
      <c r="AD49" s="89">
        <f t="shared" si="11"/>
        <v>0</v>
      </c>
      <c r="AE49" s="71">
        <v>0</v>
      </c>
      <c r="AF49" s="71">
        <v>0</v>
      </c>
      <c r="AG49" s="71">
        <v>0</v>
      </c>
      <c r="AH49" s="165">
        <v>0</v>
      </c>
      <c r="AI49" s="369">
        <v>0</v>
      </c>
      <c r="AJ49" s="375"/>
      <c r="AK49" s="388">
        <f t="shared" si="12"/>
        <v>0</v>
      </c>
      <c r="AL49" s="379">
        <f t="shared" si="13"/>
        <v>0</v>
      </c>
      <c r="AM49" s="212">
        <f>ROUNDDOWN(K49*AJ49,2)</f>
        <v>0</v>
      </c>
      <c r="AN49" s="102">
        <f>ROUNDDOWN(L49*AJ49,2)</f>
        <v>0</v>
      </c>
      <c r="AO49" s="102">
        <f>ROUNDDOWN(M49*AJ49,2)</f>
        <v>0</v>
      </c>
      <c r="AP49" s="206">
        <f>ROUNDDOWN(N49*AJ49,2)</f>
        <v>0</v>
      </c>
      <c r="AQ49" s="102">
        <f>Q49</f>
        <v>0</v>
      </c>
      <c r="AR49" s="102">
        <f>ROUNDDOWN(R49*AJ49,2)</f>
        <v>0</v>
      </c>
      <c r="AS49" s="102">
        <f>ROUNDDOWN(S49*AJ49,2)</f>
        <v>0</v>
      </c>
      <c r="AT49" s="216">
        <f>ROUNDDOWN(T49*AJ49,2)</f>
        <v>0</v>
      </c>
      <c r="AU49" s="90">
        <f t="shared" si="14"/>
        <v>0</v>
      </c>
      <c r="AV49" s="219">
        <f>IF(V49=0,0,ROUNDDOWN(AL49*0.1,2)+ROUNDDOWN(BE49*0.1,2))</f>
        <v>0</v>
      </c>
      <c r="AW49" s="216">
        <f>IF(W49=0,0,ROUNDDOWN(AL49*0.1,2)+ROUNDDOWN(BE49*0.1,2))</f>
        <v>0</v>
      </c>
      <c r="AX49" s="214">
        <f t="shared" si="15"/>
        <v>0</v>
      </c>
      <c r="AY49" s="396">
        <f>IF(Y49=0,0,(IF(AL49&gt;7644,ROUNDDOWN(7644*0.014,2),ROUNDDOWN(AL49*0.014,2))))</f>
        <v>0</v>
      </c>
      <c r="AZ49" s="222">
        <f>IF(Z49=0,0,(IF(AL49&gt;7644,ROUNDDOWN(7644*0.14,2),ROUNDDOWN(AL49*0.14,2))))</f>
        <v>0</v>
      </c>
      <c r="BA49" s="222">
        <f t="shared" si="16"/>
        <v>0</v>
      </c>
      <c r="BB49" s="89">
        <f>IF(AB49=0,0,(IF(AL49&gt;7644,ROUNDDOWN(7644*0.03,2),ROUNDDOWN(AL49*0.03,2))))</f>
        <v>0</v>
      </c>
      <c r="BC49" s="89">
        <f>IF(AC49=0,0,IF(AL49&gt;7644,ROUNDDOWN(7644*0.01,2),ROUNDDOWN(AL49*0.01,2)))</f>
        <v>0</v>
      </c>
      <c r="BD49" s="397">
        <f>IF(AD49=0,0,(IF(AL49&gt;7644,ROUNDDOWN(7644*0.0475,2),ROUNDDOWN(AL49*0.0475,2))))</f>
        <v>0</v>
      </c>
      <c r="BE49" s="392">
        <f>AE49*AJ49</f>
        <v>0</v>
      </c>
      <c r="BF49" s="391">
        <f t="shared" si="17"/>
        <v>0</v>
      </c>
      <c r="BG49" s="378">
        <f t="shared" si="18"/>
        <v>0</v>
      </c>
      <c r="BH49" s="174">
        <f>ROUNDDOWN(AJ49*AG49,2)</f>
        <v>0</v>
      </c>
      <c r="BI49" s="169"/>
      <c r="BJ49" s="169"/>
    </row>
    <row r="50" spans="1:62" s="4" customFormat="1" ht="13.8" x14ac:dyDescent="0.25">
      <c r="A50" s="56">
        <v>34</v>
      </c>
      <c r="B50" s="75"/>
      <c r="C50" s="76"/>
      <c r="D50" s="95"/>
      <c r="E50" s="78"/>
      <c r="F50" s="79"/>
      <c r="G50" s="80"/>
      <c r="H50" s="81"/>
      <c r="I50" s="82">
        <f t="shared" si="19"/>
        <v>0</v>
      </c>
      <c r="J50" s="194">
        <f t="shared" si="0"/>
        <v>0</v>
      </c>
      <c r="K50" s="83"/>
      <c r="L50" s="79"/>
      <c r="M50" s="79"/>
      <c r="N50" s="84"/>
      <c r="O50" s="85">
        <f t="shared" si="21"/>
        <v>0</v>
      </c>
      <c r="P50" s="83"/>
      <c r="Q50" s="79"/>
      <c r="R50" s="86"/>
      <c r="S50" s="190"/>
      <c r="T50" s="87"/>
      <c r="U50" s="70">
        <f t="shared" si="2"/>
        <v>0</v>
      </c>
      <c r="V50" s="88">
        <f t="shared" si="3"/>
        <v>0</v>
      </c>
      <c r="W50" s="216">
        <f t="shared" si="4"/>
        <v>0</v>
      </c>
      <c r="X50" s="224">
        <f t="shared" si="5"/>
        <v>0</v>
      </c>
      <c r="Y50" s="223">
        <f t="shared" si="6"/>
        <v>0</v>
      </c>
      <c r="Z50" s="89">
        <f t="shared" si="7"/>
        <v>0</v>
      </c>
      <c r="AA50" s="226">
        <f t="shared" si="8"/>
        <v>0</v>
      </c>
      <c r="AB50" s="89">
        <f t="shared" si="9"/>
        <v>0</v>
      </c>
      <c r="AC50" s="89">
        <f t="shared" si="10"/>
        <v>0</v>
      </c>
      <c r="AD50" s="89">
        <f t="shared" si="11"/>
        <v>0</v>
      </c>
      <c r="AE50" s="71">
        <v>0</v>
      </c>
      <c r="AF50" s="71">
        <v>0</v>
      </c>
      <c r="AG50" s="71">
        <v>0</v>
      </c>
      <c r="AH50" s="165">
        <v>0</v>
      </c>
      <c r="AI50" s="369">
        <v>0</v>
      </c>
      <c r="AJ50" s="375"/>
      <c r="AK50" s="388">
        <f t="shared" si="12"/>
        <v>0</v>
      </c>
      <c r="AL50" s="379">
        <f t="shared" si="13"/>
        <v>0</v>
      </c>
      <c r="AM50" s="212">
        <f>ROUNDDOWN(K50*AJ50,2)</f>
        <v>0</v>
      </c>
      <c r="AN50" s="102">
        <f>ROUNDDOWN(L50*AJ50,2)</f>
        <v>0</v>
      </c>
      <c r="AO50" s="102">
        <f>ROUNDDOWN(M50*AJ50,2)</f>
        <v>0</v>
      </c>
      <c r="AP50" s="206">
        <f>ROUNDDOWN(N50*AJ50,2)</f>
        <v>0</v>
      </c>
      <c r="AQ50" s="102">
        <f>Q50</f>
        <v>0</v>
      </c>
      <c r="AR50" s="102">
        <f>ROUNDDOWN(R50*AJ50,2)</f>
        <v>0</v>
      </c>
      <c r="AS50" s="102">
        <f>ROUNDDOWN(S50*AJ50,2)</f>
        <v>0</v>
      </c>
      <c r="AT50" s="216">
        <f>ROUNDDOWN(T50*AJ50,2)</f>
        <v>0</v>
      </c>
      <c r="AU50" s="90">
        <f t="shared" si="14"/>
        <v>0</v>
      </c>
      <c r="AV50" s="219">
        <f>IF(V50=0,0,ROUNDDOWN(AL50*0.1,2)+ROUNDDOWN(BE50*0.1,2))</f>
        <v>0</v>
      </c>
      <c r="AW50" s="216">
        <f>IF(W50=0,0,ROUNDDOWN(AL50*0.1,2)+ROUNDDOWN(BE50*0.1,2))</f>
        <v>0</v>
      </c>
      <c r="AX50" s="214">
        <f t="shared" si="15"/>
        <v>0</v>
      </c>
      <c r="AY50" s="396">
        <f>IF(Y50=0,0,(IF(AL50&gt;7644,ROUNDDOWN(7644*0.014,2),ROUNDDOWN(AL50*0.014,2))))</f>
        <v>0</v>
      </c>
      <c r="AZ50" s="222">
        <f>IF(Z50=0,0,(IF(AL50&gt;7644,ROUNDDOWN(7644*0.14,2),ROUNDDOWN(AL50*0.14,2))))</f>
        <v>0</v>
      </c>
      <c r="BA50" s="222">
        <f t="shared" si="16"/>
        <v>0</v>
      </c>
      <c r="BB50" s="89">
        <f>IF(AB50=0,0,(IF(AL50&gt;7644,ROUNDDOWN(7644*0.03,2),ROUNDDOWN(AL50*0.03,2))))</f>
        <v>0</v>
      </c>
      <c r="BC50" s="89">
        <f>IF(AC50=0,0,IF(AL50&gt;7644,ROUNDDOWN(7644*0.01,2),ROUNDDOWN(AL50*0.01,2)))</f>
        <v>0</v>
      </c>
      <c r="BD50" s="397">
        <f>IF(AD50=0,0,(IF(AL50&gt;7644,ROUNDDOWN(7644*0.0475,2),ROUNDDOWN(AL50*0.0475,2))))</f>
        <v>0</v>
      </c>
      <c r="BE50" s="392">
        <f>AE50*AJ50</f>
        <v>0</v>
      </c>
      <c r="BF50" s="391">
        <f t="shared" si="17"/>
        <v>0</v>
      </c>
      <c r="BG50" s="378">
        <f t="shared" si="18"/>
        <v>0</v>
      </c>
      <c r="BH50" s="174">
        <f>ROUNDDOWN(AJ50*AG50,2)</f>
        <v>0</v>
      </c>
      <c r="BI50" s="169"/>
      <c r="BJ50" s="169"/>
    </row>
    <row r="51" spans="1:62" s="4" customFormat="1" ht="13.8" x14ac:dyDescent="0.25">
      <c r="A51" s="56">
        <v>35</v>
      </c>
      <c r="B51" s="75"/>
      <c r="C51" s="76"/>
      <c r="D51" s="95"/>
      <c r="E51" s="78"/>
      <c r="F51" s="79"/>
      <c r="G51" s="80"/>
      <c r="H51" s="81"/>
      <c r="I51" s="82">
        <f t="shared" si="19"/>
        <v>0</v>
      </c>
      <c r="J51" s="194">
        <f t="shared" si="0"/>
        <v>0</v>
      </c>
      <c r="K51" s="83"/>
      <c r="L51" s="79"/>
      <c r="M51" s="79"/>
      <c r="N51" s="84"/>
      <c r="O51" s="85">
        <f t="shared" si="21"/>
        <v>0</v>
      </c>
      <c r="P51" s="83"/>
      <c r="Q51" s="79"/>
      <c r="R51" s="86"/>
      <c r="S51" s="190"/>
      <c r="T51" s="87"/>
      <c r="U51" s="70">
        <f t="shared" si="2"/>
        <v>0</v>
      </c>
      <c r="V51" s="88">
        <f t="shared" si="3"/>
        <v>0</v>
      </c>
      <c r="W51" s="216">
        <f t="shared" si="4"/>
        <v>0</v>
      </c>
      <c r="X51" s="224">
        <f t="shared" si="5"/>
        <v>0</v>
      </c>
      <c r="Y51" s="223">
        <f t="shared" si="6"/>
        <v>0</v>
      </c>
      <c r="Z51" s="89">
        <f t="shared" si="7"/>
        <v>0</v>
      </c>
      <c r="AA51" s="226">
        <f t="shared" si="8"/>
        <v>0</v>
      </c>
      <c r="AB51" s="89">
        <f t="shared" si="9"/>
        <v>0</v>
      </c>
      <c r="AC51" s="89">
        <f t="shared" si="10"/>
        <v>0</v>
      </c>
      <c r="AD51" s="89">
        <f t="shared" si="11"/>
        <v>0</v>
      </c>
      <c r="AE51" s="71">
        <v>0</v>
      </c>
      <c r="AF51" s="71">
        <v>0</v>
      </c>
      <c r="AG51" s="71">
        <v>0</v>
      </c>
      <c r="AH51" s="165">
        <v>0</v>
      </c>
      <c r="AI51" s="369">
        <v>0</v>
      </c>
      <c r="AJ51" s="375"/>
      <c r="AK51" s="388">
        <f t="shared" si="12"/>
        <v>0</v>
      </c>
      <c r="AL51" s="379">
        <f t="shared" si="13"/>
        <v>0</v>
      </c>
      <c r="AM51" s="212">
        <f>ROUNDDOWN(K51*AJ51,2)</f>
        <v>0</v>
      </c>
      <c r="AN51" s="102">
        <f>ROUNDDOWN(L51*AJ51,2)</f>
        <v>0</v>
      </c>
      <c r="AO51" s="102">
        <f>ROUNDDOWN(M51*AJ51,2)</f>
        <v>0</v>
      </c>
      <c r="AP51" s="206">
        <f>ROUNDDOWN(N51*AJ51,2)</f>
        <v>0</v>
      </c>
      <c r="AQ51" s="102">
        <f>Q51</f>
        <v>0</v>
      </c>
      <c r="AR51" s="102">
        <f>ROUNDDOWN(R51*AJ51,2)</f>
        <v>0</v>
      </c>
      <c r="AS51" s="102">
        <f>ROUNDDOWN(S51*AJ51,2)</f>
        <v>0</v>
      </c>
      <c r="AT51" s="216">
        <f>ROUNDDOWN(T51*AJ51,2)</f>
        <v>0</v>
      </c>
      <c r="AU51" s="90">
        <f t="shared" si="14"/>
        <v>0</v>
      </c>
      <c r="AV51" s="219">
        <f>IF(V51=0,0,ROUNDDOWN(AL51*0.1,2)+ROUNDDOWN(BE51*0.1,2))</f>
        <v>0</v>
      </c>
      <c r="AW51" s="216">
        <f>IF(W51=0,0,ROUNDDOWN(AL51*0.1,2)+ROUNDDOWN(BE51*0.1,2))</f>
        <v>0</v>
      </c>
      <c r="AX51" s="214">
        <f t="shared" si="15"/>
        <v>0</v>
      </c>
      <c r="AY51" s="396">
        <f>IF(Y51=0,0,(IF(AL51&gt;7644,ROUNDDOWN(7644*0.014,2),ROUNDDOWN(AL51*0.014,2))))</f>
        <v>0</v>
      </c>
      <c r="AZ51" s="222">
        <f>IF(Z51=0,0,(IF(AL51&gt;7644,ROUNDDOWN(7644*0.14,2),ROUNDDOWN(AL51*0.14,2))))</f>
        <v>0</v>
      </c>
      <c r="BA51" s="222">
        <f t="shared" si="16"/>
        <v>0</v>
      </c>
      <c r="BB51" s="89">
        <f>IF(AB51=0,0,(IF(AL51&gt;7644,ROUNDDOWN(7644*0.03,2),ROUNDDOWN(AL51*0.03,2))))</f>
        <v>0</v>
      </c>
      <c r="BC51" s="89">
        <f>IF(AC51=0,0,IF(AL51&gt;7644,ROUNDDOWN(7644*0.01,2),ROUNDDOWN(AL51*0.01,2)))</f>
        <v>0</v>
      </c>
      <c r="BD51" s="397">
        <f>IF(AD51=0,0,(IF(AL51&gt;7644,ROUNDDOWN(7644*0.0475,2),ROUNDDOWN(AL51*0.0475,2))))</f>
        <v>0</v>
      </c>
      <c r="BE51" s="392">
        <f>AE51*AJ51</f>
        <v>0</v>
      </c>
      <c r="BF51" s="391">
        <f t="shared" si="17"/>
        <v>0</v>
      </c>
      <c r="BG51" s="378">
        <f t="shared" si="18"/>
        <v>0</v>
      </c>
      <c r="BH51" s="174">
        <f>ROUNDDOWN(AJ51*AG51,2)</f>
        <v>0</v>
      </c>
      <c r="BI51" s="169"/>
      <c r="BJ51" s="169"/>
    </row>
    <row r="52" spans="1:62" s="4" customFormat="1" ht="13.8" x14ac:dyDescent="0.25">
      <c r="A52" s="56">
        <v>36</v>
      </c>
      <c r="B52" s="75"/>
      <c r="C52" s="76"/>
      <c r="D52" s="95"/>
      <c r="E52" s="97"/>
      <c r="F52" s="79"/>
      <c r="G52" s="80"/>
      <c r="H52" s="81"/>
      <c r="I52" s="82">
        <f>J52+U52</f>
        <v>0</v>
      </c>
      <c r="J52" s="194">
        <f t="shared" si="0"/>
        <v>0</v>
      </c>
      <c r="K52" s="83"/>
      <c r="L52" s="79"/>
      <c r="M52" s="79"/>
      <c r="N52" s="84"/>
      <c r="O52" s="85">
        <f>P52+Q52</f>
        <v>0</v>
      </c>
      <c r="P52" s="83"/>
      <c r="Q52" s="79"/>
      <c r="R52" s="86"/>
      <c r="S52" s="190"/>
      <c r="T52" s="87"/>
      <c r="U52" s="70">
        <f t="shared" si="2"/>
        <v>0</v>
      </c>
      <c r="V52" s="88">
        <f t="shared" si="3"/>
        <v>0</v>
      </c>
      <c r="W52" s="216">
        <f t="shared" si="4"/>
        <v>0</v>
      </c>
      <c r="X52" s="224">
        <f t="shared" si="5"/>
        <v>0</v>
      </c>
      <c r="Y52" s="223">
        <f t="shared" si="6"/>
        <v>0</v>
      </c>
      <c r="Z52" s="89">
        <f t="shared" si="7"/>
        <v>0</v>
      </c>
      <c r="AA52" s="226">
        <f t="shared" si="8"/>
        <v>0</v>
      </c>
      <c r="AB52" s="89">
        <f t="shared" si="9"/>
        <v>0</v>
      </c>
      <c r="AC52" s="89">
        <f t="shared" si="10"/>
        <v>0</v>
      </c>
      <c r="AD52" s="89">
        <f t="shared" si="11"/>
        <v>0</v>
      </c>
      <c r="AE52" s="71">
        <v>0</v>
      </c>
      <c r="AF52" s="71">
        <v>0</v>
      </c>
      <c r="AG52" s="71">
        <v>0</v>
      </c>
      <c r="AH52" s="165">
        <v>0</v>
      </c>
      <c r="AI52" s="369">
        <v>0</v>
      </c>
      <c r="AJ52" s="375"/>
      <c r="AK52" s="388">
        <f t="shared" si="12"/>
        <v>0</v>
      </c>
      <c r="AL52" s="379">
        <f t="shared" si="13"/>
        <v>0</v>
      </c>
      <c r="AM52" s="212">
        <f>ROUNDDOWN(K52*AJ52,2)</f>
        <v>0</v>
      </c>
      <c r="AN52" s="102">
        <f>ROUNDDOWN(L52*AJ52,2)</f>
        <v>0</v>
      </c>
      <c r="AO52" s="102">
        <f>ROUNDDOWN(M52*AJ52,2)</f>
        <v>0</v>
      </c>
      <c r="AP52" s="206">
        <f>ROUNDDOWN(N52*AJ52,2)</f>
        <v>0</v>
      </c>
      <c r="AQ52" s="102">
        <f>Q52</f>
        <v>0</v>
      </c>
      <c r="AR52" s="102">
        <f>ROUNDDOWN(R52*AJ52,2)</f>
        <v>0</v>
      </c>
      <c r="AS52" s="102">
        <f>ROUNDDOWN(S52*AJ52,2)</f>
        <v>0</v>
      </c>
      <c r="AT52" s="216">
        <f>ROUNDDOWN(T52*AJ52,2)</f>
        <v>0</v>
      </c>
      <c r="AU52" s="90">
        <f t="shared" si="14"/>
        <v>0</v>
      </c>
      <c r="AV52" s="219">
        <f>IF(V52=0,0,ROUNDDOWN(AL52*0.1,2)+ROUNDDOWN(BE52*0.1,2))</f>
        <v>0</v>
      </c>
      <c r="AW52" s="216">
        <f>IF(W52=0,0,ROUNDDOWN(AL52*0.1,2)+ROUNDDOWN(BE52*0.1,2))</f>
        <v>0</v>
      </c>
      <c r="AX52" s="214">
        <f t="shared" si="15"/>
        <v>0</v>
      </c>
      <c r="AY52" s="396">
        <f>IF(Y52=0,0,(IF(AL52&gt;7644,ROUNDDOWN(7644*0.014,2),ROUNDDOWN(AL52*0.014,2))))</f>
        <v>0</v>
      </c>
      <c r="AZ52" s="222">
        <f>IF(Z52=0,0,(IF(AL52&gt;7644,ROUNDDOWN(7644*0.14,2),ROUNDDOWN(AL52*0.14,2))))</f>
        <v>0</v>
      </c>
      <c r="BA52" s="222">
        <f t="shared" si="16"/>
        <v>0</v>
      </c>
      <c r="BB52" s="89">
        <f>IF(AB52=0,0,(IF(AL52&gt;7644,ROUNDDOWN(7644*0.03,2),ROUNDDOWN(AL52*0.03,2))))</f>
        <v>0</v>
      </c>
      <c r="BC52" s="89">
        <f>IF(AC52=0,0,IF(AL52&gt;7644,ROUNDDOWN(7644*0.01,2),ROUNDDOWN(AL52*0.01,2)))</f>
        <v>0</v>
      </c>
      <c r="BD52" s="397">
        <f>IF(AD52=0,0,(IF(AL52&gt;7644,ROUNDDOWN(7644*0.0475,2),ROUNDDOWN(AL52*0.0475,2))))</f>
        <v>0</v>
      </c>
      <c r="BE52" s="392">
        <f>AE52*AJ52</f>
        <v>0</v>
      </c>
      <c r="BF52" s="391">
        <f t="shared" si="17"/>
        <v>0</v>
      </c>
      <c r="BG52" s="378">
        <f t="shared" si="18"/>
        <v>0</v>
      </c>
      <c r="BH52" s="174">
        <f>ROUNDDOWN(AJ52*AG52,2)</f>
        <v>0</v>
      </c>
      <c r="BI52" s="169"/>
      <c r="BJ52" s="169"/>
    </row>
    <row r="53" spans="1:62" s="4" customFormat="1" ht="13.8" x14ac:dyDescent="0.25">
      <c r="A53" s="56">
        <v>37</v>
      </c>
      <c r="B53" s="75"/>
      <c r="C53" s="76"/>
      <c r="D53" s="95"/>
      <c r="E53" s="78"/>
      <c r="F53" s="79"/>
      <c r="G53" s="80"/>
      <c r="H53" s="81"/>
      <c r="I53" s="82">
        <f t="shared" si="19"/>
        <v>0</v>
      </c>
      <c r="J53" s="194">
        <f t="shared" si="0"/>
        <v>0</v>
      </c>
      <c r="K53" s="83"/>
      <c r="L53" s="79"/>
      <c r="M53" s="79"/>
      <c r="N53" s="84"/>
      <c r="O53" s="85">
        <f t="shared" si="21"/>
        <v>0</v>
      </c>
      <c r="P53" s="83"/>
      <c r="Q53" s="79"/>
      <c r="R53" s="86"/>
      <c r="S53" s="190"/>
      <c r="T53" s="87"/>
      <c r="U53" s="70">
        <f t="shared" si="2"/>
        <v>0</v>
      </c>
      <c r="V53" s="88">
        <f t="shared" si="3"/>
        <v>0</v>
      </c>
      <c r="W53" s="216">
        <f t="shared" si="4"/>
        <v>0</v>
      </c>
      <c r="X53" s="224">
        <f t="shared" si="5"/>
        <v>0</v>
      </c>
      <c r="Y53" s="223">
        <f t="shared" si="6"/>
        <v>0</v>
      </c>
      <c r="Z53" s="89">
        <f t="shared" si="7"/>
        <v>0</v>
      </c>
      <c r="AA53" s="226">
        <f t="shared" si="8"/>
        <v>0</v>
      </c>
      <c r="AB53" s="89">
        <f t="shared" si="9"/>
        <v>0</v>
      </c>
      <c r="AC53" s="89">
        <f t="shared" si="10"/>
        <v>0</v>
      </c>
      <c r="AD53" s="89">
        <f t="shared" si="11"/>
        <v>0</v>
      </c>
      <c r="AE53" s="71">
        <v>0</v>
      </c>
      <c r="AF53" s="71">
        <v>0</v>
      </c>
      <c r="AG53" s="71">
        <v>0</v>
      </c>
      <c r="AH53" s="165">
        <v>0</v>
      </c>
      <c r="AI53" s="369">
        <v>0</v>
      </c>
      <c r="AJ53" s="375"/>
      <c r="AK53" s="388">
        <f t="shared" si="12"/>
        <v>0</v>
      </c>
      <c r="AL53" s="379">
        <f t="shared" si="13"/>
        <v>0</v>
      </c>
      <c r="AM53" s="212">
        <f>ROUNDDOWN(K53*AJ53,2)</f>
        <v>0</v>
      </c>
      <c r="AN53" s="102">
        <f>ROUNDDOWN(L53*AJ53,2)</f>
        <v>0</v>
      </c>
      <c r="AO53" s="102">
        <f>ROUNDDOWN(M53*AJ53,2)</f>
        <v>0</v>
      </c>
      <c r="AP53" s="206">
        <f>ROUNDDOWN(N53*AJ53,2)</f>
        <v>0</v>
      </c>
      <c r="AQ53" s="102">
        <f>Q53</f>
        <v>0</v>
      </c>
      <c r="AR53" s="102">
        <f>ROUNDDOWN(R53*AJ53,2)</f>
        <v>0</v>
      </c>
      <c r="AS53" s="102">
        <f>ROUNDDOWN(S53*AJ53,2)</f>
        <v>0</v>
      </c>
      <c r="AT53" s="216">
        <f>ROUNDDOWN(T53*AJ53,2)</f>
        <v>0</v>
      </c>
      <c r="AU53" s="90">
        <f t="shared" si="14"/>
        <v>0</v>
      </c>
      <c r="AV53" s="219">
        <f>IF(V53=0,0,ROUNDDOWN(AL53*0.1,2)+ROUNDDOWN(BE53*0.1,2))</f>
        <v>0</v>
      </c>
      <c r="AW53" s="216">
        <f>IF(W53=0,0,ROUNDDOWN(AL53*0.1,2)+ROUNDDOWN(BE53*0.1,2))</f>
        <v>0</v>
      </c>
      <c r="AX53" s="214">
        <f t="shared" si="15"/>
        <v>0</v>
      </c>
      <c r="AY53" s="396">
        <f>IF(Y53=0,0,(IF(AL53&gt;7644,ROUNDDOWN(7644*0.014,2),ROUNDDOWN(AL53*0.014,2))))</f>
        <v>0</v>
      </c>
      <c r="AZ53" s="222">
        <f>IF(Z53=0,0,(IF(AL53&gt;7644,ROUNDDOWN(7644*0.14,2),ROUNDDOWN(AL53*0.14,2))))</f>
        <v>0</v>
      </c>
      <c r="BA53" s="222">
        <f t="shared" si="16"/>
        <v>0</v>
      </c>
      <c r="BB53" s="89">
        <f>IF(AB53=0,0,(IF(AL53&gt;7644,ROUNDDOWN(7644*0.03,2),ROUNDDOWN(AL53*0.03,2))))</f>
        <v>0</v>
      </c>
      <c r="BC53" s="89">
        <f>IF(AC53=0,0,IF(AL53&gt;7644,ROUNDDOWN(7644*0.01,2),ROUNDDOWN(AL53*0.01,2)))</f>
        <v>0</v>
      </c>
      <c r="BD53" s="397">
        <f>IF(AD53=0,0,(IF(AL53&gt;7644,ROUNDDOWN(7644*0.0475,2),ROUNDDOWN(AL53*0.0475,2))))</f>
        <v>0</v>
      </c>
      <c r="BE53" s="392">
        <f>AE53*AJ53</f>
        <v>0</v>
      </c>
      <c r="BF53" s="391">
        <f t="shared" si="17"/>
        <v>0</v>
      </c>
      <c r="BG53" s="378">
        <f t="shared" si="18"/>
        <v>0</v>
      </c>
      <c r="BH53" s="174">
        <f>ROUNDDOWN(AJ53*AG53,2)</f>
        <v>0</v>
      </c>
      <c r="BI53" s="169"/>
      <c r="BJ53" s="169"/>
    </row>
    <row r="54" spans="1:62" s="4" customFormat="1" ht="13.8" x14ac:dyDescent="0.25">
      <c r="A54" s="56">
        <v>38</v>
      </c>
      <c r="B54" s="75"/>
      <c r="C54" s="76"/>
      <c r="D54" s="95"/>
      <c r="E54" s="78"/>
      <c r="F54" s="79"/>
      <c r="G54" s="80"/>
      <c r="H54" s="81"/>
      <c r="I54" s="82">
        <f>J54+U54</f>
        <v>0</v>
      </c>
      <c r="J54" s="194">
        <f t="shared" si="0"/>
        <v>0</v>
      </c>
      <c r="K54" s="83"/>
      <c r="L54" s="79"/>
      <c r="M54" s="79"/>
      <c r="N54" s="84"/>
      <c r="O54" s="85">
        <f>P54+Q54</f>
        <v>0</v>
      </c>
      <c r="P54" s="83"/>
      <c r="Q54" s="79"/>
      <c r="R54" s="86"/>
      <c r="S54" s="190"/>
      <c r="T54" s="87"/>
      <c r="U54" s="70">
        <f t="shared" si="2"/>
        <v>0</v>
      </c>
      <c r="V54" s="88">
        <f t="shared" si="3"/>
        <v>0</v>
      </c>
      <c r="W54" s="216">
        <f t="shared" si="4"/>
        <v>0</v>
      </c>
      <c r="X54" s="224">
        <f t="shared" si="5"/>
        <v>0</v>
      </c>
      <c r="Y54" s="223">
        <f t="shared" si="6"/>
        <v>0</v>
      </c>
      <c r="Z54" s="89">
        <f t="shared" si="7"/>
        <v>0</v>
      </c>
      <c r="AA54" s="226">
        <f t="shared" si="8"/>
        <v>0</v>
      </c>
      <c r="AB54" s="89">
        <f t="shared" si="9"/>
        <v>0</v>
      </c>
      <c r="AC54" s="89">
        <f t="shared" si="10"/>
        <v>0</v>
      </c>
      <c r="AD54" s="89">
        <f t="shared" si="11"/>
        <v>0</v>
      </c>
      <c r="AE54" s="71">
        <v>0</v>
      </c>
      <c r="AF54" s="71">
        <v>0</v>
      </c>
      <c r="AG54" s="71">
        <v>0</v>
      </c>
      <c r="AH54" s="165">
        <v>0</v>
      </c>
      <c r="AI54" s="369">
        <v>0</v>
      </c>
      <c r="AJ54" s="375"/>
      <c r="AK54" s="388">
        <f t="shared" si="12"/>
        <v>0</v>
      </c>
      <c r="AL54" s="379">
        <f t="shared" si="13"/>
        <v>0</v>
      </c>
      <c r="AM54" s="212">
        <f>ROUNDDOWN(K54*AJ54,2)</f>
        <v>0</v>
      </c>
      <c r="AN54" s="102">
        <f>ROUNDDOWN(L54*AJ54,2)</f>
        <v>0</v>
      </c>
      <c r="AO54" s="102">
        <f>ROUNDDOWN(M54*AJ54,2)</f>
        <v>0</v>
      </c>
      <c r="AP54" s="206">
        <f>ROUNDDOWN(N54*AJ54,2)</f>
        <v>0</v>
      </c>
      <c r="AQ54" s="102">
        <f>Q54</f>
        <v>0</v>
      </c>
      <c r="AR54" s="102">
        <f>ROUNDDOWN(R54*AJ54,2)</f>
        <v>0</v>
      </c>
      <c r="AS54" s="102">
        <f>ROUNDDOWN(S54*AJ54,2)</f>
        <v>0</v>
      </c>
      <c r="AT54" s="216">
        <f>ROUNDDOWN(T54*AJ54,2)</f>
        <v>0</v>
      </c>
      <c r="AU54" s="90">
        <f t="shared" si="14"/>
        <v>0</v>
      </c>
      <c r="AV54" s="219">
        <f>IF(V54=0,0,ROUNDDOWN(AL54*0.1,2)+ROUNDDOWN(BE54*0.1,2))</f>
        <v>0</v>
      </c>
      <c r="AW54" s="216">
        <f>IF(W54=0,0,ROUNDDOWN(AL54*0.1,2)+ROUNDDOWN(BE54*0.1,2))</f>
        <v>0</v>
      </c>
      <c r="AX54" s="214">
        <f t="shared" si="15"/>
        <v>0</v>
      </c>
      <c r="AY54" s="396">
        <f>IF(Y54=0,0,(IF(AL54&gt;7644,ROUNDDOWN(7644*0.014,2),ROUNDDOWN(AL54*0.014,2))))</f>
        <v>0</v>
      </c>
      <c r="AZ54" s="222">
        <f>IF(Z54=0,0,(IF(AL54&gt;7644,ROUNDDOWN(7644*0.14,2),ROUNDDOWN(AL54*0.14,2))))</f>
        <v>0</v>
      </c>
      <c r="BA54" s="222">
        <f t="shared" si="16"/>
        <v>0</v>
      </c>
      <c r="BB54" s="89">
        <f>IF(AB54=0,0,(IF(AL54&gt;7644,ROUNDDOWN(7644*0.03,2),ROUNDDOWN(AL54*0.03,2))))</f>
        <v>0</v>
      </c>
      <c r="BC54" s="89">
        <f>IF(AC54=0,0,IF(AL54&gt;7644,ROUNDDOWN(7644*0.01,2),ROUNDDOWN(AL54*0.01,2)))</f>
        <v>0</v>
      </c>
      <c r="BD54" s="397">
        <f>IF(AD54=0,0,(IF(AL54&gt;7644,ROUNDDOWN(7644*0.0475,2),ROUNDDOWN(AL54*0.0475,2))))</f>
        <v>0</v>
      </c>
      <c r="BE54" s="392">
        <f>AE54*AJ54</f>
        <v>0</v>
      </c>
      <c r="BF54" s="391">
        <f t="shared" si="17"/>
        <v>0</v>
      </c>
      <c r="BG54" s="378">
        <f t="shared" si="18"/>
        <v>0</v>
      </c>
      <c r="BH54" s="174">
        <f>ROUNDDOWN(AJ54*AG54,2)</f>
        <v>0</v>
      </c>
      <c r="BI54" s="169"/>
      <c r="BJ54" s="169"/>
    </row>
    <row r="55" spans="1:62" s="4" customFormat="1" ht="13.8" x14ac:dyDescent="0.25">
      <c r="A55" s="56">
        <v>39</v>
      </c>
      <c r="B55" s="75"/>
      <c r="C55" s="98"/>
      <c r="D55" s="95"/>
      <c r="E55" s="78"/>
      <c r="F55" s="79"/>
      <c r="G55" s="80"/>
      <c r="H55" s="81"/>
      <c r="I55" s="82">
        <f t="shared" si="19"/>
        <v>0</v>
      </c>
      <c r="J55" s="194">
        <f t="shared" si="0"/>
        <v>0</v>
      </c>
      <c r="K55" s="83"/>
      <c r="L55" s="79"/>
      <c r="M55" s="79"/>
      <c r="N55" s="84"/>
      <c r="O55" s="85">
        <f t="shared" si="21"/>
        <v>0</v>
      </c>
      <c r="P55" s="83"/>
      <c r="Q55" s="79"/>
      <c r="R55" s="86"/>
      <c r="S55" s="190"/>
      <c r="T55" s="87"/>
      <c r="U55" s="70">
        <f t="shared" si="2"/>
        <v>0</v>
      </c>
      <c r="V55" s="88">
        <f t="shared" si="3"/>
        <v>0</v>
      </c>
      <c r="W55" s="216">
        <f t="shared" si="4"/>
        <v>0</v>
      </c>
      <c r="X55" s="224">
        <f t="shared" si="5"/>
        <v>0</v>
      </c>
      <c r="Y55" s="223">
        <f t="shared" si="6"/>
        <v>0</v>
      </c>
      <c r="Z55" s="89">
        <f t="shared" si="7"/>
        <v>0</v>
      </c>
      <c r="AA55" s="226">
        <f t="shared" si="8"/>
        <v>0</v>
      </c>
      <c r="AB55" s="89">
        <f t="shared" si="9"/>
        <v>0</v>
      </c>
      <c r="AC55" s="89">
        <f t="shared" si="10"/>
        <v>0</v>
      </c>
      <c r="AD55" s="89">
        <f t="shared" si="11"/>
        <v>0</v>
      </c>
      <c r="AE55" s="71">
        <v>0</v>
      </c>
      <c r="AF55" s="71">
        <v>0</v>
      </c>
      <c r="AG55" s="71">
        <v>0</v>
      </c>
      <c r="AH55" s="165">
        <v>0</v>
      </c>
      <c r="AI55" s="369">
        <v>0</v>
      </c>
      <c r="AJ55" s="375"/>
      <c r="AK55" s="388">
        <f t="shared" si="12"/>
        <v>0</v>
      </c>
      <c r="AL55" s="379">
        <f t="shared" si="13"/>
        <v>0</v>
      </c>
      <c r="AM55" s="212">
        <f>ROUNDDOWN(K55*AJ55,2)</f>
        <v>0</v>
      </c>
      <c r="AN55" s="102">
        <f>ROUNDDOWN(L55*AJ55,2)</f>
        <v>0</v>
      </c>
      <c r="AO55" s="102">
        <f>ROUNDDOWN(M55*AJ55,2)</f>
        <v>0</v>
      </c>
      <c r="AP55" s="206">
        <f>ROUNDDOWN(N55*AJ55,2)</f>
        <v>0</v>
      </c>
      <c r="AQ55" s="102">
        <f>Q55</f>
        <v>0</v>
      </c>
      <c r="AR55" s="102">
        <f>ROUNDDOWN(R55*AJ55,2)</f>
        <v>0</v>
      </c>
      <c r="AS55" s="102">
        <f>ROUNDDOWN(S55*AJ55,2)</f>
        <v>0</v>
      </c>
      <c r="AT55" s="216">
        <f>ROUNDDOWN(T55*AJ55,2)</f>
        <v>0</v>
      </c>
      <c r="AU55" s="90">
        <f t="shared" si="14"/>
        <v>0</v>
      </c>
      <c r="AV55" s="219">
        <f>IF(V55=0,0,ROUNDDOWN(AL55*0.1,2)+ROUNDDOWN(BE55*0.1,2))</f>
        <v>0</v>
      </c>
      <c r="AW55" s="216">
        <f>IF(W55=0,0,ROUNDDOWN(AL55*0.1,2)+ROUNDDOWN(BE55*0.1,2))</f>
        <v>0</v>
      </c>
      <c r="AX55" s="214">
        <f t="shared" si="15"/>
        <v>0</v>
      </c>
      <c r="AY55" s="396">
        <f>IF(Y55=0,0,(IF(AL55&gt;7644,ROUNDDOWN(7644*0.014,2),ROUNDDOWN(AL55*0.014,2))))</f>
        <v>0</v>
      </c>
      <c r="AZ55" s="222">
        <f>IF(Z55=0,0,(IF(AL55&gt;7644,ROUNDDOWN(7644*0.14,2),ROUNDDOWN(AL55*0.14,2))))</f>
        <v>0</v>
      </c>
      <c r="BA55" s="222">
        <f t="shared" si="16"/>
        <v>0</v>
      </c>
      <c r="BB55" s="89">
        <f>IF(AB55=0,0,(IF(AL55&gt;7644,ROUNDDOWN(7644*0.03,2),ROUNDDOWN(AL55*0.03,2))))</f>
        <v>0</v>
      </c>
      <c r="BC55" s="89">
        <f>IF(AC55=0,0,IF(AL55&gt;7644,ROUNDDOWN(7644*0.01,2),ROUNDDOWN(AL55*0.01,2)))</f>
        <v>0</v>
      </c>
      <c r="BD55" s="397">
        <f>IF(AD55=0,0,(IF(AL55&gt;7644,ROUNDDOWN(7644*0.0475,2),ROUNDDOWN(AL55*0.0475,2))))</f>
        <v>0</v>
      </c>
      <c r="BE55" s="392">
        <f>AE55*AJ55</f>
        <v>0</v>
      </c>
      <c r="BF55" s="391">
        <f t="shared" si="17"/>
        <v>0</v>
      </c>
      <c r="BG55" s="378">
        <f t="shared" si="18"/>
        <v>0</v>
      </c>
      <c r="BH55" s="174">
        <f>ROUNDDOWN(AJ55*AG55,2)</f>
        <v>0</v>
      </c>
      <c r="BI55" s="169"/>
      <c r="BJ55" s="169"/>
    </row>
    <row r="56" spans="1:62" s="4" customFormat="1" ht="13.8" x14ac:dyDescent="0.25">
      <c r="A56" s="56">
        <v>40</v>
      </c>
      <c r="B56" s="75"/>
      <c r="C56" s="98"/>
      <c r="D56" s="95"/>
      <c r="E56" s="78"/>
      <c r="F56" s="79"/>
      <c r="G56" s="80"/>
      <c r="H56" s="81"/>
      <c r="I56" s="82">
        <f>J56+U56</f>
        <v>0</v>
      </c>
      <c r="J56" s="194">
        <f t="shared" si="0"/>
        <v>0</v>
      </c>
      <c r="K56" s="83"/>
      <c r="L56" s="79"/>
      <c r="M56" s="79"/>
      <c r="N56" s="84"/>
      <c r="O56" s="85">
        <f>P56+Q56</f>
        <v>0</v>
      </c>
      <c r="P56" s="83"/>
      <c r="Q56" s="79"/>
      <c r="R56" s="86"/>
      <c r="S56" s="190"/>
      <c r="T56" s="87"/>
      <c r="U56" s="70">
        <f t="shared" si="2"/>
        <v>0</v>
      </c>
      <c r="V56" s="88">
        <f t="shared" si="3"/>
        <v>0</v>
      </c>
      <c r="W56" s="216">
        <f t="shared" si="4"/>
        <v>0</v>
      </c>
      <c r="X56" s="224">
        <f t="shared" si="5"/>
        <v>0</v>
      </c>
      <c r="Y56" s="223">
        <f t="shared" si="6"/>
        <v>0</v>
      </c>
      <c r="Z56" s="89">
        <f t="shared" si="7"/>
        <v>0</v>
      </c>
      <c r="AA56" s="226">
        <f t="shared" si="8"/>
        <v>0</v>
      </c>
      <c r="AB56" s="89">
        <f t="shared" si="9"/>
        <v>0</v>
      </c>
      <c r="AC56" s="89">
        <f t="shared" si="10"/>
        <v>0</v>
      </c>
      <c r="AD56" s="89">
        <f t="shared" si="11"/>
        <v>0</v>
      </c>
      <c r="AE56" s="71">
        <v>0</v>
      </c>
      <c r="AF56" s="71">
        <v>0</v>
      </c>
      <c r="AG56" s="71">
        <v>0</v>
      </c>
      <c r="AH56" s="165">
        <v>0</v>
      </c>
      <c r="AI56" s="369">
        <v>0</v>
      </c>
      <c r="AJ56" s="375"/>
      <c r="AK56" s="388">
        <f t="shared" si="12"/>
        <v>0</v>
      </c>
      <c r="AL56" s="379">
        <f t="shared" si="13"/>
        <v>0</v>
      </c>
      <c r="AM56" s="212">
        <f>ROUNDDOWN(K56*AJ56,2)</f>
        <v>0</v>
      </c>
      <c r="AN56" s="102">
        <f>ROUNDDOWN(L56*AJ56,2)</f>
        <v>0</v>
      </c>
      <c r="AO56" s="102">
        <f>ROUNDDOWN(M56*AJ56,2)</f>
        <v>0</v>
      </c>
      <c r="AP56" s="206">
        <f>ROUNDDOWN(N56*AJ56,2)</f>
        <v>0</v>
      </c>
      <c r="AQ56" s="102">
        <f>Q56</f>
        <v>0</v>
      </c>
      <c r="AR56" s="102">
        <f>ROUNDDOWN(R56*AJ56,2)</f>
        <v>0</v>
      </c>
      <c r="AS56" s="102">
        <f>ROUNDDOWN(S56*AJ56,2)</f>
        <v>0</v>
      </c>
      <c r="AT56" s="216">
        <f>ROUNDDOWN(T56*AJ56,2)</f>
        <v>0</v>
      </c>
      <c r="AU56" s="90">
        <f t="shared" si="14"/>
        <v>0</v>
      </c>
      <c r="AV56" s="219">
        <f>IF(V56=0,0,ROUNDDOWN(AL56*0.1,2)+ROUNDDOWN(BE56*0.1,2))</f>
        <v>0</v>
      </c>
      <c r="AW56" s="216">
        <f>IF(W56=0,0,ROUNDDOWN(AL56*0.1,2)+ROUNDDOWN(BE56*0.1,2))</f>
        <v>0</v>
      </c>
      <c r="AX56" s="214">
        <f t="shared" si="15"/>
        <v>0</v>
      </c>
      <c r="AY56" s="396">
        <f>IF(Y56=0,0,(IF(AL56&gt;7644,ROUNDDOWN(7644*0.014,2),ROUNDDOWN(AL56*0.014,2))))</f>
        <v>0</v>
      </c>
      <c r="AZ56" s="222">
        <f>IF(Z56=0,0,(IF(AL56&gt;7644,ROUNDDOWN(7644*0.14,2),ROUNDDOWN(AL56*0.14,2))))</f>
        <v>0</v>
      </c>
      <c r="BA56" s="222">
        <f t="shared" si="16"/>
        <v>0</v>
      </c>
      <c r="BB56" s="89">
        <f>IF(AB56=0,0,(IF(AL56&gt;7644,ROUNDDOWN(7644*0.03,2),ROUNDDOWN(AL56*0.03,2))))</f>
        <v>0</v>
      </c>
      <c r="BC56" s="89">
        <f>IF(AC56=0,0,IF(AL56&gt;7644,ROUNDDOWN(7644*0.01,2),ROUNDDOWN(AL56*0.01,2)))</f>
        <v>0</v>
      </c>
      <c r="BD56" s="397">
        <f>IF(AD56=0,0,(IF(AL56&gt;7644,ROUNDDOWN(7644*0.0475,2),ROUNDDOWN(AL56*0.0475,2))))</f>
        <v>0</v>
      </c>
      <c r="BE56" s="392">
        <f>AE56*AJ56</f>
        <v>0</v>
      </c>
      <c r="BF56" s="391">
        <f t="shared" si="17"/>
        <v>0</v>
      </c>
      <c r="BG56" s="378">
        <f t="shared" si="18"/>
        <v>0</v>
      </c>
      <c r="BH56" s="174">
        <f>ROUNDDOWN(AJ56*AG56,2)</f>
        <v>0</v>
      </c>
      <c r="BI56" s="169"/>
      <c r="BJ56" s="169"/>
    </row>
    <row r="57" spans="1:62" s="4" customFormat="1" ht="13.8" x14ac:dyDescent="0.25">
      <c r="A57" s="56">
        <v>41</v>
      </c>
      <c r="B57" s="75"/>
      <c r="C57" s="76"/>
      <c r="D57" s="95"/>
      <c r="E57" s="78"/>
      <c r="F57" s="79"/>
      <c r="G57" s="80"/>
      <c r="H57" s="81"/>
      <c r="I57" s="82">
        <f t="shared" si="19"/>
        <v>0</v>
      </c>
      <c r="J57" s="194">
        <f t="shared" si="0"/>
        <v>0</v>
      </c>
      <c r="K57" s="83"/>
      <c r="L57" s="79"/>
      <c r="M57" s="79"/>
      <c r="N57" s="84"/>
      <c r="O57" s="85">
        <f t="shared" si="21"/>
        <v>0</v>
      </c>
      <c r="P57" s="83"/>
      <c r="Q57" s="79"/>
      <c r="R57" s="86"/>
      <c r="S57" s="190"/>
      <c r="T57" s="87"/>
      <c r="U57" s="70">
        <f t="shared" si="2"/>
        <v>0</v>
      </c>
      <c r="V57" s="88">
        <f t="shared" si="3"/>
        <v>0</v>
      </c>
      <c r="W57" s="216">
        <f t="shared" si="4"/>
        <v>0</v>
      </c>
      <c r="X57" s="224">
        <f t="shared" si="5"/>
        <v>0</v>
      </c>
      <c r="Y57" s="223">
        <f t="shared" si="6"/>
        <v>0</v>
      </c>
      <c r="Z57" s="89">
        <f t="shared" si="7"/>
        <v>0</v>
      </c>
      <c r="AA57" s="226">
        <f t="shared" si="8"/>
        <v>0</v>
      </c>
      <c r="AB57" s="89">
        <f t="shared" si="9"/>
        <v>0</v>
      </c>
      <c r="AC57" s="89">
        <f t="shared" si="10"/>
        <v>0</v>
      </c>
      <c r="AD57" s="89">
        <f t="shared" si="11"/>
        <v>0</v>
      </c>
      <c r="AE57" s="71">
        <v>0</v>
      </c>
      <c r="AF57" s="71">
        <v>0</v>
      </c>
      <c r="AG57" s="71">
        <v>0</v>
      </c>
      <c r="AH57" s="165">
        <v>0</v>
      </c>
      <c r="AI57" s="369">
        <v>0</v>
      </c>
      <c r="AJ57" s="375"/>
      <c r="AK57" s="388">
        <f t="shared" si="12"/>
        <v>0</v>
      </c>
      <c r="AL57" s="379">
        <f t="shared" si="13"/>
        <v>0</v>
      </c>
      <c r="AM57" s="212">
        <f>ROUNDDOWN(K57*AJ57,2)</f>
        <v>0</v>
      </c>
      <c r="AN57" s="102">
        <f>ROUNDDOWN(L57*AJ57,2)</f>
        <v>0</v>
      </c>
      <c r="AO57" s="102">
        <f>ROUNDDOWN(M57*AJ57,2)</f>
        <v>0</v>
      </c>
      <c r="AP57" s="206">
        <f>ROUNDDOWN(N57*AJ57,2)</f>
        <v>0</v>
      </c>
      <c r="AQ57" s="102">
        <f>Q57</f>
        <v>0</v>
      </c>
      <c r="AR57" s="102">
        <f>ROUNDDOWN(R57*AJ57,2)</f>
        <v>0</v>
      </c>
      <c r="AS57" s="102">
        <f>ROUNDDOWN(S57*AJ57,2)</f>
        <v>0</v>
      </c>
      <c r="AT57" s="216">
        <f>ROUNDDOWN(T57*AJ57,2)</f>
        <v>0</v>
      </c>
      <c r="AU57" s="90">
        <f t="shared" si="14"/>
        <v>0</v>
      </c>
      <c r="AV57" s="219">
        <f>IF(V57=0,0,ROUNDDOWN(AL57*0.1,2)+ROUNDDOWN(BE57*0.1,2))</f>
        <v>0</v>
      </c>
      <c r="AW57" s="216">
        <f>IF(W57=0,0,ROUNDDOWN(AL57*0.1,2)+ROUNDDOWN(BE57*0.1,2))</f>
        <v>0</v>
      </c>
      <c r="AX57" s="214">
        <f t="shared" si="15"/>
        <v>0</v>
      </c>
      <c r="AY57" s="396">
        <f>IF(Y57=0,0,(IF(AL57&gt;7644,ROUNDDOWN(7644*0.014,2),ROUNDDOWN(AL57*0.014,2))))</f>
        <v>0</v>
      </c>
      <c r="AZ57" s="222">
        <f>IF(Z57=0,0,(IF(AL57&gt;7644,ROUNDDOWN(7644*0.14,2),ROUNDDOWN(AL57*0.14,2))))</f>
        <v>0</v>
      </c>
      <c r="BA57" s="222">
        <f t="shared" si="16"/>
        <v>0</v>
      </c>
      <c r="BB57" s="89">
        <f>IF(AB57=0,0,(IF(AL57&gt;7644,ROUNDDOWN(7644*0.03,2),ROUNDDOWN(AL57*0.03,2))))</f>
        <v>0</v>
      </c>
      <c r="BC57" s="89">
        <f>IF(AC57=0,0,IF(AL57&gt;7644,ROUNDDOWN(7644*0.01,2),ROUNDDOWN(AL57*0.01,2)))</f>
        <v>0</v>
      </c>
      <c r="BD57" s="397">
        <f>IF(AD57=0,0,(IF(AL57&gt;7644,ROUNDDOWN(7644*0.0475,2),ROUNDDOWN(AL57*0.0475,2))))</f>
        <v>0</v>
      </c>
      <c r="BE57" s="392">
        <f>AE57*AJ57</f>
        <v>0</v>
      </c>
      <c r="BF57" s="391">
        <f t="shared" si="17"/>
        <v>0</v>
      </c>
      <c r="BG57" s="378">
        <f t="shared" si="18"/>
        <v>0</v>
      </c>
      <c r="BH57" s="174">
        <f>ROUNDDOWN(AJ57*AG57,2)</f>
        <v>0</v>
      </c>
      <c r="BI57" s="169"/>
      <c r="BJ57" s="169"/>
    </row>
    <row r="58" spans="1:62" s="4" customFormat="1" ht="13.8" x14ac:dyDescent="0.25">
      <c r="A58" s="56">
        <v>42</v>
      </c>
      <c r="B58" s="75"/>
      <c r="C58" s="76"/>
      <c r="D58" s="95"/>
      <c r="E58" s="78"/>
      <c r="F58" s="79"/>
      <c r="G58" s="80"/>
      <c r="H58" s="81"/>
      <c r="I58" s="82">
        <f>J58+U58</f>
        <v>0</v>
      </c>
      <c r="J58" s="194">
        <f t="shared" si="0"/>
        <v>0</v>
      </c>
      <c r="K58" s="83"/>
      <c r="L58" s="79"/>
      <c r="M58" s="79"/>
      <c r="N58" s="84"/>
      <c r="O58" s="85">
        <f>P58+Q58</f>
        <v>0</v>
      </c>
      <c r="P58" s="83"/>
      <c r="Q58" s="79"/>
      <c r="R58" s="86"/>
      <c r="S58" s="190"/>
      <c r="T58" s="87"/>
      <c r="U58" s="70">
        <f t="shared" si="2"/>
        <v>0</v>
      </c>
      <c r="V58" s="88">
        <f t="shared" si="3"/>
        <v>0</v>
      </c>
      <c r="W58" s="216">
        <f t="shared" si="4"/>
        <v>0</v>
      </c>
      <c r="X58" s="224">
        <f t="shared" si="5"/>
        <v>0</v>
      </c>
      <c r="Y58" s="223">
        <f t="shared" si="6"/>
        <v>0</v>
      </c>
      <c r="Z58" s="89">
        <f t="shared" si="7"/>
        <v>0</v>
      </c>
      <c r="AA58" s="226">
        <f t="shared" si="8"/>
        <v>0</v>
      </c>
      <c r="AB58" s="89">
        <f t="shared" si="9"/>
        <v>0</v>
      </c>
      <c r="AC58" s="89">
        <f t="shared" si="10"/>
        <v>0</v>
      </c>
      <c r="AD58" s="89">
        <f t="shared" si="11"/>
        <v>0</v>
      </c>
      <c r="AE58" s="71">
        <v>0</v>
      </c>
      <c r="AF58" s="71">
        <v>0</v>
      </c>
      <c r="AG58" s="71">
        <v>0</v>
      </c>
      <c r="AH58" s="165">
        <v>0</v>
      </c>
      <c r="AI58" s="369">
        <v>0</v>
      </c>
      <c r="AJ58" s="375"/>
      <c r="AK58" s="388">
        <f t="shared" si="12"/>
        <v>0</v>
      </c>
      <c r="AL58" s="379">
        <f t="shared" si="13"/>
        <v>0</v>
      </c>
      <c r="AM58" s="212">
        <f>ROUNDDOWN(K58*AJ58,2)</f>
        <v>0</v>
      </c>
      <c r="AN58" s="102">
        <f>ROUNDDOWN(L58*AJ58,2)</f>
        <v>0</v>
      </c>
      <c r="AO58" s="102">
        <f>ROUNDDOWN(M58*AJ58,2)</f>
        <v>0</v>
      </c>
      <c r="AP58" s="206">
        <f>ROUNDDOWN(N58*AJ58,2)</f>
        <v>0</v>
      </c>
      <c r="AQ58" s="102">
        <f>Q58</f>
        <v>0</v>
      </c>
      <c r="AR58" s="102">
        <f>ROUNDDOWN(R58*AJ58,2)</f>
        <v>0</v>
      </c>
      <c r="AS58" s="102">
        <f>ROUNDDOWN(S58*AJ58,2)</f>
        <v>0</v>
      </c>
      <c r="AT58" s="216">
        <f>ROUNDDOWN(T58*AJ58,2)</f>
        <v>0</v>
      </c>
      <c r="AU58" s="90">
        <f t="shared" si="14"/>
        <v>0</v>
      </c>
      <c r="AV58" s="219">
        <f>IF(V58=0,0,ROUNDDOWN(AL58*0.1,2)+ROUNDDOWN(BE58*0.1,2))</f>
        <v>0</v>
      </c>
      <c r="AW58" s="216">
        <f>IF(W58=0,0,ROUNDDOWN(AL58*0.1,2)+ROUNDDOWN(BE58*0.1,2))</f>
        <v>0</v>
      </c>
      <c r="AX58" s="214">
        <f t="shared" si="15"/>
        <v>0</v>
      </c>
      <c r="AY58" s="396">
        <f>IF(Y58=0,0,(IF(AL58&gt;7644,ROUNDDOWN(7644*0.014,2),ROUNDDOWN(AL58*0.014,2))))</f>
        <v>0</v>
      </c>
      <c r="AZ58" s="222">
        <f>IF(Z58=0,0,(IF(AL58&gt;7644,ROUNDDOWN(7644*0.14,2),ROUNDDOWN(AL58*0.14,2))))</f>
        <v>0</v>
      </c>
      <c r="BA58" s="222">
        <f t="shared" si="16"/>
        <v>0</v>
      </c>
      <c r="BB58" s="89">
        <f>IF(AB58=0,0,(IF(AL58&gt;7644,ROUNDDOWN(7644*0.03,2),ROUNDDOWN(AL58*0.03,2))))</f>
        <v>0</v>
      </c>
      <c r="BC58" s="89">
        <f>IF(AC58=0,0,IF(AL58&gt;7644,ROUNDDOWN(7644*0.01,2),ROUNDDOWN(AL58*0.01,2)))</f>
        <v>0</v>
      </c>
      <c r="BD58" s="397">
        <f>IF(AD58=0,0,(IF(AL58&gt;7644,ROUNDDOWN(7644*0.0475,2),ROUNDDOWN(AL58*0.0475,2))))</f>
        <v>0</v>
      </c>
      <c r="BE58" s="392">
        <f>AE58*AJ58</f>
        <v>0</v>
      </c>
      <c r="BF58" s="391">
        <f t="shared" si="17"/>
        <v>0</v>
      </c>
      <c r="BG58" s="378">
        <f t="shared" si="18"/>
        <v>0</v>
      </c>
      <c r="BH58" s="174">
        <f>ROUNDDOWN(AJ58*AG58,2)</f>
        <v>0</v>
      </c>
      <c r="BI58" s="169"/>
      <c r="BJ58" s="169"/>
    </row>
    <row r="59" spans="1:62" s="4" customFormat="1" ht="13.8" x14ac:dyDescent="0.25">
      <c r="A59" s="56">
        <v>43</v>
      </c>
      <c r="B59" s="75"/>
      <c r="C59" s="76"/>
      <c r="D59" s="77"/>
      <c r="E59" s="78"/>
      <c r="F59" s="79"/>
      <c r="G59" s="80"/>
      <c r="H59" s="81"/>
      <c r="I59" s="82">
        <f t="shared" si="19"/>
        <v>0</v>
      </c>
      <c r="J59" s="194">
        <f t="shared" si="0"/>
        <v>0</v>
      </c>
      <c r="K59" s="83"/>
      <c r="L59" s="79"/>
      <c r="M59" s="79"/>
      <c r="N59" s="84"/>
      <c r="O59" s="85">
        <f t="shared" si="21"/>
        <v>0</v>
      </c>
      <c r="P59" s="83"/>
      <c r="Q59" s="79"/>
      <c r="R59" s="86"/>
      <c r="S59" s="190"/>
      <c r="T59" s="87"/>
      <c r="U59" s="70">
        <f t="shared" si="2"/>
        <v>0</v>
      </c>
      <c r="V59" s="88">
        <f t="shared" si="3"/>
        <v>0</v>
      </c>
      <c r="W59" s="216">
        <f t="shared" si="4"/>
        <v>0</v>
      </c>
      <c r="X59" s="224">
        <f t="shared" si="5"/>
        <v>0</v>
      </c>
      <c r="Y59" s="223">
        <f t="shared" si="6"/>
        <v>0</v>
      </c>
      <c r="Z59" s="89">
        <f t="shared" si="7"/>
        <v>0</v>
      </c>
      <c r="AA59" s="226">
        <f t="shared" si="8"/>
        <v>0</v>
      </c>
      <c r="AB59" s="89">
        <f t="shared" si="9"/>
        <v>0</v>
      </c>
      <c r="AC59" s="89">
        <f t="shared" si="10"/>
        <v>0</v>
      </c>
      <c r="AD59" s="89">
        <f t="shared" si="11"/>
        <v>0</v>
      </c>
      <c r="AE59" s="71">
        <v>0</v>
      </c>
      <c r="AF59" s="71">
        <v>0</v>
      </c>
      <c r="AG59" s="71">
        <v>0</v>
      </c>
      <c r="AH59" s="165">
        <v>0</v>
      </c>
      <c r="AI59" s="369">
        <v>0</v>
      </c>
      <c r="AJ59" s="375"/>
      <c r="AK59" s="388">
        <f t="shared" si="12"/>
        <v>0</v>
      </c>
      <c r="AL59" s="379">
        <f t="shared" si="13"/>
        <v>0</v>
      </c>
      <c r="AM59" s="212">
        <f>ROUNDDOWN(K59*AJ59,2)</f>
        <v>0</v>
      </c>
      <c r="AN59" s="102">
        <f>ROUNDDOWN(L59*AJ59,2)</f>
        <v>0</v>
      </c>
      <c r="AO59" s="102">
        <f>ROUNDDOWN(M59*AJ59,2)</f>
        <v>0</v>
      </c>
      <c r="AP59" s="206">
        <f>ROUNDDOWN(N59*AJ59,2)</f>
        <v>0</v>
      </c>
      <c r="AQ59" s="102">
        <f>Q59</f>
        <v>0</v>
      </c>
      <c r="AR59" s="102">
        <f>ROUNDDOWN(R59*AJ59,2)</f>
        <v>0</v>
      </c>
      <c r="AS59" s="102">
        <f>ROUNDDOWN(S59*AJ59,2)</f>
        <v>0</v>
      </c>
      <c r="AT59" s="216">
        <f>ROUNDDOWN(T59*AJ59,2)</f>
        <v>0</v>
      </c>
      <c r="AU59" s="90">
        <f t="shared" si="14"/>
        <v>0</v>
      </c>
      <c r="AV59" s="219">
        <f>IF(V59=0,0,ROUNDDOWN(AL59*0.1,2)+ROUNDDOWN(BE59*0.1,2))</f>
        <v>0</v>
      </c>
      <c r="AW59" s="216">
        <f>IF(W59=0,0,ROUNDDOWN(AL59*0.1,2)+ROUNDDOWN(BE59*0.1,2))</f>
        <v>0</v>
      </c>
      <c r="AX59" s="214">
        <f t="shared" si="15"/>
        <v>0</v>
      </c>
      <c r="AY59" s="396">
        <f>IF(Y59=0,0,(IF(AL59&gt;7644,ROUNDDOWN(7644*0.014,2),ROUNDDOWN(AL59*0.014,2))))</f>
        <v>0</v>
      </c>
      <c r="AZ59" s="222">
        <f>IF(Z59=0,0,(IF(AL59&gt;7644,ROUNDDOWN(7644*0.14,2),ROUNDDOWN(AL59*0.14,2))))</f>
        <v>0</v>
      </c>
      <c r="BA59" s="222">
        <f t="shared" si="16"/>
        <v>0</v>
      </c>
      <c r="BB59" s="89">
        <f>IF(AB59=0,0,(IF(AL59&gt;7644,ROUNDDOWN(7644*0.03,2),ROUNDDOWN(AL59*0.03,2))))</f>
        <v>0</v>
      </c>
      <c r="BC59" s="89">
        <f>IF(AC59=0,0,IF(AL59&gt;7644,ROUNDDOWN(7644*0.01,2),ROUNDDOWN(AL59*0.01,2)))</f>
        <v>0</v>
      </c>
      <c r="BD59" s="397">
        <f>IF(AD59=0,0,(IF(AL59&gt;7644,ROUNDDOWN(7644*0.0475,2),ROUNDDOWN(AL59*0.0475,2))))</f>
        <v>0</v>
      </c>
      <c r="BE59" s="392">
        <f>AE59*AJ59</f>
        <v>0</v>
      </c>
      <c r="BF59" s="391">
        <f t="shared" si="17"/>
        <v>0</v>
      </c>
      <c r="BG59" s="378">
        <f t="shared" si="18"/>
        <v>0</v>
      </c>
      <c r="BH59" s="174">
        <f>ROUNDDOWN(AJ59*AG59,2)</f>
        <v>0</v>
      </c>
      <c r="BI59" s="169"/>
      <c r="BJ59" s="169"/>
    </row>
    <row r="60" spans="1:62" s="4" customFormat="1" ht="13.8" x14ac:dyDescent="0.25">
      <c r="A60" s="56">
        <v>44</v>
      </c>
      <c r="B60" s="75"/>
      <c r="C60" s="76"/>
      <c r="D60" s="77"/>
      <c r="E60" s="78"/>
      <c r="F60" s="79"/>
      <c r="G60" s="80"/>
      <c r="H60" s="81"/>
      <c r="I60" s="82">
        <f t="shared" si="19"/>
        <v>0</v>
      </c>
      <c r="J60" s="194">
        <f t="shared" si="0"/>
        <v>0</v>
      </c>
      <c r="K60" s="83"/>
      <c r="L60" s="79"/>
      <c r="M60" s="79"/>
      <c r="N60" s="84"/>
      <c r="O60" s="85">
        <f t="shared" si="21"/>
        <v>0</v>
      </c>
      <c r="P60" s="83"/>
      <c r="Q60" s="79"/>
      <c r="R60" s="86"/>
      <c r="S60" s="190"/>
      <c r="T60" s="87"/>
      <c r="U60" s="70">
        <f t="shared" si="2"/>
        <v>0</v>
      </c>
      <c r="V60" s="88">
        <f t="shared" si="3"/>
        <v>0</v>
      </c>
      <c r="W60" s="216">
        <f t="shared" si="4"/>
        <v>0</v>
      </c>
      <c r="X60" s="224">
        <f t="shared" si="5"/>
        <v>0</v>
      </c>
      <c r="Y60" s="223">
        <f t="shared" si="6"/>
        <v>0</v>
      </c>
      <c r="Z60" s="89">
        <f t="shared" si="7"/>
        <v>0</v>
      </c>
      <c r="AA60" s="226">
        <f t="shared" si="8"/>
        <v>0</v>
      </c>
      <c r="AB60" s="89">
        <f t="shared" si="9"/>
        <v>0</v>
      </c>
      <c r="AC60" s="89">
        <f t="shared" si="10"/>
        <v>0</v>
      </c>
      <c r="AD60" s="89">
        <f t="shared" si="11"/>
        <v>0</v>
      </c>
      <c r="AE60" s="71">
        <v>0</v>
      </c>
      <c r="AF60" s="71">
        <v>0</v>
      </c>
      <c r="AG60" s="71">
        <v>0</v>
      </c>
      <c r="AH60" s="165">
        <v>0</v>
      </c>
      <c r="AI60" s="369">
        <v>0</v>
      </c>
      <c r="AJ60" s="375"/>
      <c r="AK60" s="388">
        <f t="shared" si="12"/>
        <v>0</v>
      </c>
      <c r="AL60" s="379">
        <f t="shared" si="13"/>
        <v>0</v>
      </c>
      <c r="AM60" s="212">
        <f>ROUNDDOWN(K60*AJ60,2)</f>
        <v>0</v>
      </c>
      <c r="AN60" s="102">
        <f>ROUNDDOWN(L60*AJ60,2)</f>
        <v>0</v>
      </c>
      <c r="AO60" s="102">
        <f>ROUNDDOWN(M60*AJ60,2)</f>
        <v>0</v>
      </c>
      <c r="AP60" s="206">
        <f>ROUNDDOWN(N60*AJ60,2)</f>
        <v>0</v>
      </c>
      <c r="AQ60" s="102">
        <f>Q60</f>
        <v>0</v>
      </c>
      <c r="AR60" s="102">
        <f>ROUNDDOWN(R60*AJ60,2)</f>
        <v>0</v>
      </c>
      <c r="AS60" s="102">
        <f>ROUNDDOWN(S60*AJ60,2)</f>
        <v>0</v>
      </c>
      <c r="AT60" s="216">
        <f>ROUNDDOWN(T60*AJ60,2)</f>
        <v>0</v>
      </c>
      <c r="AU60" s="90">
        <f t="shared" si="14"/>
        <v>0</v>
      </c>
      <c r="AV60" s="219">
        <f>IF(V60=0,0,ROUNDDOWN(AL60*0.1,2)+ROUNDDOWN(BE60*0.1,2))</f>
        <v>0</v>
      </c>
      <c r="AW60" s="216">
        <f>IF(W60=0,0,ROUNDDOWN(AL60*0.1,2)+ROUNDDOWN(BE60*0.1,2))</f>
        <v>0</v>
      </c>
      <c r="AX60" s="214">
        <f t="shared" si="15"/>
        <v>0</v>
      </c>
      <c r="AY60" s="396">
        <f>IF(Y60=0,0,(IF(AL60&gt;7644,ROUNDDOWN(7644*0.014,2),ROUNDDOWN(AL60*0.014,2))))</f>
        <v>0</v>
      </c>
      <c r="AZ60" s="222">
        <f>IF(Z60=0,0,(IF(AL60&gt;7644,ROUNDDOWN(7644*0.14,2),ROUNDDOWN(AL60*0.14,2))))</f>
        <v>0</v>
      </c>
      <c r="BA60" s="222">
        <f t="shared" si="16"/>
        <v>0</v>
      </c>
      <c r="BB60" s="89">
        <f>IF(AB60=0,0,(IF(AL60&gt;7644,ROUNDDOWN(7644*0.03,2),ROUNDDOWN(AL60*0.03,2))))</f>
        <v>0</v>
      </c>
      <c r="BC60" s="89">
        <f>IF(AC60=0,0,IF(AL60&gt;7644,ROUNDDOWN(7644*0.01,2),ROUNDDOWN(AL60*0.01,2)))</f>
        <v>0</v>
      </c>
      <c r="BD60" s="397">
        <f>IF(AD60=0,0,(IF(AL60&gt;7644,ROUNDDOWN(7644*0.0475,2),ROUNDDOWN(AL60*0.0475,2))))</f>
        <v>0</v>
      </c>
      <c r="BE60" s="392">
        <f>AE60*AJ60</f>
        <v>0</v>
      </c>
      <c r="BF60" s="391">
        <f t="shared" si="17"/>
        <v>0</v>
      </c>
      <c r="BG60" s="378">
        <f t="shared" si="18"/>
        <v>0</v>
      </c>
      <c r="BH60" s="174">
        <f>ROUNDDOWN(AJ60*AG60,2)</f>
        <v>0</v>
      </c>
      <c r="BI60" s="169"/>
      <c r="BJ60" s="169"/>
    </row>
    <row r="61" spans="1:62" s="4" customFormat="1" ht="13.8" x14ac:dyDescent="0.25">
      <c r="A61" s="56">
        <v>45</v>
      </c>
      <c r="B61" s="75"/>
      <c r="C61" s="76"/>
      <c r="D61" s="95"/>
      <c r="E61" s="78"/>
      <c r="F61" s="79"/>
      <c r="G61" s="80"/>
      <c r="H61" s="81"/>
      <c r="I61" s="82">
        <f>J61+U61</f>
        <v>0</v>
      </c>
      <c r="J61" s="194">
        <f t="shared" si="0"/>
        <v>0</v>
      </c>
      <c r="K61" s="83"/>
      <c r="L61" s="79"/>
      <c r="M61" s="79"/>
      <c r="N61" s="84"/>
      <c r="O61" s="85">
        <f>P61+Q61</f>
        <v>0</v>
      </c>
      <c r="P61" s="83"/>
      <c r="Q61" s="79"/>
      <c r="R61" s="86"/>
      <c r="S61" s="190"/>
      <c r="T61" s="87"/>
      <c r="U61" s="70">
        <f t="shared" si="2"/>
        <v>0</v>
      </c>
      <c r="V61" s="88">
        <f t="shared" si="3"/>
        <v>0</v>
      </c>
      <c r="W61" s="216">
        <f t="shared" si="4"/>
        <v>0</v>
      </c>
      <c r="X61" s="224">
        <f t="shared" si="5"/>
        <v>0</v>
      </c>
      <c r="Y61" s="223">
        <f t="shared" si="6"/>
        <v>0</v>
      </c>
      <c r="Z61" s="89">
        <f t="shared" si="7"/>
        <v>0</v>
      </c>
      <c r="AA61" s="226">
        <f t="shared" si="8"/>
        <v>0</v>
      </c>
      <c r="AB61" s="89">
        <f t="shared" si="9"/>
        <v>0</v>
      </c>
      <c r="AC61" s="89">
        <f t="shared" si="10"/>
        <v>0</v>
      </c>
      <c r="AD61" s="89">
        <f t="shared" si="11"/>
        <v>0</v>
      </c>
      <c r="AE61" s="71">
        <v>0</v>
      </c>
      <c r="AF61" s="71">
        <v>0</v>
      </c>
      <c r="AG61" s="71">
        <v>0</v>
      </c>
      <c r="AH61" s="165">
        <v>0</v>
      </c>
      <c r="AI61" s="369">
        <v>0</v>
      </c>
      <c r="AJ61" s="375"/>
      <c r="AK61" s="388">
        <f t="shared" si="12"/>
        <v>0</v>
      </c>
      <c r="AL61" s="379">
        <f t="shared" si="13"/>
        <v>0</v>
      </c>
      <c r="AM61" s="212">
        <f>ROUNDDOWN(K61*AJ61,2)</f>
        <v>0</v>
      </c>
      <c r="AN61" s="102">
        <f>ROUNDDOWN(L61*AJ61,2)</f>
        <v>0</v>
      </c>
      <c r="AO61" s="102">
        <f>ROUNDDOWN(M61*AJ61,2)</f>
        <v>0</v>
      </c>
      <c r="AP61" s="206">
        <f>ROUNDDOWN(N61*AJ61,2)</f>
        <v>0</v>
      </c>
      <c r="AQ61" s="102">
        <f>Q61</f>
        <v>0</v>
      </c>
      <c r="AR61" s="102">
        <f>ROUNDDOWN(R61*AJ61,2)</f>
        <v>0</v>
      </c>
      <c r="AS61" s="102">
        <f>ROUNDDOWN(S61*AJ61,2)</f>
        <v>0</v>
      </c>
      <c r="AT61" s="216">
        <f>ROUNDDOWN(T61*AJ61,2)</f>
        <v>0</v>
      </c>
      <c r="AU61" s="90">
        <f t="shared" si="14"/>
        <v>0</v>
      </c>
      <c r="AV61" s="219">
        <f>IF(V61=0,0,ROUNDDOWN(AL61*0.1,2)+ROUNDDOWN(BE61*0.1,2))</f>
        <v>0</v>
      </c>
      <c r="AW61" s="216">
        <f>IF(W61=0,0,ROUNDDOWN(AL61*0.1,2)+ROUNDDOWN(BE61*0.1,2))</f>
        <v>0</v>
      </c>
      <c r="AX61" s="214">
        <f t="shared" si="15"/>
        <v>0</v>
      </c>
      <c r="AY61" s="396">
        <f>IF(Y61=0,0,(IF(AL61&gt;7644,ROUNDDOWN(7644*0.014,2),ROUNDDOWN(AL61*0.014,2))))</f>
        <v>0</v>
      </c>
      <c r="AZ61" s="222">
        <f>IF(Z61=0,0,(IF(AL61&gt;7644,ROUNDDOWN(7644*0.14,2),ROUNDDOWN(AL61*0.14,2))))</f>
        <v>0</v>
      </c>
      <c r="BA61" s="222">
        <f t="shared" si="16"/>
        <v>0</v>
      </c>
      <c r="BB61" s="89">
        <f>IF(AB61=0,0,(IF(AL61&gt;7644,ROUNDDOWN(7644*0.03,2),ROUNDDOWN(AL61*0.03,2))))</f>
        <v>0</v>
      </c>
      <c r="BC61" s="89">
        <f>IF(AC61=0,0,IF(AL61&gt;7644,ROUNDDOWN(7644*0.01,2),ROUNDDOWN(AL61*0.01,2)))</f>
        <v>0</v>
      </c>
      <c r="BD61" s="397">
        <f>IF(AD61=0,0,(IF(AL61&gt;7644,ROUNDDOWN(7644*0.0475,2),ROUNDDOWN(AL61*0.0475,2))))</f>
        <v>0</v>
      </c>
      <c r="BE61" s="392">
        <f>AE61*AJ61</f>
        <v>0</v>
      </c>
      <c r="BF61" s="391">
        <f t="shared" si="17"/>
        <v>0</v>
      </c>
      <c r="BG61" s="378">
        <f t="shared" si="18"/>
        <v>0</v>
      </c>
      <c r="BH61" s="174">
        <f>ROUNDDOWN(AJ61*AG61,2)</f>
        <v>0</v>
      </c>
      <c r="BI61" s="169"/>
      <c r="BJ61" s="169"/>
    </row>
    <row r="62" spans="1:62" s="4" customFormat="1" ht="13.8" x14ac:dyDescent="0.25">
      <c r="A62" s="56">
        <v>46</v>
      </c>
      <c r="B62" s="75"/>
      <c r="C62" s="76"/>
      <c r="D62" s="77"/>
      <c r="E62" s="78"/>
      <c r="F62" s="79"/>
      <c r="G62" s="80"/>
      <c r="H62" s="81"/>
      <c r="I62" s="82">
        <f t="shared" si="19"/>
        <v>0</v>
      </c>
      <c r="J62" s="194">
        <f t="shared" si="0"/>
        <v>0</v>
      </c>
      <c r="K62" s="83"/>
      <c r="L62" s="79"/>
      <c r="M62" s="79"/>
      <c r="N62" s="84"/>
      <c r="O62" s="85">
        <f t="shared" si="21"/>
        <v>0</v>
      </c>
      <c r="P62" s="83"/>
      <c r="Q62" s="79"/>
      <c r="R62" s="86"/>
      <c r="S62" s="190"/>
      <c r="T62" s="87"/>
      <c r="U62" s="70">
        <f t="shared" si="2"/>
        <v>0</v>
      </c>
      <c r="V62" s="88">
        <f t="shared" si="3"/>
        <v>0</v>
      </c>
      <c r="W62" s="216">
        <f t="shared" si="4"/>
        <v>0</v>
      </c>
      <c r="X62" s="224">
        <f t="shared" si="5"/>
        <v>0</v>
      </c>
      <c r="Y62" s="223">
        <f t="shared" si="6"/>
        <v>0</v>
      </c>
      <c r="Z62" s="89">
        <f t="shared" si="7"/>
        <v>0</v>
      </c>
      <c r="AA62" s="226">
        <f t="shared" si="8"/>
        <v>0</v>
      </c>
      <c r="AB62" s="89">
        <f t="shared" si="9"/>
        <v>0</v>
      </c>
      <c r="AC62" s="89">
        <f t="shared" si="10"/>
        <v>0</v>
      </c>
      <c r="AD62" s="89">
        <f t="shared" si="11"/>
        <v>0</v>
      </c>
      <c r="AE62" s="71">
        <v>0</v>
      </c>
      <c r="AF62" s="71">
        <v>0</v>
      </c>
      <c r="AG62" s="71">
        <v>0</v>
      </c>
      <c r="AH62" s="165">
        <v>0</v>
      </c>
      <c r="AI62" s="369">
        <v>0</v>
      </c>
      <c r="AJ62" s="375"/>
      <c r="AK62" s="388">
        <f t="shared" si="12"/>
        <v>0</v>
      </c>
      <c r="AL62" s="379">
        <f t="shared" si="13"/>
        <v>0</v>
      </c>
      <c r="AM62" s="212">
        <f>ROUNDDOWN(K62*AJ62,2)</f>
        <v>0</v>
      </c>
      <c r="AN62" s="102">
        <f>ROUNDDOWN(L62*AJ62,2)</f>
        <v>0</v>
      </c>
      <c r="AO62" s="102">
        <f>ROUNDDOWN(M62*AJ62,2)</f>
        <v>0</v>
      </c>
      <c r="AP62" s="206">
        <f>ROUNDDOWN(N62*AJ62,2)</f>
        <v>0</v>
      </c>
      <c r="AQ62" s="102">
        <f>Q62</f>
        <v>0</v>
      </c>
      <c r="AR62" s="102">
        <f>ROUNDDOWN(R62*AJ62,2)</f>
        <v>0</v>
      </c>
      <c r="AS62" s="102">
        <f>ROUNDDOWN(S62*AJ62,2)</f>
        <v>0</v>
      </c>
      <c r="AT62" s="216">
        <f>ROUNDDOWN(T62*AJ62,2)</f>
        <v>0</v>
      </c>
      <c r="AU62" s="90">
        <f t="shared" si="14"/>
        <v>0</v>
      </c>
      <c r="AV62" s="219">
        <f>IF(V62=0,0,ROUNDDOWN(AL62*0.1,2)+ROUNDDOWN(BE62*0.1,2))</f>
        <v>0</v>
      </c>
      <c r="AW62" s="216">
        <f>IF(W62=0,0,ROUNDDOWN(AL62*0.1,2)+ROUNDDOWN(BE62*0.1,2))</f>
        <v>0</v>
      </c>
      <c r="AX62" s="214">
        <f t="shared" si="15"/>
        <v>0</v>
      </c>
      <c r="AY62" s="396">
        <f>IF(Y62=0,0,(IF(AL62&gt;7644,ROUNDDOWN(7644*0.014,2),ROUNDDOWN(AL62*0.014,2))))</f>
        <v>0</v>
      </c>
      <c r="AZ62" s="222">
        <f>IF(Z62=0,0,(IF(AL62&gt;7644,ROUNDDOWN(7644*0.14,2),ROUNDDOWN(AL62*0.14,2))))</f>
        <v>0</v>
      </c>
      <c r="BA62" s="222">
        <f t="shared" si="16"/>
        <v>0</v>
      </c>
      <c r="BB62" s="89">
        <f>IF(AB62=0,0,(IF(AL62&gt;7644,ROUNDDOWN(7644*0.03,2),ROUNDDOWN(AL62*0.03,2))))</f>
        <v>0</v>
      </c>
      <c r="BC62" s="89">
        <f>IF(AC62=0,0,IF(AL62&gt;7644,ROUNDDOWN(7644*0.01,2),ROUNDDOWN(AL62*0.01,2)))</f>
        <v>0</v>
      </c>
      <c r="BD62" s="397">
        <f>IF(AD62=0,0,(IF(AL62&gt;7644,ROUNDDOWN(7644*0.0475,2),ROUNDDOWN(AL62*0.0475,2))))</f>
        <v>0</v>
      </c>
      <c r="BE62" s="392">
        <f>AE62*AJ62</f>
        <v>0</v>
      </c>
      <c r="BF62" s="391">
        <f t="shared" si="17"/>
        <v>0</v>
      </c>
      <c r="BG62" s="378">
        <f t="shared" si="18"/>
        <v>0</v>
      </c>
      <c r="BH62" s="174">
        <f>ROUNDDOWN(AJ62*AG62,2)</f>
        <v>0</v>
      </c>
      <c r="BI62" s="169"/>
      <c r="BJ62" s="169"/>
    </row>
    <row r="63" spans="1:62" s="4" customFormat="1" ht="13.8" x14ac:dyDescent="0.25">
      <c r="A63" s="56">
        <v>47</v>
      </c>
      <c r="B63" s="75"/>
      <c r="C63" s="76"/>
      <c r="D63" s="77"/>
      <c r="E63" s="78"/>
      <c r="F63" s="79"/>
      <c r="G63" s="80"/>
      <c r="H63" s="81"/>
      <c r="I63" s="82">
        <f t="shared" si="19"/>
        <v>0</v>
      </c>
      <c r="J63" s="194">
        <f t="shared" si="0"/>
        <v>0</v>
      </c>
      <c r="K63" s="83"/>
      <c r="L63" s="79"/>
      <c r="M63" s="79"/>
      <c r="N63" s="84"/>
      <c r="O63" s="85">
        <f t="shared" si="21"/>
        <v>0</v>
      </c>
      <c r="P63" s="83"/>
      <c r="Q63" s="79"/>
      <c r="R63" s="86"/>
      <c r="S63" s="190"/>
      <c r="T63" s="87"/>
      <c r="U63" s="70">
        <f t="shared" si="2"/>
        <v>0</v>
      </c>
      <c r="V63" s="88">
        <f t="shared" si="3"/>
        <v>0</v>
      </c>
      <c r="W63" s="216">
        <f t="shared" si="4"/>
        <v>0</v>
      </c>
      <c r="X63" s="224">
        <f t="shared" si="5"/>
        <v>0</v>
      </c>
      <c r="Y63" s="223">
        <f t="shared" si="6"/>
        <v>0</v>
      </c>
      <c r="Z63" s="89">
        <f t="shared" si="7"/>
        <v>0</v>
      </c>
      <c r="AA63" s="226">
        <f t="shared" si="8"/>
        <v>0</v>
      </c>
      <c r="AB63" s="89">
        <f t="shared" si="9"/>
        <v>0</v>
      </c>
      <c r="AC63" s="89">
        <f t="shared" si="10"/>
        <v>0</v>
      </c>
      <c r="AD63" s="89">
        <f t="shared" si="11"/>
        <v>0</v>
      </c>
      <c r="AE63" s="71">
        <v>0</v>
      </c>
      <c r="AF63" s="71">
        <v>0</v>
      </c>
      <c r="AG63" s="71">
        <v>0</v>
      </c>
      <c r="AH63" s="165">
        <v>0</v>
      </c>
      <c r="AI63" s="369">
        <v>0</v>
      </c>
      <c r="AJ63" s="375"/>
      <c r="AK63" s="388">
        <f t="shared" si="12"/>
        <v>0</v>
      </c>
      <c r="AL63" s="379">
        <f t="shared" si="13"/>
        <v>0</v>
      </c>
      <c r="AM63" s="212">
        <f>ROUNDDOWN(K63*AJ63,2)</f>
        <v>0</v>
      </c>
      <c r="AN63" s="102">
        <f>ROUNDDOWN(L63*AJ63,2)</f>
        <v>0</v>
      </c>
      <c r="AO63" s="102">
        <f>ROUNDDOWN(M63*AJ63,2)</f>
        <v>0</v>
      </c>
      <c r="AP63" s="206">
        <f>ROUNDDOWN(N63*AJ63,2)</f>
        <v>0</v>
      </c>
      <c r="AQ63" s="102">
        <f>Q63</f>
        <v>0</v>
      </c>
      <c r="AR63" s="102">
        <f>ROUNDDOWN(R63*AJ63,2)</f>
        <v>0</v>
      </c>
      <c r="AS63" s="102">
        <f>ROUNDDOWN(S63*AJ63,2)</f>
        <v>0</v>
      </c>
      <c r="AT63" s="216">
        <f>ROUNDDOWN(T63*AJ63,2)</f>
        <v>0</v>
      </c>
      <c r="AU63" s="90">
        <f t="shared" si="14"/>
        <v>0</v>
      </c>
      <c r="AV63" s="219">
        <f>IF(V63=0,0,ROUNDDOWN(AL63*0.1,2)+ROUNDDOWN(BE63*0.1,2))</f>
        <v>0</v>
      </c>
      <c r="AW63" s="216">
        <f>IF(W63=0,0,ROUNDDOWN(AL63*0.1,2)+ROUNDDOWN(BE63*0.1,2))</f>
        <v>0</v>
      </c>
      <c r="AX63" s="214">
        <f t="shared" si="15"/>
        <v>0</v>
      </c>
      <c r="AY63" s="396">
        <f>IF(Y63=0,0,(IF(AL63&gt;7644,ROUNDDOWN(7644*0.014,2),ROUNDDOWN(AL63*0.014,2))))</f>
        <v>0</v>
      </c>
      <c r="AZ63" s="222">
        <f>IF(Z63=0,0,(IF(AL63&gt;7644,ROUNDDOWN(7644*0.14,2),ROUNDDOWN(AL63*0.14,2))))</f>
        <v>0</v>
      </c>
      <c r="BA63" s="222">
        <f t="shared" si="16"/>
        <v>0</v>
      </c>
      <c r="BB63" s="89">
        <f>IF(AB63=0,0,(IF(AL63&gt;7644,ROUNDDOWN(7644*0.03,2),ROUNDDOWN(AL63*0.03,2))))</f>
        <v>0</v>
      </c>
      <c r="BC63" s="89">
        <f>IF(AC63=0,0,IF(AL63&gt;7644,ROUNDDOWN(7644*0.01,2),ROUNDDOWN(AL63*0.01,2)))</f>
        <v>0</v>
      </c>
      <c r="BD63" s="397">
        <f>IF(AD63=0,0,(IF(AL63&gt;7644,ROUNDDOWN(7644*0.0475,2),ROUNDDOWN(AL63*0.0475,2))))</f>
        <v>0</v>
      </c>
      <c r="BE63" s="392">
        <f>AE63*AJ63</f>
        <v>0</v>
      </c>
      <c r="BF63" s="391">
        <f t="shared" si="17"/>
        <v>0</v>
      </c>
      <c r="BG63" s="378">
        <f t="shared" si="18"/>
        <v>0</v>
      </c>
      <c r="BH63" s="174">
        <f>ROUNDDOWN(AJ63*AG63,2)</f>
        <v>0</v>
      </c>
      <c r="BI63" s="169"/>
      <c r="BJ63" s="169"/>
    </row>
    <row r="64" spans="1:62" s="4" customFormat="1" ht="13.8" x14ac:dyDescent="0.25">
      <c r="A64" s="56">
        <v>48</v>
      </c>
      <c r="B64" s="75"/>
      <c r="C64" s="76"/>
      <c r="D64" s="77"/>
      <c r="E64" s="78"/>
      <c r="F64" s="79"/>
      <c r="G64" s="80"/>
      <c r="H64" s="81"/>
      <c r="I64" s="82">
        <f t="shared" si="19"/>
        <v>0</v>
      </c>
      <c r="J64" s="194">
        <f t="shared" si="0"/>
        <v>0</v>
      </c>
      <c r="K64" s="83"/>
      <c r="L64" s="79"/>
      <c r="M64" s="79"/>
      <c r="N64" s="84"/>
      <c r="O64" s="85">
        <f t="shared" si="21"/>
        <v>0</v>
      </c>
      <c r="P64" s="83"/>
      <c r="Q64" s="79"/>
      <c r="R64" s="86"/>
      <c r="S64" s="190"/>
      <c r="T64" s="87"/>
      <c r="U64" s="70">
        <f t="shared" si="2"/>
        <v>0</v>
      </c>
      <c r="V64" s="88">
        <f t="shared" si="3"/>
        <v>0</v>
      </c>
      <c r="W64" s="216">
        <f t="shared" si="4"/>
        <v>0</v>
      </c>
      <c r="X64" s="224">
        <f t="shared" si="5"/>
        <v>0</v>
      </c>
      <c r="Y64" s="223">
        <f t="shared" si="6"/>
        <v>0</v>
      </c>
      <c r="Z64" s="89">
        <f t="shared" si="7"/>
        <v>0</v>
      </c>
      <c r="AA64" s="226">
        <f t="shared" si="8"/>
        <v>0</v>
      </c>
      <c r="AB64" s="89">
        <f t="shared" si="9"/>
        <v>0</v>
      </c>
      <c r="AC64" s="89">
        <f t="shared" si="10"/>
        <v>0</v>
      </c>
      <c r="AD64" s="89">
        <f t="shared" si="11"/>
        <v>0</v>
      </c>
      <c r="AE64" s="71">
        <v>0</v>
      </c>
      <c r="AF64" s="71">
        <v>0</v>
      </c>
      <c r="AG64" s="71">
        <v>0</v>
      </c>
      <c r="AH64" s="165">
        <v>0</v>
      </c>
      <c r="AI64" s="369">
        <v>0</v>
      </c>
      <c r="AJ64" s="375"/>
      <c r="AK64" s="388">
        <f t="shared" si="12"/>
        <v>0</v>
      </c>
      <c r="AL64" s="379">
        <f t="shared" si="13"/>
        <v>0</v>
      </c>
      <c r="AM64" s="212">
        <f>ROUNDDOWN(K64*AJ64,2)</f>
        <v>0</v>
      </c>
      <c r="AN64" s="102">
        <f>ROUNDDOWN(L64*AJ64,2)</f>
        <v>0</v>
      </c>
      <c r="AO64" s="102">
        <f>ROUNDDOWN(M64*AJ64,2)</f>
        <v>0</v>
      </c>
      <c r="AP64" s="206">
        <f>ROUNDDOWN(N64*AJ64,2)</f>
        <v>0</v>
      </c>
      <c r="AQ64" s="102">
        <f>Q64</f>
        <v>0</v>
      </c>
      <c r="AR64" s="102">
        <f>ROUNDDOWN(R64*AJ64,2)</f>
        <v>0</v>
      </c>
      <c r="AS64" s="102">
        <f>ROUNDDOWN(S64*AJ64,2)</f>
        <v>0</v>
      </c>
      <c r="AT64" s="216">
        <f>ROUNDDOWN(T64*AJ64,2)</f>
        <v>0</v>
      </c>
      <c r="AU64" s="90">
        <f t="shared" si="14"/>
        <v>0</v>
      </c>
      <c r="AV64" s="219">
        <f>IF(V64=0,0,ROUNDDOWN(AL64*0.1,2)+ROUNDDOWN(BE64*0.1,2))</f>
        <v>0</v>
      </c>
      <c r="AW64" s="216">
        <f>IF(W64=0,0,ROUNDDOWN(AL64*0.1,2)+ROUNDDOWN(BE64*0.1,2))</f>
        <v>0</v>
      </c>
      <c r="AX64" s="214">
        <f t="shared" si="15"/>
        <v>0</v>
      </c>
      <c r="AY64" s="396">
        <f>IF(Y64=0,0,(IF(AL64&gt;7644,ROUNDDOWN(7644*0.014,2),ROUNDDOWN(AL64*0.014,2))))</f>
        <v>0</v>
      </c>
      <c r="AZ64" s="222">
        <f>IF(Z64=0,0,(IF(AL64&gt;7644,ROUNDDOWN(7644*0.14,2),ROUNDDOWN(AL64*0.14,2))))</f>
        <v>0</v>
      </c>
      <c r="BA64" s="222">
        <f t="shared" si="16"/>
        <v>0</v>
      </c>
      <c r="BB64" s="89">
        <f>IF(AB64=0,0,(IF(AL64&gt;7644,ROUNDDOWN(7644*0.03,2),ROUNDDOWN(AL64*0.03,2))))</f>
        <v>0</v>
      </c>
      <c r="BC64" s="89">
        <f>IF(AC64=0,0,IF(AL64&gt;7644,ROUNDDOWN(7644*0.01,2),ROUNDDOWN(AL64*0.01,2)))</f>
        <v>0</v>
      </c>
      <c r="BD64" s="397">
        <f>IF(AD64=0,0,(IF(AL64&gt;7644,ROUNDDOWN(7644*0.0475,2),ROUNDDOWN(AL64*0.0475,2))))</f>
        <v>0</v>
      </c>
      <c r="BE64" s="392">
        <f>AE64*AJ64</f>
        <v>0</v>
      </c>
      <c r="BF64" s="391">
        <f t="shared" si="17"/>
        <v>0</v>
      </c>
      <c r="BG64" s="378">
        <f t="shared" si="18"/>
        <v>0</v>
      </c>
      <c r="BH64" s="174">
        <f>ROUNDDOWN(AJ64*AG64,2)</f>
        <v>0</v>
      </c>
      <c r="BI64" s="169"/>
      <c r="BJ64" s="169"/>
    </row>
    <row r="65" spans="1:62" s="4" customFormat="1" ht="13.8" x14ac:dyDescent="0.25">
      <c r="A65" s="56">
        <v>49</v>
      </c>
      <c r="B65" s="75"/>
      <c r="C65" s="94"/>
      <c r="D65" s="77"/>
      <c r="E65" s="78"/>
      <c r="F65" s="79"/>
      <c r="G65" s="80"/>
      <c r="H65" s="81"/>
      <c r="I65" s="82">
        <f t="shared" si="19"/>
        <v>0</v>
      </c>
      <c r="J65" s="194">
        <f t="shared" si="0"/>
        <v>0</v>
      </c>
      <c r="K65" s="83"/>
      <c r="L65" s="79"/>
      <c r="M65" s="79"/>
      <c r="N65" s="84"/>
      <c r="O65" s="85">
        <f t="shared" si="21"/>
        <v>0</v>
      </c>
      <c r="P65" s="83"/>
      <c r="Q65" s="79"/>
      <c r="R65" s="86"/>
      <c r="S65" s="190"/>
      <c r="T65" s="87"/>
      <c r="U65" s="70">
        <f t="shared" si="2"/>
        <v>0</v>
      </c>
      <c r="V65" s="88">
        <f t="shared" si="3"/>
        <v>0</v>
      </c>
      <c r="W65" s="216">
        <f t="shared" si="4"/>
        <v>0</v>
      </c>
      <c r="X65" s="224">
        <f t="shared" si="5"/>
        <v>0</v>
      </c>
      <c r="Y65" s="223">
        <f t="shared" si="6"/>
        <v>0</v>
      </c>
      <c r="Z65" s="89">
        <f t="shared" si="7"/>
        <v>0</v>
      </c>
      <c r="AA65" s="226">
        <f t="shared" si="8"/>
        <v>0</v>
      </c>
      <c r="AB65" s="89">
        <f t="shared" si="9"/>
        <v>0</v>
      </c>
      <c r="AC65" s="89">
        <f t="shared" si="10"/>
        <v>0</v>
      </c>
      <c r="AD65" s="89">
        <f t="shared" si="11"/>
        <v>0</v>
      </c>
      <c r="AE65" s="71">
        <v>0</v>
      </c>
      <c r="AF65" s="71">
        <v>0</v>
      </c>
      <c r="AG65" s="71">
        <v>0</v>
      </c>
      <c r="AH65" s="165">
        <v>0</v>
      </c>
      <c r="AI65" s="369">
        <v>0</v>
      </c>
      <c r="AJ65" s="375"/>
      <c r="AK65" s="388">
        <f t="shared" si="12"/>
        <v>0</v>
      </c>
      <c r="AL65" s="379">
        <f t="shared" si="13"/>
        <v>0</v>
      </c>
      <c r="AM65" s="212">
        <f>ROUNDDOWN(K65*AJ65,2)</f>
        <v>0</v>
      </c>
      <c r="AN65" s="102">
        <f>ROUNDDOWN(L65*AJ65,2)</f>
        <v>0</v>
      </c>
      <c r="AO65" s="102">
        <f>ROUNDDOWN(M65*AJ65,2)</f>
        <v>0</v>
      </c>
      <c r="AP65" s="206">
        <f>ROUNDDOWN(N65*AJ65,2)</f>
        <v>0</v>
      </c>
      <c r="AQ65" s="102">
        <f>Q65</f>
        <v>0</v>
      </c>
      <c r="AR65" s="102">
        <f>ROUNDDOWN(R65*AJ65,2)</f>
        <v>0</v>
      </c>
      <c r="AS65" s="102">
        <f>ROUNDDOWN(S65*AJ65,2)</f>
        <v>0</v>
      </c>
      <c r="AT65" s="216">
        <f>ROUNDDOWN(T65*AJ65,2)</f>
        <v>0</v>
      </c>
      <c r="AU65" s="90">
        <f t="shared" si="14"/>
        <v>0</v>
      </c>
      <c r="AV65" s="219">
        <f>IF(V65=0,0,ROUNDDOWN(AL65*0.1,2)+ROUNDDOWN(BE65*0.1,2))</f>
        <v>0</v>
      </c>
      <c r="AW65" s="216">
        <f>IF(W65=0,0,ROUNDDOWN(AL65*0.1,2)+ROUNDDOWN(BE65*0.1,2))</f>
        <v>0</v>
      </c>
      <c r="AX65" s="214">
        <f t="shared" si="15"/>
        <v>0</v>
      </c>
      <c r="AY65" s="396">
        <f>IF(Y65=0,0,(IF(AL65&gt;7644,ROUNDDOWN(7644*0.014,2),ROUNDDOWN(AL65*0.014,2))))</f>
        <v>0</v>
      </c>
      <c r="AZ65" s="222">
        <f>IF(Z65=0,0,(IF(AL65&gt;7644,ROUNDDOWN(7644*0.14,2),ROUNDDOWN(AL65*0.14,2))))</f>
        <v>0</v>
      </c>
      <c r="BA65" s="222">
        <f t="shared" si="16"/>
        <v>0</v>
      </c>
      <c r="BB65" s="89">
        <f>IF(AB65=0,0,(IF(AL65&gt;7644,ROUNDDOWN(7644*0.03,2),ROUNDDOWN(AL65*0.03,2))))</f>
        <v>0</v>
      </c>
      <c r="BC65" s="89">
        <f>IF(AC65=0,0,IF(AL65&gt;7644,ROUNDDOWN(7644*0.01,2),ROUNDDOWN(AL65*0.01,2)))</f>
        <v>0</v>
      </c>
      <c r="BD65" s="397">
        <f>IF(AD65=0,0,(IF(AL65&gt;7644,ROUNDDOWN(7644*0.0475,2),ROUNDDOWN(AL65*0.0475,2))))</f>
        <v>0</v>
      </c>
      <c r="BE65" s="392">
        <f>AE65*AJ65</f>
        <v>0</v>
      </c>
      <c r="BF65" s="391">
        <f t="shared" si="17"/>
        <v>0</v>
      </c>
      <c r="BG65" s="378">
        <f t="shared" si="18"/>
        <v>0</v>
      </c>
      <c r="BH65" s="174">
        <f>ROUNDDOWN(AJ65*AG65,2)</f>
        <v>0</v>
      </c>
      <c r="BI65" s="169"/>
      <c r="BJ65" s="169"/>
    </row>
    <row r="66" spans="1:62" s="4" customFormat="1" ht="13.8" x14ac:dyDescent="0.25">
      <c r="A66" s="56">
        <v>50</v>
      </c>
      <c r="B66" s="75"/>
      <c r="C66" s="76"/>
      <c r="D66" s="77"/>
      <c r="E66" s="78"/>
      <c r="F66" s="79"/>
      <c r="G66" s="80"/>
      <c r="H66" s="81"/>
      <c r="I66" s="82">
        <f t="shared" si="19"/>
        <v>0</v>
      </c>
      <c r="J66" s="194">
        <f t="shared" si="0"/>
        <v>0</v>
      </c>
      <c r="K66" s="83"/>
      <c r="L66" s="79"/>
      <c r="M66" s="79"/>
      <c r="N66" s="84"/>
      <c r="O66" s="85">
        <f t="shared" si="21"/>
        <v>0</v>
      </c>
      <c r="P66" s="83"/>
      <c r="Q66" s="79"/>
      <c r="R66" s="86"/>
      <c r="S66" s="190"/>
      <c r="T66" s="87"/>
      <c r="U66" s="70">
        <f t="shared" si="2"/>
        <v>0</v>
      </c>
      <c r="V66" s="88">
        <f t="shared" si="3"/>
        <v>0</v>
      </c>
      <c r="W66" s="216">
        <f t="shared" si="4"/>
        <v>0</v>
      </c>
      <c r="X66" s="224">
        <f t="shared" si="5"/>
        <v>0</v>
      </c>
      <c r="Y66" s="223">
        <f t="shared" si="6"/>
        <v>0</v>
      </c>
      <c r="Z66" s="89">
        <f t="shared" si="7"/>
        <v>0</v>
      </c>
      <c r="AA66" s="226">
        <f t="shared" si="8"/>
        <v>0</v>
      </c>
      <c r="AB66" s="89">
        <f t="shared" si="9"/>
        <v>0</v>
      </c>
      <c r="AC66" s="89">
        <f t="shared" si="10"/>
        <v>0</v>
      </c>
      <c r="AD66" s="89">
        <f t="shared" si="11"/>
        <v>0</v>
      </c>
      <c r="AE66" s="71">
        <v>0</v>
      </c>
      <c r="AF66" s="71">
        <v>0</v>
      </c>
      <c r="AG66" s="71">
        <v>0</v>
      </c>
      <c r="AH66" s="165">
        <v>0</v>
      </c>
      <c r="AI66" s="369">
        <v>0</v>
      </c>
      <c r="AJ66" s="375"/>
      <c r="AK66" s="388">
        <f t="shared" si="12"/>
        <v>0</v>
      </c>
      <c r="AL66" s="379">
        <f t="shared" si="13"/>
        <v>0</v>
      </c>
      <c r="AM66" s="212">
        <f>ROUNDDOWN(K66*AJ66,2)</f>
        <v>0</v>
      </c>
      <c r="AN66" s="102">
        <f>ROUNDDOWN(L66*AJ66,2)</f>
        <v>0</v>
      </c>
      <c r="AO66" s="102">
        <f>ROUNDDOWN(M66*AJ66,2)</f>
        <v>0</v>
      </c>
      <c r="AP66" s="206">
        <f>ROUNDDOWN(N66*AJ66,2)</f>
        <v>0</v>
      </c>
      <c r="AQ66" s="102">
        <f>Q66</f>
        <v>0</v>
      </c>
      <c r="AR66" s="102">
        <f>ROUNDDOWN(R66*AJ66,2)</f>
        <v>0</v>
      </c>
      <c r="AS66" s="102">
        <f>ROUNDDOWN(S66*AJ66,2)</f>
        <v>0</v>
      </c>
      <c r="AT66" s="216">
        <f>ROUNDDOWN(T66*AJ66,2)</f>
        <v>0</v>
      </c>
      <c r="AU66" s="90">
        <f t="shared" si="14"/>
        <v>0</v>
      </c>
      <c r="AV66" s="219">
        <f>IF(V66=0,0,ROUNDDOWN(AL66*0.1,2)+ROUNDDOWN(BE66*0.1,2))</f>
        <v>0</v>
      </c>
      <c r="AW66" s="216">
        <f>IF(W66=0,0,ROUNDDOWN(AL66*0.1,2)+ROUNDDOWN(BE66*0.1,2))</f>
        <v>0</v>
      </c>
      <c r="AX66" s="214">
        <f t="shared" si="15"/>
        <v>0</v>
      </c>
      <c r="AY66" s="396">
        <f>IF(Y66=0,0,(IF(AL66&gt;7644,ROUNDDOWN(7644*0.014,2),ROUNDDOWN(AL66*0.014,2))))</f>
        <v>0</v>
      </c>
      <c r="AZ66" s="222">
        <f>IF(Z66=0,0,(IF(AL66&gt;7644,ROUNDDOWN(7644*0.14,2),ROUNDDOWN(AL66*0.14,2))))</f>
        <v>0</v>
      </c>
      <c r="BA66" s="222">
        <f t="shared" si="16"/>
        <v>0</v>
      </c>
      <c r="BB66" s="89">
        <f>IF(AB66=0,0,(IF(AL66&gt;7644,ROUNDDOWN(7644*0.03,2),ROUNDDOWN(AL66*0.03,2))))</f>
        <v>0</v>
      </c>
      <c r="BC66" s="89">
        <f>IF(AC66=0,0,IF(AL66&gt;7644,ROUNDDOWN(7644*0.01,2),ROUNDDOWN(AL66*0.01,2)))</f>
        <v>0</v>
      </c>
      <c r="BD66" s="397">
        <f>IF(AD66=0,0,(IF(AL66&gt;7644,ROUNDDOWN(7644*0.0475,2),ROUNDDOWN(AL66*0.0475,2))))</f>
        <v>0</v>
      </c>
      <c r="BE66" s="392">
        <f>AE66*AJ66</f>
        <v>0</v>
      </c>
      <c r="BF66" s="391">
        <f t="shared" si="17"/>
        <v>0</v>
      </c>
      <c r="BG66" s="378">
        <f t="shared" si="18"/>
        <v>0</v>
      </c>
      <c r="BH66" s="174">
        <f>ROUNDDOWN(AJ66*AG66,2)</f>
        <v>0</v>
      </c>
      <c r="BI66" s="169"/>
      <c r="BJ66" s="169"/>
    </row>
    <row r="67" spans="1:62" s="4" customFormat="1" ht="13.8" x14ac:dyDescent="0.25">
      <c r="A67" s="56">
        <v>51</v>
      </c>
      <c r="B67" s="75"/>
      <c r="C67" s="76"/>
      <c r="D67" s="77"/>
      <c r="E67" s="78"/>
      <c r="F67" s="79"/>
      <c r="G67" s="80"/>
      <c r="H67" s="81"/>
      <c r="I67" s="82">
        <f t="shared" si="19"/>
        <v>0</v>
      </c>
      <c r="J67" s="194">
        <f t="shared" si="0"/>
        <v>0</v>
      </c>
      <c r="K67" s="83"/>
      <c r="L67" s="79"/>
      <c r="M67" s="79"/>
      <c r="N67" s="84"/>
      <c r="O67" s="85">
        <f t="shared" si="21"/>
        <v>0</v>
      </c>
      <c r="P67" s="83"/>
      <c r="Q67" s="79"/>
      <c r="R67" s="86"/>
      <c r="S67" s="190"/>
      <c r="T67" s="87"/>
      <c r="U67" s="70">
        <f t="shared" si="2"/>
        <v>0</v>
      </c>
      <c r="V67" s="88">
        <f t="shared" si="3"/>
        <v>0</v>
      </c>
      <c r="W67" s="216">
        <f t="shared" si="4"/>
        <v>0</v>
      </c>
      <c r="X67" s="224">
        <f t="shared" si="5"/>
        <v>0</v>
      </c>
      <c r="Y67" s="223">
        <f t="shared" si="6"/>
        <v>0</v>
      </c>
      <c r="Z67" s="89">
        <f t="shared" si="7"/>
        <v>0</v>
      </c>
      <c r="AA67" s="226">
        <f t="shared" si="8"/>
        <v>0</v>
      </c>
      <c r="AB67" s="89">
        <f t="shared" si="9"/>
        <v>0</v>
      </c>
      <c r="AC67" s="89">
        <f t="shared" si="10"/>
        <v>0</v>
      </c>
      <c r="AD67" s="89">
        <f t="shared" si="11"/>
        <v>0</v>
      </c>
      <c r="AE67" s="71">
        <v>0</v>
      </c>
      <c r="AF67" s="71">
        <v>0</v>
      </c>
      <c r="AG67" s="71">
        <v>0</v>
      </c>
      <c r="AH67" s="165">
        <v>0</v>
      </c>
      <c r="AI67" s="369">
        <v>0</v>
      </c>
      <c r="AJ67" s="375"/>
      <c r="AK67" s="388">
        <f t="shared" si="12"/>
        <v>0</v>
      </c>
      <c r="AL67" s="379">
        <f t="shared" si="13"/>
        <v>0</v>
      </c>
      <c r="AM67" s="212">
        <f>ROUNDDOWN(K67*AJ67,2)</f>
        <v>0</v>
      </c>
      <c r="AN67" s="102">
        <f>ROUNDDOWN(L67*AJ67,2)</f>
        <v>0</v>
      </c>
      <c r="AO67" s="102">
        <f>ROUNDDOWN(M67*AJ67,2)</f>
        <v>0</v>
      </c>
      <c r="AP67" s="206">
        <f>ROUNDDOWN(N67*AJ67,2)</f>
        <v>0</v>
      </c>
      <c r="AQ67" s="102">
        <f>Q67</f>
        <v>0</v>
      </c>
      <c r="AR67" s="102">
        <f>ROUNDDOWN(R67*AJ67,2)</f>
        <v>0</v>
      </c>
      <c r="AS67" s="102">
        <f>ROUNDDOWN(S67*AJ67,2)</f>
        <v>0</v>
      </c>
      <c r="AT67" s="216">
        <f>ROUNDDOWN(T67*AJ67,2)</f>
        <v>0</v>
      </c>
      <c r="AU67" s="90">
        <f t="shared" si="14"/>
        <v>0</v>
      </c>
      <c r="AV67" s="219">
        <f>IF(V67=0,0,ROUNDDOWN(AL67*0.1,2)+ROUNDDOWN(BE67*0.1,2))</f>
        <v>0</v>
      </c>
      <c r="AW67" s="216">
        <f>IF(W67=0,0,ROUNDDOWN(AL67*0.1,2)+ROUNDDOWN(BE67*0.1,2))</f>
        <v>0</v>
      </c>
      <c r="AX67" s="214">
        <f t="shared" si="15"/>
        <v>0</v>
      </c>
      <c r="AY67" s="396">
        <f>IF(Y67=0,0,(IF(AL67&gt;7644,ROUNDDOWN(7644*0.014,2),ROUNDDOWN(AL67*0.014,2))))</f>
        <v>0</v>
      </c>
      <c r="AZ67" s="222">
        <f>IF(Z67=0,0,(IF(AL67&gt;7644,ROUNDDOWN(7644*0.14,2),ROUNDDOWN(AL67*0.14,2))))</f>
        <v>0</v>
      </c>
      <c r="BA67" s="222">
        <f t="shared" si="16"/>
        <v>0</v>
      </c>
      <c r="BB67" s="89">
        <f>IF(AB67=0,0,(IF(AL67&gt;7644,ROUNDDOWN(7644*0.03,2),ROUNDDOWN(AL67*0.03,2))))</f>
        <v>0</v>
      </c>
      <c r="BC67" s="89">
        <f>IF(AC67=0,0,IF(AL67&gt;7644,ROUNDDOWN(7644*0.01,2),ROUNDDOWN(AL67*0.01,2)))</f>
        <v>0</v>
      </c>
      <c r="BD67" s="397">
        <f>IF(AD67=0,0,(IF(AL67&gt;7644,ROUNDDOWN(7644*0.0475,2),ROUNDDOWN(AL67*0.0475,2))))</f>
        <v>0</v>
      </c>
      <c r="BE67" s="392">
        <f>AE67*AJ67</f>
        <v>0</v>
      </c>
      <c r="BF67" s="391">
        <f t="shared" si="17"/>
        <v>0</v>
      </c>
      <c r="BG67" s="378">
        <f t="shared" si="18"/>
        <v>0</v>
      </c>
      <c r="BH67" s="174">
        <f>ROUNDDOWN(AJ67*AG67,2)</f>
        <v>0</v>
      </c>
      <c r="BI67" s="169"/>
      <c r="BJ67" s="169"/>
    </row>
    <row r="68" spans="1:62" s="4" customFormat="1" ht="13.8" x14ac:dyDescent="0.25">
      <c r="A68" s="56">
        <v>52</v>
      </c>
      <c r="B68" s="75"/>
      <c r="C68" s="76"/>
      <c r="D68" s="77"/>
      <c r="E68" s="78"/>
      <c r="F68" s="79"/>
      <c r="G68" s="80"/>
      <c r="H68" s="81"/>
      <c r="I68" s="82">
        <f t="shared" si="19"/>
        <v>0</v>
      </c>
      <c r="J68" s="194">
        <f t="shared" si="0"/>
        <v>0</v>
      </c>
      <c r="K68" s="83"/>
      <c r="L68" s="79"/>
      <c r="M68" s="79"/>
      <c r="N68" s="84"/>
      <c r="O68" s="85">
        <f t="shared" si="21"/>
        <v>0</v>
      </c>
      <c r="P68" s="83"/>
      <c r="Q68" s="79"/>
      <c r="R68" s="86"/>
      <c r="S68" s="190"/>
      <c r="T68" s="87"/>
      <c r="U68" s="70">
        <f t="shared" si="2"/>
        <v>0</v>
      </c>
      <c r="V68" s="88">
        <f t="shared" si="3"/>
        <v>0</v>
      </c>
      <c r="W68" s="216">
        <f t="shared" si="4"/>
        <v>0</v>
      </c>
      <c r="X68" s="224">
        <f t="shared" si="5"/>
        <v>0</v>
      </c>
      <c r="Y68" s="223">
        <f t="shared" si="6"/>
        <v>0</v>
      </c>
      <c r="Z68" s="89">
        <f t="shared" si="7"/>
        <v>0</v>
      </c>
      <c r="AA68" s="226">
        <f t="shared" si="8"/>
        <v>0</v>
      </c>
      <c r="AB68" s="89">
        <f t="shared" si="9"/>
        <v>0</v>
      </c>
      <c r="AC68" s="89">
        <f t="shared" si="10"/>
        <v>0</v>
      </c>
      <c r="AD68" s="89">
        <f t="shared" si="11"/>
        <v>0</v>
      </c>
      <c r="AE68" s="71">
        <v>0</v>
      </c>
      <c r="AF68" s="71">
        <v>0</v>
      </c>
      <c r="AG68" s="71">
        <v>0</v>
      </c>
      <c r="AH68" s="165">
        <v>0</v>
      </c>
      <c r="AI68" s="369">
        <v>0</v>
      </c>
      <c r="AJ68" s="375"/>
      <c r="AK68" s="388">
        <f t="shared" si="12"/>
        <v>0</v>
      </c>
      <c r="AL68" s="379">
        <f t="shared" si="13"/>
        <v>0</v>
      </c>
      <c r="AM68" s="212">
        <f>ROUNDDOWN(K68*AJ68,2)</f>
        <v>0</v>
      </c>
      <c r="AN68" s="102">
        <f>ROUNDDOWN(L68*AJ68,2)</f>
        <v>0</v>
      </c>
      <c r="AO68" s="102">
        <f>ROUNDDOWN(M68*AJ68,2)</f>
        <v>0</v>
      </c>
      <c r="AP68" s="206">
        <f>ROUNDDOWN(N68*AJ68,2)</f>
        <v>0</v>
      </c>
      <c r="AQ68" s="102">
        <f>Q68</f>
        <v>0</v>
      </c>
      <c r="AR68" s="102">
        <f>ROUNDDOWN(R68*AJ68,2)</f>
        <v>0</v>
      </c>
      <c r="AS68" s="102">
        <f>ROUNDDOWN(S68*AJ68,2)</f>
        <v>0</v>
      </c>
      <c r="AT68" s="216">
        <f>ROUNDDOWN(T68*AJ68,2)</f>
        <v>0</v>
      </c>
      <c r="AU68" s="90">
        <f t="shared" si="14"/>
        <v>0</v>
      </c>
      <c r="AV68" s="219">
        <f>IF(V68=0,0,ROUNDDOWN(AL68*0.1,2)+ROUNDDOWN(BE68*0.1,2))</f>
        <v>0</v>
      </c>
      <c r="AW68" s="216">
        <f>IF(W68=0,0,ROUNDDOWN(AL68*0.1,2)+ROUNDDOWN(BE68*0.1,2))</f>
        <v>0</v>
      </c>
      <c r="AX68" s="214">
        <f t="shared" si="15"/>
        <v>0</v>
      </c>
      <c r="AY68" s="396">
        <f>IF(Y68=0,0,(IF(AL68&gt;7644,ROUNDDOWN(7644*0.014,2),ROUNDDOWN(AL68*0.014,2))))</f>
        <v>0</v>
      </c>
      <c r="AZ68" s="222">
        <f>IF(Z68=0,0,(IF(AL68&gt;7644,ROUNDDOWN(7644*0.14,2),ROUNDDOWN(AL68*0.14,2))))</f>
        <v>0</v>
      </c>
      <c r="BA68" s="222">
        <f t="shared" si="16"/>
        <v>0</v>
      </c>
      <c r="BB68" s="89">
        <f>IF(AB68=0,0,(IF(AL68&gt;7644,ROUNDDOWN(7644*0.03,2),ROUNDDOWN(AL68*0.03,2))))</f>
        <v>0</v>
      </c>
      <c r="BC68" s="89">
        <f>IF(AC68=0,0,IF(AL68&gt;7644,ROUNDDOWN(7644*0.01,2),ROUNDDOWN(AL68*0.01,2)))</f>
        <v>0</v>
      </c>
      <c r="BD68" s="397">
        <f>IF(AD68=0,0,(IF(AL68&gt;7644,ROUNDDOWN(7644*0.0475,2),ROUNDDOWN(AL68*0.0475,2))))</f>
        <v>0</v>
      </c>
      <c r="BE68" s="392">
        <f>AE68*AJ68</f>
        <v>0</v>
      </c>
      <c r="BF68" s="391">
        <f t="shared" si="17"/>
        <v>0</v>
      </c>
      <c r="BG68" s="378">
        <f t="shared" si="18"/>
        <v>0</v>
      </c>
      <c r="BH68" s="174">
        <f>ROUNDDOWN(AJ68*AG68,2)</f>
        <v>0</v>
      </c>
      <c r="BI68" s="169"/>
      <c r="BJ68" s="169"/>
    </row>
    <row r="69" spans="1:62" s="4" customFormat="1" ht="13.8" x14ac:dyDescent="0.25">
      <c r="A69" s="56">
        <v>53</v>
      </c>
      <c r="B69" s="75"/>
      <c r="C69" s="94"/>
      <c r="D69" s="95"/>
      <c r="E69" s="78"/>
      <c r="F69" s="79"/>
      <c r="G69" s="80"/>
      <c r="H69" s="81"/>
      <c r="I69" s="82">
        <f>J69+U69</f>
        <v>0</v>
      </c>
      <c r="J69" s="194">
        <f t="shared" si="0"/>
        <v>0</v>
      </c>
      <c r="K69" s="83"/>
      <c r="L69" s="79"/>
      <c r="M69" s="79"/>
      <c r="N69" s="84"/>
      <c r="O69" s="85">
        <f>P69+Q69</f>
        <v>0</v>
      </c>
      <c r="P69" s="83"/>
      <c r="Q69" s="79"/>
      <c r="R69" s="86"/>
      <c r="S69" s="190"/>
      <c r="T69" s="87"/>
      <c r="U69" s="70">
        <f t="shared" si="2"/>
        <v>0</v>
      </c>
      <c r="V69" s="88">
        <f t="shared" si="3"/>
        <v>0</v>
      </c>
      <c r="W69" s="216">
        <f t="shared" si="4"/>
        <v>0</v>
      </c>
      <c r="X69" s="224">
        <f t="shared" si="5"/>
        <v>0</v>
      </c>
      <c r="Y69" s="223">
        <f t="shared" si="6"/>
        <v>0</v>
      </c>
      <c r="Z69" s="89">
        <f t="shared" si="7"/>
        <v>0</v>
      </c>
      <c r="AA69" s="226">
        <f t="shared" si="8"/>
        <v>0</v>
      </c>
      <c r="AB69" s="89">
        <f t="shared" si="9"/>
        <v>0</v>
      </c>
      <c r="AC69" s="89">
        <f t="shared" si="10"/>
        <v>0</v>
      </c>
      <c r="AD69" s="89">
        <f t="shared" si="11"/>
        <v>0</v>
      </c>
      <c r="AE69" s="71">
        <v>0</v>
      </c>
      <c r="AF69" s="71">
        <v>0</v>
      </c>
      <c r="AG69" s="71">
        <v>0</v>
      </c>
      <c r="AH69" s="165">
        <v>0</v>
      </c>
      <c r="AI69" s="369">
        <v>0</v>
      </c>
      <c r="AJ69" s="375"/>
      <c r="AK69" s="388">
        <f t="shared" si="12"/>
        <v>0</v>
      </c>
      <c r="AL69" s="379">
        <f t="shared" si="13"/>
        <v>0</v>
      </c>
      <c r="AM69" s="212">
        <f>ROUNDDOWN(K69*AJ69,2)</f>
        <v>0</v>
      </c>
      <c r="AN69" s="102">
        <f>ROUNDDOWN(L69*AJ69,2)</f>
        <v>0</v>
      </c>
      <c r="AO69" s="102">
        <f>ROUNDDOWN(M69*AJ69,2)</f>
        <v>0</v>
      </c>
      <c r="AP69" s="206">
        <f>ROUNDDOWN(N69*AJ69,2)</f>
        <v>0</v>
      </c>
      <c r="AQ69" s="102">
        <f>Q69</f>
        <v>0</v>
      </c>
      <c r="AR69" s="102">
        <f>ROUNDDOWN(R69*AJ69,2)</f>
        <v>0</v>
      </c>
      <c r="AS69" s="102">
        <f>ROUNDDOWN(S69*AJ69,2)</f>
        <v>0</v>
      </c>
      <c r="AT69" s="216">
        <f>ROUNDDOWN(T69*AJ69,2)</f>
        <v>0</v>
      </c>
      <c r="AU69" s="90">
        <f t="shared" si="14"/>
        <v>0</v>
      </c>
      <c r="AV69" s="219">
        <f>IF(V69=0,0,ROUNDDOWN(AL69*0.1,2)+ROUNDDOWN(BE69*0.1,2))</f>
        <v>0</v>
      </c>
      <c r="AW69" s="216">
        <f>IF(W69=0,0,ROUNDDOWN(AL69*0.1,2)+ROUNDDOWN(BE69*0.1,2))</f>
        <v>0</v>
      </c>
      <c r="AX69" s="214">
        <f t="shared" si="15"/>
        <v>0</v>
      </c>
      <c r="AY69" s="396">
        <f>IF(Y69=0,0,(IF(AL69&gt;7644,ROUNDDOWN(7644*0.014,2),ROUNDDOWN(AL69*0.014,2))))</f>
        <v>0</v>
      </c>
      <c r="AZ69" s="222">
        <f>IF(Z69=0,0,(IF(AL69&gt;7644,ROUNDDOWN(7644*0.14,2),ROUNDDOWN(AL69*0.14,2))))</f>
        <v>0</v>
      </c>
      <c r="BA69" s="222">
        <f t="shared" si="16"/>
        <v>0</v>
      </c>
      <c r="BB69" s="89">
        <f>IF(AB69=0,0,(IF(AL69&gt;7644,ROUNDDOWN(7644*0.03,2),ROUNDDOWN(AL69*0.03,2))))</f>
        <v>0</v>
      </c>
      <c r="BC69" s="89">
        <f>IF(AC69=0,0,IF(AL69&gt;7644,ROUNDDOWN(7644*0.01,2),ROUNDDOWN(AL69*0.01,2)))</f>
        <v>0</v>
      </c>
      <c r="BD69" s="397">
        <f>IF(AD69=0,0,(IF(AL69&gt;7644,ROUNDDOWN(7644*0.0475,2),ROUNDDOWN(AL69*0.0475,2))))</f>
        <v>0</v>
      </c>
      <c r="BE69" s="392">
        <f>AE69*AJ69</f>
        <v>0</v>
      </c>
      <c r="BF69" s="391">
        <f t="shared" si="17"/>
        <v>0</v>
      </c>
      <c r="BG69" s="378">
        <f t="shared" si="18"/>
        <v>0</v>
      </c>
      <c r="BH69" s="174">
        <f>ROUNDDOWN(AJ69*AG69,2)</f>
        <v>0</v>
      </c>
      <c r="BI69" s="169"/>
      <c r="BJ69" s="169"/>
    </row>
    <row r="70" spans="1:62" s="4" customFormat="1" ht="13.8" x14ac:dyDescent="0.25">
      <c r="A70" s="56">
        <v>54</v>
      </c>
      <c r="B70" s="75"/>
      <c r="C70" s="76"/>
      <c r="D70" s="77"/>
      <c r="E70" s="78"/>
      <c r="F70" s="79"/>
      <c r="G70" s="80"/>
      <c r="H70" s="81"/>
      <c r="I70" s="82">
        <f t="shared" si="19"/>
        <v>0</v>
      </c>
      <c r="J70" s="194">
        <f t="shared" si="0"/>
        <v>0</v>
      </c>
      <c r="K70" s="83"/>
      <c r="L70" s="79"/>
      <c r="M70" s="79"/>
      <c r="N70" s="84"/>
      <c r="O70" s="85">
        <f t="shared" si="21"/>
        <v>0</v>
      </c>
      <c r="P70" s="83"/>
      <c r="Q70" s="79"/>
      <c r="R70" s="86"/>
      <c r="S70" s="190"/>
      <c r="T70" s="87"/>
      <c r="U70" s="70">
        <f t="shared" si="2"/>
        <v>0</v>
      </c>
      <c r="V70" s="88">
        <f t="shared" si="3"/>
        <v>0</v>
      </c>
      <c r="W70" s="216">
        <f t="shared" si="4"/>
        <v>0</v>
      </c>
      <c r="X70" s="224">
        <f t="shared" si="5"/>
        <v>0</v>
      </c>
      <c r="Y70" s="223">
        <f t="shared" si="6"/>
        <v>0</v>
      </c>
      <c r="Z70" s="89">
        <f t="shared" si="7"/>
        <v>0</v>
      </c>
      <c r="AA70" s="226">
        <f t="shared" si="8"/>
        <v>0</v>
      </c>
      <c r="AB70" s="89">
        <f t="shared" si="9"/>
        <v>0</v>
      </c>
      <c r="AC70" s="89">
        <f t="shared" si="10"/>
        <v>0</v>
      </c>
      <c r="AD70" s="89">
        <f t="shared" si="11"/>
        <v>0</v>
      </c>
      <c r="AE70" s="71">
        <v>0</v>
      </c>
      <c r="AF70" s="71">
        <v>0</v>
      </c>
      <c r="AG70" s="71">
        <v>0</v>
      </c>
      <c r="AH70" s="165">
        <v>0</v>
      </c>
      <c r="AI70" s="369">
        <v>0</v>
      </c>
      <c r="AJ70" s="375"/>
      <c r="AK70" s="388">
        <f t="shared" si="12"/>
        <v>0</v>
      </c>
      <c r="AL70" s="379">
        <f t="shared" si="13"/>
        <v>0</v>
      </c>
      <c r="AM70" s="212">
        <f>ROUNDDOWN(K70*AJ70,2)</f>
        <v>0</v>
      </c>
      <c r="AN70" s="102">
        <f>ROUNDDOWN(L70*AJ70,2)</f>
        <v>0</v>
      </c>
      <c r="AO70" s="102">
        <f>ROUNDDOWN(M70*AJ70,2)</f>
        <v>0</v>
      </c>
      <c r="AP70" s="206">
        <f>ROUNDDOWN(N70*AJ70,2)</f>
        <v>0</v>
      </c>
      <c r="AQ70" s="102">
        <f>Q70</f>
        <v>0</v>
      </c>
      <c r="AR70" s="102">
        <f>ROUNDDOWN(R70*AJ70,2)</f>
        <v>0</v>
      </c>
      <c r="AS70" s="102">
        <f>ROUNDDOWN(S70*AJ70,2)</f>
        <v>0</v>
      </c>
      <c r="AT70" s="216">
        <f>ROUNDDOWN(T70*AJ70,2)</f>
        <v>0</v>
      </c>
      <c r="AU70" s="90">
        <f t="shared" si="14"/>
        <v>0</v>
      </c>
      <c r="AV70" s="219">
        <f>IF(V70=0,0,ROUNDDOWN(AL70*0.1,2)+ROUNDDOWN(BE70*0.1,2))</f>
        <v>0</v>
      </c>
      <c r="AW70" s="216">
        <f>IF(W70=0,0,ROUNDDOWN(AL70*0.1,2)+ROUNDDOWN(BE70*0.1,2))</f>
        <v>0</v>
      </c>
      <c r="AX70" s="214">
        <f t="shared" si="15"/>
        <v>0</v>
      </c>
      <c r="AY70" s="396">
        <f>IF(Y70=0,0,(IF(AL70&gt;7644,ROUNDDOWN(7644*0.014,2),ROUNDDOWN(AL70*0.014,2))))</f>
        <v>0</v>
      </c>
      <c r="AZ70" s="222">
        <f>IF(Z70=0,0,(IF(AL70&gt;7644,ROUNDDOWN(7644*0.14,2),ROUNDDOWN(AL70*0.14,2))))</f>
        <v>0</v>
      </c>
      <c r="BA70" s="222">
        <f t="shared" si="16"/>
        <v>0</v>
      </c>
      <c r="BB70" s="89">
        <f>IF(AB70=0,0,(IF(AL70&gt;7644,ROUNDDOWN(7644*0.03,2),ROUNDDOWN(AL70*0.03,2))))</f>
        <v>0</v>
      </c>
      <c r="BC70" s="89">
        <f>IF(AC70=0,0,IF(AL70&gt;7644,ROUNDDOWN(7644*0.01,2),ROUNDDOWN(AL70*0.01,2)))</f>
        <v>0</v>
      </c>
      <c r="BD70" s="397">
        <f>IF(AD70=0,0,(IF(AL70&gt;7644,ROUNDDOWN(7644*0.0475,2),ROUNDDOWN(AL70*0.0475,2))))</f>
        <v>0</v>
      </c>
      <c r="BE70" s="392">
        <f>AE70*AJ70</f>
        <v>0</v>
      </c>
      <c r="BF70" s="391">
        <f t="shared" si="17"/>
        <v>0</v>
      </c>
      <c r="BG70" s="378">
        <f t="shared" si="18"/>
        <v>0</v>
      </c>
      <c r="BH70" s="174">
        <f>ROUNDDOWN(AJ70*AG70,2)</f>
        <v>0</v>
      </c>
      <c r="BI70" s="169"/>
      <c r="BJ70" s="169"/>
    </row>
    <row r="71" spans="1:62" s="4" customFormat="1" ht="13.8" x14ac:dyDescent="0.25">
      <c r="A71" s="56">
        <v>55</v>
      </c>
      <c r="B71" s="75"/>
      <c r="C71" s="76"/>
      <c r="D71" s="77"/>
      <c r="E71" s="78"/>
      <c r="F71" s="79"/>
      <c r="G71" s="80"/>
      <c r="H71" s="81"/>
      <c r="I71" s="82">
        <f>J71+U71</f>
        <v>0</v>
      </c>
      <c r="J71" s="194">
        <f t="shared" si="0"/>
        <v>0</v>
      </c>
      <c r="K71" s="83"/>
      <c r="L71" s="79"/>
      <c r="M71" s="79"/>
      <c r="N71" s="84"/>
      <c r="O71" s="85">
        <f>P71+Q71</f>
        <v>0</v>
      </c>
      <c r="P71" s="83"/>
      <c r="Q71" s="79"/>
      <c r="R71" s="86"/>
      <c r="S71" s="190"/>
      <c r="T71" s="87"/>
      <c r="U71" s="70">
        <f t="shared" si="2"/>
        <v>0</v>
      </c>
      <c r="V71" s="88">
        <f t="shared" si="3"/>
        <v>0</v>
      </c>
      <c r="W71" s="216">
        <f t="shared" si="4"/>
        <v>0</v>
      </c>
      <c r="X71" s="224">
        <f t="shared" si="5"/>
        <v>0</v>
      </c>
      <c r="Y71" s="223">
        <f t="shared" si="6"/>
        <v>0</v>
      </c>
      <c r="Z71" s="89">
        <f t="shared" si="7"/>
        <v>0</v>
      </c>
      <c r="AA71" s="226">
        <f t="shared" si="8"/>
        <v>0</v>
      </c>
      <c r="AB71" s="89">
        <f t="shared" si="9"/>
        <v>0</v>
      </c>
      <c r="AC71" s="89">
        <f t="shared" si="10"/>
        <v>0</v>
      </c>
      <c r="AD71" s="89">
        <f t="shared" si="11"/>
        <v>0</v>
      </c>
      <c r="AE71" s="71">
        <v>0</v>
      </c>
      <c r="AF71" s="71">
        <v>0</v>
      </c>
      <c r="AG71" s="71">
        <v>0</v>
      </c>
      <c r="AH71" s="165">
        <v>0</v>
      </c>
      <c r="AI71" s="369">
        <v>0</v>
      </c>
      <c r="AJ71" s="375"/>
      <c r="AK71" s="388">
        <f t="shared" si="12"/>
        <v>0</v>
      </c>
      <c r="AL71" s="379">
        <f t="shared" si="13"/>
        <v>0</v>
      </c>
      <c r="AM71" s="212">
        <f>ROUNDDOWN(K71*AJ71,2)</f>
        <v>0</v>
      </c>
      <c r="AN71" s="102">
        <f>ROUNDDOWN(L71*AJ71,2)</f>
        <v>0</v>
      </c>
      <c r="AO71" s="102">
        <f>ROUNDDOWN(M71*AJ71,2)</f>
        <v>0</v>
      </c>
      <c r="AP71" s="206">
        <f>ROUNDDOWN(N71*AJ71,2)</f>
        <v>0</v>
      </c>
      <c r="AQ71" s="102">
        <f>Q71</f>
        <v>0</v>
      </c>
      <c r="AR71" s="102">
        <f>ROUNDDOWN(R71*AJ71,2)</f>
        <v>0</v>
      </c>
      <c r="AS71" s="102">
        <f>ROUNDDOWN(S71*AJ71,2)</f>
        <v>0</v>
      </c>
      <c r="AT71" s="216">
        <f>ROUNDDOWN(T71*AJ71,2)</f>
        <v>0</v>
      </c>
      <c r="AU71" s="90">
        <f t="shared" si="14"/>
        <v>0</v>
      </c>
      <c r="AV71" s="219">
        <f>IF(V71=0,0,ROUNDDOWN(AL71*0.1,2)+ROUNDDOWN(BE71*0.1,2))</f>
        <v>0</v>
      </c>
      <c r="AW71" s="216">
        <f>IF(W71=0,0,ROUNDDOWN(AL71*0.1,2)+ROUNDDOWN(BE71*0.1,2))</f>
        <v>0</v>
      </c>
      <c r="AX71" s="214">
        <f t="shared" si="15"/>
        <v>0</v>
      </c>
      <c r="AY71" s="396">
        <f>IF(Y71=0,0,(IF(AL71&gt;7644,ROUNDDOWN(7644*0.014,2),ROUNDDOWN(AL71*0.014,2))))</f>
        <v>0</v>
      </c>
      <c r="AZ71" s="222">
        <f>IF(Z71=0,0,(IF(AL71&gt;7644,ROUNDDOWN(7644*0.14,2),ROUNDDOWN(AL71*0.14,2))))</f>
        <v>0</v>
      </c>
      <c r="BA71" s="222">
        <f t="shared" si="16"/>
        <v>0</v>
      </c>
      <c r="BB71" s="89">
        <f>IF(AB71=0,0,(IF(AL71&gt;7644,ROUNDDOWN(7644*0.03,2),ROUNDDOWN(AL71*0.03,2))))</f>
        <v>0</v>
      </c>
      <c r="BC71" s="89">
        <f>IF(AC71=0,0,IF(AL71&gt;7644,ROUNDDOWN(7644*0.01,2),ROUNDDOWN(AL71*0.01,2)))</f>
        <v>0</v>
      </c>
      <c r="BD71" s="397">
        <f>IF(AD71=0,0,(IF(AL71&gt;7644,ROUNDDOWN(7644*0.0475,2),ROUNDDOWN(AL71*0.0475,2))))</f>
        <v>0</v>
      </c>
      <c r="BE71" s="392">
        <f>AE71*AJ71</f>
        <v>0</v>
      </c>
      <c r="BF71" s="391">
        <f t="shared" si="17"/>
        <v>0</v>
      </c>
      <c r="BG71" s="378">
        <f t="shared" si="18"/>
        <v>0</v>
      </c>
      <c r="BH71" s="174">
        <f>ROUNDDOWN(AJ71*AG71,2)</f>
        <v>0</v>
      </c>
      <c r="BI71" s="169"/>
      <c r="BJ71" s="169"/>
    </row>
    <row r="72" spans="1:62" s="4" customFormat="1" ht="13.8" x14ac:dyDescent="0.25">
      <c r="A72" s="56">
        <v>56</v>
      </c>
      <c r="B72" s="75"/>
      <c r="C72" s="76"/>
      <c r="D72" s="95"/>
      <c r="E72" s="78"/>
      <c r="F72" s="79"/>
      <c r="G72" s="80"/>
      <c r="H72" s="81"/>
      <c r="I72" s="82">
        <f t="shared" si="19"/>
        <v>0</v>
      </c>
      <c r="J72" s="194">
        <f t="shared" si="0"/>
        <v>0</v>
      </c>
      <c r="K72" s="83"/>
      <c r="L72" s="79"/>
      <c r="M72" s="79"/>
      <c r="N72" s="84"/>
      <c r="O72" s="85">
        <f t="shared" si="21"/>
        <v>0</v>
      </c>
      <c r="P72" s="83"/>
      <c r="Q72" s="79"/>
      <c r="R72" s="86"/>
      <c r="S72" s="190"/>
      <c r="T72" s="87"/>
      <c r="U72" s="70">
        <f t="shared" si="2"/>
        <v>0</v>
      </c>
      <c r="V72" s="88">
        <f t="shared" si="3"/>
        <v>0</v>
      </c>
      <c r="W72" s="216">
        <f t="shared" si="4"/>
        <v>0</v>
      </c>
      <c r="X72" s="224">
        <f t="shared" si="5"/>
        <v>0</v>
      </c>
      <c r="Y72" s="223">
        <f t="shared" si="6"/>
        <v>0</v>
      </c>
      <c r="Z72" s="89">
        <f t="shared" si="7"/>
        <v>0</v>
      </c>
      <c r="AA72" s="226">
        <f t="shared" si="8"/>
        <v>0</v>
      </c>
      <c r="AB72" s="89">
        <f t="shared" si="9"/>
        <v>0</v>
      </c>
      <c r="AC72" s="89">
        <f t="shared" si="10"/>
        <v>0</v>
      </c>
      <c r="AD72" s="89">
        <f t="shared" si="11"/>
        <v>0</v>
      </c>
      <c r="AE72" s="71">
        <v>0</v>
      </c>
      <c r="AF72" s="71">
        <v>0</v>
      </c>
      <c r="AG72" s="71">
        <v>0</v>
      </c>
      <c r="AH72" s="165">
        <v>0</v>
      </c>
      <c r="AI72" s="369">
        <v>0</v>
      </c>
      <c r="AJ72" s="375"/>
      <c r="AK72" s="388">
        <f t="shared" si="12"/>
        <v>0</v>
      </c>
      <c r="AL72" s="379">
        <f t="shared" si="13"/>
        <v>0</v>
      </c>
      <c r="AM72" s="212">
        <f>ROUNDDOWN(K72*AJ72,2)</f>
        <v>0</v>
      </c>
      <c r="AN72" s="102">
        <f>ROUNDDOWN(L72*AJ72,2)</f>
        <v>0</v>
      </c>
      <c r="AO72" s="102">
        <f>ROUNDDOWN(M72*AJ72,2)</f>
        <v>0</v>
      </c>
      <c r="AP72" s="206">
        <f>ROUNDDOWN(N72*AJ72,2)</f>
        <v>0</v>
      </c>
      <c r="AQ72" s="102">
        <f>Q72</f>
        <v>0</v>
      </c>
      <c r="AR72" s="102">
        <f>ROUNDDOWN(R72*AJ72,2)</f>
        <v>0</v>
      </c>
      <c r="AS72" s="102">
        <f>ROUNDDOWN(S72*AJ72,2)</f>
        <v>0</v>
      </c>
      <c r="AT72" s="216">
        <f>ROUNDDOWN(T72*AJ72,2)</f>
        <v>0</v>
      </c>
      <c r="AU72" s="90">
        <f t="shared" si="14"/>
        <v>0</v>
      </c>
      <c r="AV72" s="219">
        <f>IF(V72=0,0,ROUNDDOWN(AL72*0.1,2)+ROUNDDOWN(BE72*0.1,2))</f>
        <v>0</v>
      </c>
      <c r="AW72" s="216">
        <f>IF(W72=0,0,ROUNDDOWN(AL72*0.1,2)+ROUNDDOWN(BE72*0.1,2))</f>
        <v>0</v>
      </c>
      <c r="AX72" s="214">
        <f t="shared" si="15"/>
        <v>0</v>
      </c>
      <c r="AY72" s="396">
        <f>IF(Y72=0,0,(IF(AL72&gt;7644,ROUNDDOWN(7644*0.014,2),ROUNDDOWN(AL72*0.014,2))))</f>
        <v>0</v>
      </c>
      <c r="AZ72" s="222">
        <f>IF(Z72=0,0,(IF(AL72&gt;7644,ROUNDDOWN(7644*0.14,2),ROUNDDOWN(AL72*0.14,2))))</f>
        <v>0</v>
      </c>
      <c r="BA72" s="222">
        <f t="shared" si="16"/>
        <v>0</v>
      </c>
      <c r="BB72" s="89">
        <f>IF(AB72=0,0,(IF(AL72&gt;7644,ROUNDDOWN(7644*0.03,2),ROUNDDOWN(AL72*0.03,2))))</f>
        <v>0</v>
      </c>
      <c r="BC72" s="89">
        <f>IF(AC72=0,0,IF(AL72&gt;7644,ROUNDDOWN(7644*0.01,2),ROUNDDOWN(AL72*0.01,2)))</f>
        <v>0</v>
      </c>
      <c r="BD72" s="397">
        <f>IF(AD72=0,0,(IF(AL72&gt;7644,ROUNDDOWN(7644*0.0475,2),ROUNDDOWN(AL72*0.0475,2))))</f>
        <v>0</v>
      </c>
      <c r="BE72" s="392">
        <f>AE72*AJ72</f>
        <v>0</v>
      </c>
      <c r="BF72" s="391">
        <f t="shared" si="17"/>
        <v>0</v>
      </c>
      <c r="BG72" s="378">
        <f t="shared" si="18"/>
        <v>0</v>
      </c>
      <c r="BH72" s="174">
        <f>ROUNDDOWN(AJ72*AG72,2)</f>
        <v>0</v>
      </c>
      <c r="BI72" s="169"/>
      <c r="BJ72" s="169"/>
    </row>
    <row r="73" spans="1:62" s="4" customFormat="1" ht="13.8" x14ac:dyDescent="0.25">
      <c r="A73" s="56">
        <v>57</v>
      </c>
      <c r="B73" s="75"/>
      <c r="C73" s="76"/>
      <c r="D73" s="95"/>
      <c r="E73" s="78"/>
      <c r="F73" s="79"/>
      <c r="G73" s="80"/>
      <c r="H73" s="81"/>
      <c r="I73" s="82">
        <f t="shared" ref="I73:I95" si="22">J73+U73</f>
        <v>0</v>
      </c>
      <c r="J73" s="194">
        <f t="shared" si="0"/>
        <v>0</v>
      </c>
      <c r="K73" s="83"/>
      <c r="L73" s="79"/>
      <c r="M73" s="79"/>
      <c r="N73" s="84"/>
      <c r="O73" s="85">
        <f t="shared" si="21"/>
        <v>0</v>
      </c>
      <c r="P73" s="83"/>
      <c r="Q73" s="79"/>
      <c r="R73" s="86"/>
      <c r="S73" s="190"/>
      <c r="T73" s="87"/>
      <c r="U73" s="70">
        <f t="shared" si="2"/>
        <v>0</v>
      </c>
      <c r="V73" s="88">
        <f t="shared" si="3"/>
        <v>0</v>
      </c>
      <c r="W73" s="216">
        <f t="shared" si="4"/>
        <v>0</v>
      </c>
      <c r="X73" s="224">
        <f t="shared" si="5"/>
        <v>0</v>
      </c>
      <c r="Y73" s="223">
        <f t="shared" si="6"/>
        <v>0</v>
      </c>
      <c r="Z73" s="89">
        <f t="shared" si="7"/>
        <v>0</v>
      </c>
      <c r="AA73" s="226">
        <f t="shared" si="8"/>
        <v>0</v>
      </c>
      <c r="AB73" s="89">
        <f t="shared" si="9"/>
        <v>0</v>
      </c>
      <c r="AC73" s="89">
        <f t="shared" si="10"/>
        <v>0</v>
      </c>
      <c r="AD73" s="89">
        <f t="shared" si="11"/>
        <v>0</v>
      </c>
      <c r="AE73" s="71">
        <v>0</v>
      </c>
      <c r="AF73" s="71">
        <v>0</v>
      </c>
      <c r="AG73" s="71">
        <v>0</v>
      </c>
      <c r="AH73" s="165">
        <v>0</v>
      </c>
      <c r="AI73" s="369">
        <v>0</v>
      </c>
      <c r="AJ73" s="375"/>
      <c r="AK73" s="388">
        <f t="shared" si="12"/>
        <v>0</v>
      </c>
      <c r="AL73" s="379">
        <f t="shared" si="13"/>
        <v>0</v>
      </c>
      <c r="AM73" s="212">
        <f>ROUNDDOWN(K73*AJ73,2)</f>
        <v>0</v>
      </c>
      <c r="AN73" s="102">
        <f>ROUNDDOWN(L73*AJ73,2)</f>
        <v>0</v>
      </c>
      <c r="AO73" s="102">
        <f>ROUNDDOWN(M73*AJ73,2)</f>
        <v>0</v>
      </c>
      <c r="AP73" s="206">
        <f>ROUNDDOWN(N73*AJ73,2)</f>
        <v>0</v>
      </c>
      <c r="AQ73" s="102">
        <f>Q73</f>
        <v>0</v>
      </c>
      <c r="AR73" s="102">
        <f>ROUNDDOWN(R73*AJ73,2)</f>
        <v>0</v>
      </c>
      <c r="AS73" s="102">
        <f>ROUNDDOWN(S73*AJ73,2)</f>
        <v>0</v>
      </c>
      <c r="AT73" s="216">
        <f>ROUNDDOWN(T73*AJ73,2)</f>
        <v>0</v>
      </c>
      <c r="AU73" s="90">
        <f t="shared" si="14"/>
        <v>0</v>
      </c>
      <c r="AV73" s="219">
        <f>IF(V73=0,0,ROUNDDOWN(AL73*0.1,2)+ROUNDDOWN(BE73*0.1,2))</f>
        <v>0</v>
      </c>
      <c r="AW73" s="216">
        <f>IF(W73=0,0,ROUNDDOWN(AL73*0.1,2)+ROUNDDOWN(BE73*0.1,2))</f>
        <v>0</v>
      </c>
      <c r="AX73" s="214">
        <f t="shared" si="15"/>
        <v>0</v>
      </c>
      <c r="AY73" s="396">
        <f>IF(Y73=0,0,(IF(AL73&gt;7644,ROUNDDOWN(7644*0.014,2),ROUNDDOWN(AL73*0.014,2))))</f>
        <v>0</v>
      </c>
      <c r="AZ73" s="222">
        <f>IF(Z73=0,0,(IF(AL73&gt;7644,ROUNDDOWN(7644*0.14,2),ROUNDDOWN(AL73*0.14,2))))</f>
        <v>0</v>
      </c>
      <c r="BA73" s="222">
        <f t="shared" si="16"/>
        <v>0</v>
      </c>
      <c r="BB73" s="89">
        <f>IF(AB73=0,0,(IF(AL73&gt;7644,ROUNDDOWN(7644*0.03,2),ROUNDDOWN(AL73*0.03,2))))</f>
        <v>0</v>
      </c>
      <c r="BC73" s="89">
        <f>IF(AC73=0,0,IF(AL73&gt;7644,ROUNDDOWN(7644*0.01,2),ROUNDDOWN(AL73*0.01,2)))</f>
        <v>0</v>
      </c>
      <c r="BD73" s="397">
        <f>IF(AD73=0,0,(IF(AL73&gt;7644,ROUNDDOWN(7644*0.0475,2),ROUNDDOWN(AL73*0.0475,2))))</f>
        <v>0</v>
      </c>
      <c r="BE73" s="392">
        <f>AE73*AJ73</f>
        <v>0</v>
      </c>
      <c r="BF73" s="391">
        <f t="shared" si="17"/>
        <v>0</v>
      </c>
      <c r="BG73" s="378">
        <f t="shared" si="18"/>
        <v>0</v>
      </c>
      <c r="BH73" s="174">
        <f>ROUNDDOWN(AJ73*AG73,2)</f>
        <v>0</v>
      </c>
      <c r="BI73" s="169"/>
      <c r="BJ73" s="169"/>
    </row>
    <row r="74" spans="1:62" s="4" customFormat="1" ht="13.8" x14ac:dyDescent="0.25">
      <c r="A74" s="56">
        <v>58</v>
      </c>
      <c r="B74" s="75"/>
      <c r="C74" s="76"/>
      <c r="D74" s="95"/>
      <c r="E74" s="78"/>
      <c r="F74" s="79"/>
      <c r="G74" s="80"/>
      <c r="H74" s="81"/>
      <c r="I74" s="82">
        <f t="shared" si="22"/>
        <v>0</v>
      </c>
      <c r="J74" s="194">
        <f t="shared" si="0"/>
        <v>0</v>
      </c>
      <c r="K74" s="83"/>
      <c r="L74" s="79"/>
      <c r="M74" s="79"/>
      <c r="N74" s="84"/>
      <c r="O74" s="85">
        <f t="shared" si="21"/>
        <v>0</v>
      </c>
      <c r="P74" s="83"/>
      <c r="Q74" s="79"/>
      <c r="R74" s="86"/>
      <c r="S74" s="190"/>
      <c r="T74" s="87"/>
      <c r="U74" s="70">
        <f t="shared" si="2"/>
        <v>0</v>
      </c>
      <c r="V74" s="88">
        <f t="shared" si="3"/>
        <v>0</v>
      </c>
      <c r="W74" s="216">
        <f t="shared" si="4"/>
        <v>0</v>
      </c>
      <c r="X74" s="224">
        <f t="shared" si="5"/>
        <v>0</v>
      </c>
      <c r="Y74" s="223">
        <f t="shared" si="6"/>
        <v>0</v>
      </c>
      <c r="Z74" s="89">
        <f t="shared" si="7"/>
        <v>0</v>
      </c>
      <c r="AA74" s="226">
        <f t="shared" si="8"/>
        <v>0</v>
      </c>
      <c r="AB74" s="89">
        <f t="shared" si="9"/>
        <v>0</v>
      </c>
      <c r="AC74" s="89">
        <f t="shared" si="10"/>
        <v>0</v>
      </c>
      <c r="AD74" s="89">
        <f t="shared" si="11"/>
        <v>0</v>
      </c>
      <c r="AE74" s="71">
        <v>0</v>
      </c>
      <c r="AF74" s="71">
        <v>0</v>
      </c>
      <c r="AG74" s="71">
        <v>0</v>
      </c>
      <c r="AH74" s="165">
        <v>0</v>
      </c>
      <c r="AI74" s="369">
        <v>0</v>
      </c>
      <c r="AJ74" s="375"/>
      <c r="AK74" s="388">
        <f t="shared" si="12"/>
        <v>0</v>
      </c>
      <c r="AL74" s="379">
        <f t="shared" si="13"/>
        <v>0</v>
      </c>
      <c r="AM74" s="212">
        <f>ROUNDDOWN(K74*AJ74,2)</f>
        <v>0</v>
      </c>
      <c r="AN74" s="102">
        <f>ROUNDDOWN(L74*AJ74,2)</f>
        <v>0</v>
      </c>
      <c r="AO74" s="102">
        <f>ROUNDDOWN(M74*AJ74,2)</f>
        <v>0</v>
      </c>
      <c r="AP74" s="206">
        <f>ROUNDDOWN(N74*AJ74,2)</f>
        <v>0</v>
      </c>
      <c r="AQ74" s="102">
        <f>Q74</f>
        <v>0</v>
      </c>
      <c r="AR74" s="102">
        <f>ROUNDDOWN(R74*AJ74,2)</f>
        <v>0</v>
      </c>
      <c r="AS74" s="102">
        <f>ROUNDDOWN(S74*AJ74,2)</f>
        <v>0</v>
      </c>
      <c r="AT74" s="216">
        <f>ROUNDDOWN(T74*AJ74,2)</f>
        <v>0</v>
      </c>
      <c r="AU74" s="90">
        <f t="shared" si="14"/>
        <v>0</v>
      </c>
      <c r="AV74" s="219">
        <f>IF(V74=0,0,ROUNDDOWN(AL74*0.1,2)+ROUNDDOWN(BE74*0.1,2))</f>
        <v>0</v>
      </c>
      <c r="AW74" s="216">
        <f>IF(W74=0,0,ROUNDDOWN(AL74*0.1,2)+ROUNDDOWN(BE74*0.1,2))</f>
        <v>0</v>
      </c>
      <c r="AX74" s="214">
        <f t="shared" si="15"/>
        <v>0</v>
      </c>
      <c r="AY74" s="396">
        <f>IF(Y74=0,0,(IF(AL74&gt;7644,ROUNDDOWN(7644*0.014,2),ROUNDDOWN(AL74*0.014,2))))</f>
        <v>0</v>
      </c>
      <c r="AZ74" s="222">
        <f>IF(Z74=0,0,(IF(AL74&gt;7644,ROUNDDOWN(7644*0.14,2),ROUNDDOWN(AL74*0.14,2))))</f>
        <v>0</v>
      </c>
      <c r="BA74" s="222">
        <f t="shared" si="16"/>
        <v>0</v>
      </c>
      <c r="BB74" s="89">
        <f>IF(AB74=0,0,(IF(AL74&gt;7644,ROUNDDOWN(7644*0.03,2),ROUNDDOWN(AL74*0.03,2))))</f>
        <v>0</v>
      </c>
      <c r="BC74" s="89">
        <f>IF(AC74=0,0,IF(AL74&gt;7644,ROUNDDOWN(7644*0.01,2),ROUNDDOWN(AL74*0.01,2)))</f>
        <v>0</v>
      </c>
      <c r="BD74" s="397">
        <f>IF(AD74=0,0,(IF(AL74&gt;7644,ROUNDDOWN(7644*0.0475,2),ROUNDDOWN(AL74*0.0475,2))))</f>
        <v>0</v>
      </c>
      <c r="BE74" s="392">
        <f>AE74*AJ74</f>
        <v>0</v>
      </c>
      <c r="BF74" s="391">
        <f t="shared" si="17"/>
        <v>0</v>
      </c>
      <c r="BG74" s="378">
        <f t="shared" si="18"/>
        <v>0</v>
      </c>
      <c r="BH74" s="174">
        <f>ROUNDDOWN(AJ74*AG74,2)</f>
        <v>0</v>
      </c>
      <c r="BI74" s="169"/>
      <c r="BJ74" s="169"/>
    </row>
    <row r="75" spans="1:62" s="4" customFormat="1" ht="13.8" x14ac:dyDescent="0.25">
      <c r="A75" s="56">
        <v>59</v>
      </c>
      <c r="B75" s="75"/>
      <c r="C75" s="76"/>
      <c r="D75" s="95"/>
      <c r="E75" s="78"/>
      <c r="F75" s="79"/>
      <c r="G75" s="80"/>
      <c r="H75" s="81"/>
      <c r="I75" s="82">
        <f>J75+U75</f>
        <v>0</v>
      </c>
      <c r="J75" s="194">
        <f t="shared" si="0"/>
        <v>0</v>
      </c>
      <c r="K75" s="83"/>
      <c r="L75" s="79"/>
      <c r="M75" s="79"/>
      <c r="N75" s="84"/>
      <c r="O75" s="85">
        <f>P75+Q75</f>
        <v>0</v>
      </c>
      <c r="P75" s="83"/>
      <c r="Q75" s="79"/>
      <c r="R75" s="86"/>
      <c r="S75" s="190"/>
      <c r="T75" s="87"/>
      <c r="U75" s="70">
        <f t="shared" si="2"/>
        <v>0</v>
      </c>
      <c r="V75" s="88">
        <f t="shared" si="3"/>
        <v>0</v>
      </c>
      <c r="W75" s="216">
        <f t="shared" si="4"/>
        <v>0</v>
      </c>
      <c r="X75" s="224">
        <f t="shared" si="5"/>
        <v>0</v>
      </c>
      <c r="Y75" s="223">
        <f t="shared" si="6"/>
        <v>0</v>
      </c>
      <c r="Z75" s="89">
        <f t="shared" si="7"/>
        <v>0</v>
      </c>
      <c r="AA75" s="226">
        <f t="shared" si="8"/>
        <v>0</v>
      </c>
      <c r="AB75" s="89">
        <f t="shared" si="9"/>
        <v>0</v>
      </c>
      <c r="AC75" s="89">
        <f t="shared" si="10"/>
        <v>0</v>
      </c>
      <c r="AD75" s="89">
        <f t="shared" si="11"/>
        <v>0</v>
      </c>
      <c r="AE75" s="71">
        <v>0</v>
      </c>
      <c r="AF75" s="71">
        <v>0</v>
      </c>
      <c r="AG75" s="71">
        <v>0</v>
      </c>
      <c r="AH75" s="165">
        <v>0</v>
      </c>
      <c r="AI75" s="369">
        <v>0</v>
      </c>
      <c r="AJ75" s="375"/>
      <c r="AK75" s="388">
        <f t="shared" si="12"/>
        <v>0</v>
      </c>
      <c r="AL75" s="379">
        <f t="shared" si="13"/>
        <v>0</v>
      </c>
      <c r="AM75" s="212">
        <f>ROUNDDOWN(K75*AJ75,2)</f>
        <v>0</v>
      </c>
      <c r="AN75" s="102">
        <f>ROUNDDOWN(L75*AJ75,2)</f>
        <v>0</v>
      </c>
      <c r="AO75" s="102">
        <f>ROUNDDOWN(M75*AJ75,2)</f>
        <v>0</v>
      </c>
      <c r="AP75" s="206">
        <f>ROUNDDOWN(N75*AJ75,2)</f>
        <v>0</v>
      </c>
      <c r="AQ75" s="102">
        <f>Q75</f>
        <v>0</v>
      </c>
      <c r="AR75" s="102">
        <f>ROUNDDOWN(R75*AJ75,2)</f>
        <v>0</v>
      </c>
      <c r="AS75" s="102">
        <f>ROUNDDOWN(S75*AJ75,2)</f>
        <v>0</v>
      </c>
      <c r="AT75" s="216">
        <f>ROUNDDOWN(T75*AJ75,2)</f>
        <v>0</v>
      </c>
      <c r="AU75" s="90">
        <f t="shared" si="14"/>
        <v>0</v>
      </c>
      <c r="AV75" s="219">
        <f>IF(V75=0,0,ROUNDDOWN(AL75*0.1,2)+ROUNDDOWN(BE75*0.1,2))</f>
        <v>0</v>
      </c>
      <c r="AW75" s="216">
        <f>IF(W75=0,0,ROUNDDOWN(AL75*0.1,2)+ROUNDDOWN(BE75*0.1,2))</f>
        <v>0</v>
      </c>
      <c r="AX75" s="214">
        <f t="shared" si="15"/>
        <v>0</v>
      </c>
      <c r="AY75" s="396">
        <f>IF(Y75=0,0,(IF(AL75&gt;7644,ROUNDDOWN(7644*0.014,2),ROUNDDOWN(AL75*0.014,2))))</f>
        <v>0</v>
      </c>
      <c r="AZ75" s="222">
        <f>IF(Z75=0,0,(IF(AL75&gt;7644,ROUNDDOWN(7644*0.14,2),ROUNDDOWN(AL75*0.14,2))))</f>
        <v>0</v>
      </c>
      <c r="BA75" s="222">
        <f t="shared" si="16"/>
        <v>0</v>
      </c>
      <c r="BB75" s="89">
        <f>IF(AB75=0,0,(IF(AL75&gt;7644,ROUNDDOWN(7644*0.03,2),ROUNDDOWN(AL75*0.03,2))))</f>
        <v>0</v>
      </c>
      <c r="BC75" s="89">
        <f>IF(AC75=0,0,IF(AL75&gt;7644,ROUNDDOWN(7644*0.01,2),ROUNDDOWN(AL75*0.01,2)))</f>
        <v>0</v>
      </c>
      <c r="BD75" s="397">
        <f>IF(AD75=0,0,(IF(AL75&gt;7644,ROUNDDOWN(7644*0.0475,2),ROUNDDOWN(AL75*0.0475,2))))</f>
        <v>0</v>
      </c>
      <c r="BE75" s="392">
        <f>AE75*AJ75</f>
        <v>0</v>
      </c>
      <c r="BF75" s="391">
        <f t="shared" si="17"/>
        <v>0</v>
      </c>
      <c r="BG75" s="378">
        <f t="shared" si="18"/>
        <v>0</v>
      </c>
      <c r="BH75" s="174">
        <f>ROUNDDOWN(AJ75*AG75,2)</f>
        <v>0</v>
      </c>
      <c r="BI75" s="169"/>
      <c r="BJ75" s="169"/>
    </row>
    <row r="76" spans="1:62" s="4" customFormat="1" ht="13.8" x14ac:dyDescent="0.25">
      <c r="A76" s="56">
        <v>60</v>
      </c>
      <c r="B76" s="75"/>
      <c r="C76" s="76"/>
      <c r="D76" s="95"/>
      <c r="E76" s="78"/>
      <c r="F76" s="79"/>
      <c r="G76" s="80"/>
      <c r="H76" s="81"/>
      <c r="I76" s="82">
        <f t="shared" si="22"/>
        <v>0</v>
      </c>
      <c r="J76" s="194">
        <f t="shared" si="0"/>
        <v>0</v>
      </c>
      <c r="K76" s="83"/>
      <c r="L76" s="79"/>
      <c r="M76" s="79"/>
      <c r="N76" s="84"/>
      <c r="O76" s="85">
        <f t="shared" si="21"/>
        <v>0</v>
      </c>
      <c r="P76" s="83"/>
      <c r="Q76" s="79"/>
      <c r="R76" s="86"/>
      <c r="S76" s="190"/>
      <c r="T76" s="87"/>
      <c r="U76" s="70">
        <f t="shared" si="2"/>
        <v>0</v>
      </c>
      <c r="V76" s="88">
        <f t="shared" si="3"/>
        <v>0</v>
      </c>
      <c r="W76" s="216">
        <f t="shared" si="4"/>
        <v>0</v>
      </c>
      <c r="X76" s="224">
        <f t="shared" si="5"/>
        <v>0</v>
      </c>
      <c r="Y76" s="223">
        <f t="shared" si="6"/>
        <v>0</v>
      </c>
      <c r="Z76" s="89">
        <f t="shared" si="7"/>
        <v>0</v>
      </c>
      <c r="AA76" s="226">
        <f t="shared" si="8"/>
        <v>0</v>
      </c>
      <c r="AB76" s="89">
        <f t="shared" si="9"/>
        <v>0</v>
      </c>
      <c r="AC76" s="89">
        <f t="shared" si="10"/>
        <v>0</v>
      </c>
      <c r="AD76" s="89">
        <f t="shared" si="11"/>
        <v>0</v>
      </c>
      <c r="AE76" s="71">
        <v>0</v>
      </c>
      <c r="AF76" s="71">
        <v>0</v>
      </c>
      <c r="AG76" s="71">
        <v>0</v>
      </c>
      <c r="AH76" s="165">
        <v>0</v>
      </c>
      <c r="AI76" s="369">
        <v>0</v>
      </c>
      <c r="AJ76" s="375"/>
      <c r="AK76" s="388">
        <f t="shared" si="12"/>
        <v>0</v>
      </c>
      <c r="AL76" s="379">
        <f t="shared" si="13"/>
        <v>0</v>
      </c>
      <c r="AM76" s="212">
        <f>ROUNDDOWN(K76*AJ76,2)</f>
        <v>0</v>
      </c>
      <c r="AN76" s="102">
        <f>ROUNDDOWN(L76*AJ76,2)</f>
        <v>0</v>
      </c>
      <c r="AO76" s="102">
        <f>ROUNDDOWN(M76*AJ76,2)</f>
        <v>0</v>
      </c>
      <c r="AP76" s="206">
        <f>ROUNDDOWN(N76*AJ76,2)</f>
        <v>0</v>
      </c>
      <c r="AQ76" s="102">
        <f>Q76</f>
        <v>0</v>
      </c>
      <c r="AR76" s="102">
        <f>ROUNDDOWN(R76*AJ76,2)</f>
        <v>0</v>
      </c>
      <c r="AS76" s="102">
        <f>ROUNDDOWN(S76*AJ76,2)</f>
        <v>0</v>
      </c>
      <c r="AT76" s="216">
        <f>ROUNDDOWN(T76*AJ76,2)</f>
        <v>0</v>
      </c>
      <c r="AU76" s="90">
        <f t="shared" si="14"/>
        <v>0</v>
      </c>
      <c r="AV76" s="219">
        <f>IF(V76=0,0,ROUNDDOWN(AL76*0.1,2)+ROUNDDOWN(BE76*0.1,2))</f>
        <v>0</v>
      </c>
      <c r="AW76" s="216">
        <f>IF(W76=0,0,ROUNDDOWN(AL76*0.1,2)+ROUNDDOWN(BE76*0.1,2))</f>
        <v>0</v>
      </c>
      <c r="AX76" s="214">
        <f t="shared" si="15"/>
        <v>0</v>
      </c>
      <c r="AY76" s="396">
        <f>IF(Y76=0,0,(IF(AL76&gt;7644,ROUNDDOWN(7644*0.014,2),ROUNDDOWN(AL76*0.014,2))))</f>
        <v>0</v>
      </c>
      <c r="AZ76" s="222">
        <f>IF(Z76=0,0,(IF(AL76&gt;7644,ROUNDDOWN(7644*0.14,2),ROUNDDOWN(AL76*0.14,2))))</f>
        <v>0</v>
      </c>
      <c r="BA76" s="222">
        <f t="shared" si="16"/>
        <v>0</v>
      </c>
      <c r="BB76" s="89">
        <f>IF(AB76=0,0,(IF(AL76&gt;7644,ROUNDDOWN(7644*0.03,2),ROUNDDOWN(AL76*0.03,2))))</f>
        <v>0</v>
      </c>
      <c r="BC76" s="89">
        <f>IF(AC76=0,0,IF(AL76&gt;7644,ROUNDDOWN(7644*0.01,2),ROUNDDOWN(AL76*0.01,2)))</f>
        <v>0</v>
      </c>
      <c r="BD76" s="397">
        <f>IF(AD76=0,0,(IF(AL76&gt;7644,ROUNDDOWN(7644*0.0475,2),ROUNDDOWN(AL76*0.0475,2))))</f>
        <v>0</v>
      </c>
      <c r="BE76" s="392">
        <f>AE76*AJ76</f>
        <v>0</v>
      </c>
      <c r="BF76" s="391">
        <f t="shared" si="17"/>
        <v>0</v>
      </c>
      <c r="BG76" s="378">
        <f t="shared" si="18"/>
        <v>0</v>
      </c>
      <c r="BH76" s="174">
        <f>ROUNDDOWN(AJ76*AG76,2)</f>
        <v>0</v>
      </c>
      <c r="BI76" s="169"/>
      <c r="BJ76" s="169"/>
    </row>
    <row r="77" spans="1:62" s="4" customFormat="1" ht="13.8" x14ac:dyDescent="0.25">
      <c r="A77" s="56">
        <v>61</v>
      </c>
      <c r="B77" s="75"/>
      <c r="C77" s="76"/>
      <c r="D77" s="95"/>
      <c r="E77" s="78"/>
      <c r="F77" s="79"/>
      <c r="G77" s="80"/>
      <c r="H77" s="81"/>
      <c r="I77" s="82">
        <f>J77+U77</f>
        <v>0</v>
      </c>
      <c r="J77" s="194">
        <f t="shared" si="0"/>
        <v>0</v>
      </c>
      <c r="K77" s="83"/>
      <c r="L77" s="79"/>
      <c r="M77" s="79"/>
      <c r="N77" s="84"/>
      <c r="O77" s="85">
        <f>P77+Q77</f>
        <v>0</v>
      </c>
      <c r="P77" s="83"/>
      <c r="Q77" s="79"/>
      <c r="R77" s="86"/>
      <c r="S77" s="190"/>
      <c r="T77" s="87"/>
      <c r="U77" s="70">
        <f t="shared" si="2"/>
        <v>0</v>
      </c>
      <c r="V77" s="88">
        <f t="shared" si="3"/>
        <v>0</v>
      </c>
      <c r="W77" s="216">
        <f t="shared" si="4"/>
        <v>0</v>
      </c>
      <c r="X77" s="224">
        <f t="shared" si="5"/>
        <v>0</v>
      </c>
      <c r="Y77" s="223">
        <f t="shared" si="6"/>
        <v>0</v>
      </c>
      <c r="Z77" s="89">
        <f t="shared" si="7"/>
        <v>0</v>
      </c>
      <c r="AA77" s="226">
        <f t="shared" si="8"/>
        <v>0</v>
      </c>
      <c r="AB77" s="89">
        <f t="shared" si="9"/>
        <v>0</v>
      </c>
      <c r="AC77" s="89">
        <f t="shared" si="10"/>
        <v>0</v>
      </c>
      <c r="AD77" s="89">
        <f t="shared" si="11"/>
        <v>0</v>
      </c>
      <c r="AE77" s="71">
        <v>0</v>
      </c>
      <c r="AF77" s="71">
        <v>0</v>
      </c>
      <c r="AG77" s="71">
        <v>0</v>
      </c>
      <c r="AH77" s="165">
        <v>0</v>
      </c>
      <c r="AI77" s="369">
        <v>0</v>
      </c>
      <c r="AJ77" s="375"/>
      <c r="AK77" s="388">
        <f t="shared" si="12"/>
        <v>0</v>
      </c>
      <c r="AL77" s="379">
        <f t="shared" si="13"/>
        <v>0</v>
      </c>
      <c r="AM77" s="212">
        <f>ROUNDDOWN(K77*AJ77,2)</f>
        <v>0</v>
      </c>
      <c r="AN77" s="102">
        <f>ROUNDDOWN(L77*AJ77,2)</f>
        <v>0</v>
      </c>
      <c r="AO77" s="102">
        <f>ROUNDDOWN(M77*AJ77,2)</f>
        <v>0</v>
      </c>
      <c r="AP77" s="206">
        <f>ROUNDDOWN(N77*AJ77,2)</f>
        <v>0</v>
      </c>
      <c r="AQ77" s="102">
        <f>Q77</f>
        <v>0</v>
      </c>
      <c r="AR77" s="102">
        <f>ROUNDDOWN(R77*AJ77,2)</f>
        <v>0</v>
      </c>
      <c r="AS77" s="102">
        <f>ROUNDDOWN(S77*AJ77,2)</f>
        <v>0</v>
      </c>
      <c r="AT77" s="216">
        <f>ROUNDDOWN(T77*AJ77,2)</f>
        <v>0</v>
      </c>
      <c r="AU77" s="90">
        <f t="shared" si="14"/>
        <v>0</v>
      </c>
      <c r="AV77" s="219">
        <f>IF(V77=0,0,ROUNDDOWN(AL77*0.1,2)+ROUNDDOWN(BE77*0.1,2))</f>
        <v>0</v>
      </c>
      <c r="AW77" s="216">
        <f>IF(W77=0,0,ROUNDDOWN(AL77*0.1,2)+ROUNDDOWN(BE77*0.1,2))</f>
        <v>0</v>
      </c>
      <c r="AX77" s="214">
        <f t="shared" si="15"/>
        <v>0</v>
      </c>
      <c r="AY77" s="396">
        <f>IF(Y77=0,0,(IF(AL77&gt;7644,ROUNDDOWN(7644*0.014,2),ROUNDDOWN(AL77*0.014,2))))</f>
        <v>0</v>
      </c>
      <c r="AZ77" s="222">
        <f>IF(Z77=0,0,(IF(AL77&gt;7644,ROUNDDOWN(7644*0.14,2),ROUNDDOWN(AL77*0.14,2))))</f>
        <v>0</v>
      </c>
      <c r="BA77" s="222">
        <f t="shared" si="16"/>
        <v>0</v>
      </c>
      <c r="BB77" s="89">
        <f>IF(AB77=0,0,(IF(AL77&gt;7644,ROUNDDOWN(7644*0.03,2),ROUNDDOWN(AL77*0.03,2))))</f>
        <v>0</v>
      </c>
      <c r="BC77" s="89">
        <f>IF(AC77=0,0,IF(AL77&gt;7644,ROUNDDOWN(7644*0.01,2),ROUNDDOWN(AL77*0.01,2)))</f>
        <v>0</v>
      </c>
      <c r="BD77" s="397">
        <f>IF(AD77=0,0,(IF(AL77&gt;7644,ROUNDDOWN(7644*0.0475,2),ROUNDDOWN(AL77*0.0475,2))))</f>
        <v>0</v>
      </c>
      <c r="BE77" s="392">
        <f>AE77*AJ77</f>
        <v>0</v>
      </c>
      <c r="BF77" s="391">
        <f t="shared" si="17"/>
        <v>0</v>
      </c>
      <c r="BG77" s="378">
        <f t="shared" si="18"/>
        <v>0</v>
      </c>
      <c r="BH77" s="174">
        <f>ROUNDDOWN(AJ77*AG77,2)</f>
        <v>0</v>
      </c>
      <c r="BI77" s="169"/>
      <c r="BJ77" s="169"/>
    </row>
    <row r="78" spans="1:62" s="4" customFormat="1" ht="13.8" x14ac:dyDescent="0.25">
      <c r="A78" s="56">
        <v>62</v>
      </c>
      <c r="B78" s="75"/>
      <c r="C78" s="76"/>
      <c r="D78" s="95"/>
      <c r="E78" s="78"/>
      <c r="F78" s="79"/>
      <c r="G78" s="80"/>
      <c r="H78" s="81"/>
      <c r="I78" s="82">
        <f t="shared" si="22"/>
        <v>0</v>
      </c>
      <c r="J78" s="194">
        <f t="shared" si="0"/>
        <v>0</v>
      </c>
      <c r="K78" s="83"/>
      <c r="L78" s="79"/>
      <c r="M78" s="79"/>
      <c r="N78" s="84"/>
      <c r="O78" s="85">
        <f t="shared" si="21"/>
        <v>0</v>
      </c>
      <c r="P78" s="83"/>
      <c r="Q78" s="79"/>
      <c r="R78" s="86"/>
      <c r="S78" s="190"/>
      <c r="T78" s="87"/>
      <c r="U78" s="70">
        <f t="shared" si="2"/>
        <v>0</v>
      </c>
      <c r="V78" s="88">
        <f t="shared" si="3"/>
        <v>0</v>
      </c>
      <c r="W78" s="216">
        <f t="shared" si="4"/>
        <v>0</v>
      </c>
      <c r="X78" s="224">
        <f t="shared" si="5"/>
        <v>0</v>
      </c>
      <c r="Y78" s="223">
        <f t="shared" si="6"/>
        <v>0</v>
      </c>
      <c r="Z78" s="89">
        <f t="shared" si="7"/>
        <v>0</v>
      </c>
      <c r="AA78" s="226">
        <f t="shared" si="8"/>
        <v>0</v>
      </c>
      <c r="AB78" s="89">
        <f t="shared" si="9"/>
        <v>0</v>
      </c>
      <c r="AC78" s="89">
        <f t="shared" si="10"/>
        <v>0</v>
      </c>
      <c r="AD78" s="89">
        <f t="shared" si="11"/>
        <v>0</v>
      </c>
      <c r="AE78" s="71">
        <v>0</v>
      </c>
      <c r="AF78" s="71">
        <v>0</v>
      </c>
      <c r="AG78" s="71">
        <v>0</v>
      </c>
      <c r="AH78" s="165">
        <v>0</v>
      </c>
      <c r="AI78" s="369">
        <v>0</v>
      </c>
      <c r="AJ78" s="375"/>
      <c r="AK78" s="388">
        <f t="shared" si="12"/>
        <v>0</v>
      </c>
      <c r="AL78" s="379">
        <f t="shared" si="13"/>
        <v>0</v>
      </c>
      <c r="AM78" s="212">
        <f>ROUNDDOWN(K78*AJ78,2)</f>
        <v>0</v>
      </c>
      <c r="AN78" s="102">
        <f>ROUNDDOWN(L78*AJ78,2)</f>
        <v>0</v>
      </c>
      <c r="AO78" s="102">
        <f>ROUNDDOWN(M78*AJ78,2)</f>
        <v>0</v>
      </c>
      <c r="AP78" s="206">
        <f>ROUNDDOWN(N78*AJ78,2)</f>
        <v>0</v>
      </c>
      <c r="AQ78" s="102">
        <f>Q78</f>
        <v>0</v>
      </c>
      <c r="AR78" s="102">
        <f>ROUNDDOWN(R78*AJ78,2)</f>
        <v>0</v>
      </c>
      <c r="AS78" s="102">
        <f>ROUNDDOWN(S78*AJ78,2)</f>
        <v>0</v>
      </c>
      <c r="AT78" s="216">
        <f>ROUNDDOWN(T78*AJ78,2)</f>
        <v>0</v>
      </c>
      <c r="AU78" s="90">
        <f t="shared" si="14"/>
        <v>0</v>
      </c>
      <c r="AV78" s="219">
        <f>IF(V78=0,0,ROUNDDOWN(AL78*0.1,2)+ROUNDDOWN(BE78*0.1,2))</f>
        <v>0</v>
      </c>
      <c r="AW78" s="216">
        <f>IF(W78=0,0,ROUNDDOWN(AL78*0.1,2)+ROUNDDOWN(BE78*0.1,2))</f>
        <v>0</v>
      </c>
      <c r="AX78" s="214">
        <f t="shared" si="15"/>
        <v>0</v>
      </c>
      <c r="AY78" s="396">
        <f>IF(Y78=0,0,(IF(AL78&gt;7644,ROUNDDOWN(7644*0.014,2),ROUNDDOWN(AL78*0.014,2))))</f>
        <v>0</v>
      </c>
      <c r="AZ78" s="222">
        <f>IF(Z78=0,0,(IF(AL78&gt;7644,ROUNDDOWN(7644*0.14,2),ROUNDDOWN(AL78*0.14,2))))</f>
        <v>0</v>
      </c>
      <c r="BA78" s="222">
        <f t="shared" si="16"/>
        <v>0</v>
      </c>
      <c r="BB78" s="89">
        <f>IF(AB78=0,0,(IF(AL78&gt;7644,ROUNDDOWN(7644*0.03,2),ROUNDDOWN(AL78*0.03,2))))</f>
        <v>0</v>
      </c>
      <c r="BC78" s="89">
        <f>IF(AC78=0,0,IF(AL78&gt;7644,ROUNDDOWN(7644*0.01,2),ROUNDDOWN(AL78*0.01,2)))</f>
        <v>0</v>
      </c>
      <c r="BD78" s="397">
        <f>IF(AD78=0,0,(IF(AL78&gt;7644,ROUNDDOWN(7644*0.0475,2),ROUNDDOWN(AL78*0.0475,2))))</f>
        <v>0</v>
      </c>
      <c r="BE78" s="392">
        <f>AE78*AJ78</f>
        <v>0</v>
      </c>
      <c r="BF78" s="391">
        <f t="shared" si="17"/>
        <v>0</v>
      </c>
      <c r="BG78" s="378">
        <f t="shared" si="18"/>
        <v>0</v>
      </c>
      <c r="BH78" s="174">
        <f>ROUNDDOWN(AJ78*AG78,2)</f>
        <v>0</v>
      </c>
      <c r="BI78" s="169"/>
      <c r="BJ78" s="169"/>
    </row>
    <row r="79" spans="1:62" s="4" customFormat="1" ht="13.8" x14ac:dyDescent="0.25">
      <c r="A79" s="56">
        <v>63</v>
      </c>
      <c r="B79" s="75"/>
      <c r="C79" s="76"/>
      <c r="D79" s="95"/>
      <c r="E79" s="78"/>
      <c r="F79" s="79"/>
      <c r="G79" s="80"/>
      <c r="H79" s="81"/>
      <c r="I79" s="82">
        <f>J79+U79</f>
        <v>0</v>
      </c>
      <c r="J79" s="194">
        <f t="shared" si="0"/>
        <v>0</v>
      </c>
      <c r="K79" s="83"/>
      <c r="L79" s="79"/>
      <c r="M79" s="79"/>
      <c r="N79" s="84"/>
      <c r="O79" s="85">
        <f>P79+Q79</f>
        <v>0</v>
      </c>
      <c r="P79" s="83"/>
      <c r="Q79" s="79"/>
      <c r="R79" s="86"/>
      <c r="S79" s="190"/>
      <c r="T79" s="87"/>
      <c r="U79" s="70">
        <f t="shared" si="2"/>
        <v>0</v>
      </c>
      <c r="V79" s="88">
        <f t="shared" si="3"/>
        <v>0</v>
      </c>
      <c r="W79" s="216">
        <f t="shared" si="4"/>
        <v>0</v>
      </c>
      <c r="X79" s="224">
        <f t="shared" si="5"/>
        <v>0</v>
      </c>
      <c r="Y79" s="223">
        <f t="shared" si="6"/>
        <v>0</v>
      </c>
      <c r="Z79" s="89">
        <f t="shared" si="7"/>
        <v>0</v>
      </c>
      <c r="AA79" s="226">
        <f t="shared" si="8"/>
        <v>0</v>
      </c>
      <c r="AB79" s="89">
        <f t="shared" si="9"/>
        <v>0</v>
      </c>
      <c r="AC79" s="89">
        <f t="shared" si="10"/>
        <v>0</v>
      </c>
      <c r="AD79" s="89">
        <f t="shared" si="11"/>
        <v>0</v>
      </c>
      <c r="AE79" s="71">
        <v>0</v>
      </c>
      <c r="AF79" s="71">
        <v>0</v>
      </c>
      <c r="AG79" s="71">
        <v>0</v>
      </c>
      <c r="AH79" s="165">
        <v>0</v>
      </c>
      <c r="AI79" s="369">
        <v>0</v>
      </c>
      <c r="AJ79" s="375"/>
      <c r="AK79" s="388">
        <f t="shared" si="12"/>
        <v>0</v>
      </c>
      <c r="AL79" s="379">
        <f t="shared" si="13"/>
        <v>0</v>
      </c>
      <c r="AM79" s="212">
        <f>ROUNDDOWN(K79*AJ79,2)</f>
        <v>0</v>
      </c>
      <c r="AN79" s="102">
        <f>ROUNDDOWN(L79*AJ79,2)</f>
        <v>0</v>
      </c>
      <c r="AO79" s="102">
        <f>ROUNDDOWN(M79*AJ79,2)</f>
        <v>0</v>
      </c>
      <c r="AP79" s="206">
        <f>ROUNDDOWN(N79*AJ79,2)</f>
        <v>0</v>
      </c>
      <c r="AQ79" s="102">
        <f>Q79</f>
        <v>0</v>
      </c>
      <c r="AR79" s="102">
        <f>ROUNDDOWN(R79*AJ79,2)</f>
        <v>0</v>
      </c>
      <c r="AS79" s="102">
        <f>ROUNDDOWN(S79*AJ79,2)</f>
        <v>0</v>
      </c>
      <c r="AT79" s="216">
        <f>ROUNDDOWN(T79*AJ79,2)</f>
        <v>0</v>
      </c>
      <c r="AU79" s="90">
        <f t="shared" si="14"/>
        <v>0</v>
      </c>
      <c r="AV79" s="219">
        <f>IF(V79=0,0,ROUNDDOWN(AL79*0.1,2)+ROUNDDOWN(BE79*0.1,2))</f>
        <v>0</v>
      </c>
      <c r="AW79" s="216">
        <f>IF(W79=0,0,ROUNDDOWN(AL79*0.1,2)+ROUNDDOWN(BE79*0.1,2))</f>
        <v>0</v>
      </c>
      <c r="AX79" s="214">
        <f t="shared" si="15"/>
        <v>0</v>
      </c>
      <c r="AY79" s="396">
        <f>IF(Y79=0,0,(IF(AL79&gt;7644,ROUNDDOWN(7644*0.014,2),ROUNDDOWN(AL79*0.014,2))))</f>
        <v>0</v>
      </c>
      <c r="AZ79" s="222">
        <f>IF(Z79=0,0,(IF(AL79&gt;7644,ROUNDDOWN(7644*0.14,2),ROUNDDOWN(AL79*0.14,2))))</f>
        <v>0</v>
      </c>
      <c r="BA79" s="222">
        <f t="shared" si="16"/>
        <v>0</v>
      </c>
      <c r="BB79" s="89">
        <f>IF(AB79=0,0,(IF(AL79&gt;7644,ROUNDDOWN(7644*0.03,2),ROUNDDOWN(AL79*0.03,2))))</f>
        <v>0</v>
      </c>
      <c r="BC79" s="89">
        <f>IF(AC79=0,0,IF(AL79&gt;7644,ROUNDDOWN(7644*0.01,2),ROUNDDOWN(AL79*0.01,2)))</f>
        <v>0</v>
      </c>
      <c r="BD79" s="397">
        <f>IF(AD79=0,0,(IF(AL79&gt;7644,ROUNDDOWN(7644*0.0475,2),ROUNDDOWN(AL79*0.0475,2))))</f>
        <v>0</v>
      </c>
      <c r="BE79" s="392">
        <f>AE79*AJ79</f>
        <v>0</v>
      </c>
      <c r="BF79" s="391">
        <f t="shared" si="17"/>
        <v>0</v>
      </c>
      <c r="BG79" s="378">
        <f t="shared" si="18"/>
        <v>0</v>
      </c>
      <c r="BH79" s="174">
        <f>ROUNDDOWN(AJ79*AG79,2)</f>
        <v>0</v>
      </c>
      <c r="BI79" s="169"/>
      <c r="BJ79" s="169"/>
    </row>
    <row r="80" spans="1:62" s="4" customFormat="1" ht="13.8" x14ac:dyDescent="0.25">
      <c r="A80" s="56">
        <v>64</v>
      </c>
      <c r="B80" s="75"/>
      <c r="C80" s="76"/>
      <c r="D80" s="95"/>
      <c r="E80" s="78"/>
      <c r="F80" s="79"/>
      <c r="G80" s="80"/>
      <c r="H80" s="81"/>
      <c r="I80" s="82">
        <f t="shared" si="22"/>
        <v>0</v>
      </c>
      <c r="J80" s="194">
        <f t="shared" si="0"/>
        <v>0</v>
      </c>
      <c r="K80" s="83"/>
      <c r="L80" s="79"/>
      <c r="M80" s="79"/>
      <c r="N80" s="84"/>
      <c r="O80" s="85">
        <f t="shared" si="21"/>
        <v>0</v>
      </c>
      <c r="P80" s="83"/>
      <c r="Q80" s="79"/>
      <c r="R80" s="86"/>
      <c r="S80" s="190"/>
      <c r="T80" s="87"/>
      <c r="U80" s="70">
        <f t="shared" si="2"/>
        <v>0</v>
      </c>
      <c r="V80" s="88">
        <f t="shared" si="3"/>
        <v>0</v>
      </c>
      <c r="W80" s="216">
        <f t="shared" si="4"/>
        <v>0</v>
      </c>
      <c r="X80" s="224">
        <f t="shared" si="5"/>
        <v>0</v>
      </c>
      <c r="Y80" s="223">
        <f t="shared" si="6"/>
        <v>0</v>
      </c>
      <c r="Z80" s="89">
        <f t="shared" si="7"/>
        <v>0</v>
      </c>
      <c r="AA80" s="226">
        <f t="shared" si="8"/>
        <v>0</v>
      </c>
      <c r="AB80" s="89">
        <f t="shared" si="9"/>
        <v>0</v>
      </c>
      <c r="AC80" s="89">
        <f t="shared" si="10"/>
        <v>0</v>
      </c>
      <c r="AD80" s="89">
        <f t="shared" si="11"/>
        <v>0</v>
      </c>
      <c r="AE80" s="71">
        <v>0</v>
      </c>
      <c r="AF80" s="71">
        <v>0</v>
      </c>
      <c r="AG80" s="71">
        <v>0</v>
      </c>
      <c r="AH80" s="165">
        <v>0</v>
      </c>
      <c r="AI80" s="369">
        <v>0</v>
      </c>
      <c r="AJ80" s="375"/>
      <c r="AK80" s="388">
        <f t="shared" si="12"/>
        <v>0</v>
      </c>
      <c r="AL80" s="379">
        <f t="shared" si="13"/>
        <v>0</v>
      </c>
      <c r="AM80" s="212">
        <f>ROUNDDOWN(K80*AJ80,2)</f>
        <v>0</v>
      </c>
      <c r="AN80" s="102">
        <f>ROUNDDOWN(L80*AJ80,2)</f>
        <v>0</v>
      </c>
      <c r="AO80" s="102">
        <f>ROUNDDOWN(M80*AJ80,2)</f>
        <v>0</v>
      </c>
      <c r="AP80" s="206">
        <f>ROUNDDOWN(N80*AJ80,2)</f>
        <v>0</v>
      </c>
      <c r="AQ80" s="102">
        <f>Q80</f>
        <v>0</v>
      </c>
      <c r="AR80" s="102">
        <f>ROUNDDOWN(R80*AJ80,2)</f>
        <v>0</v>
      </c>
      <c r="AS80" s="102">
        <f>ROUNDDOWN(S80*AJ80,2)</f>
        <v>0</v>
      </c>
      <c r="AT80" s="216">
        <f>ROUNDDOWN(T80*AJ80,2)</f>
        <v>0</v>
      </c>
      <c r="AU80" s="90">
        <f t="shared" si="14"/>
        <v>0</v>
      </c>
      <c r="AV80" s="219">
        <f>IF(V80=0,0,ROUNDDOWN(AL80*0.1,2)+ROUNDDOWN(BE80*0.1,2))</f>
        <v>0</v>
      </c>
      <c r="AW80" s="216">
        <f>IF(W80=0,0,ROUNDDOWN(AL80*0.1,2)+ROUNDDOWN(BE80*0.1,2))</f>
        <v>0</v>
      </c>
      <c r="AX80" s="214">
        <f t="shared" si="15"/>
        <v>0</v>
      </c>
      <c r="AY80" s="396">
        <f>IF(Y80=0,0,(IF(AL80&gt;7644,ROUNDDOWN(7644*0.014,2),ROUNDDOWN(AL80*0.014,2))))</f>
        <v>0</v>
      </c>
      <c r="AZ80" s="222">
        <f>IF(Z80=0,0,(IF(AL80&gt;7644,ROUNDDOWN(7644*0.14,2),ROUNDDOWN(AL80*0.14,2))))</f>
        <v>0</v>
      </c>
      <c r="BA80" s="222">
        <f t="shared" si="16"/>
        <v>0</v>
      </c>
      <c r="BB80" s="89">
        <f>IF(AB80=0,0,(IF(AL80&gt;7644,ROUNDDOWN(7644*0.03,2),ROUNDDOWN(AL80*0.03,2))))</f>
        <v>0</v>
      </c>
      <c r="BC80" s="89">
        <f>IF(AC80=0,0,IF(AL80&gt;7644,ROUNDDOWN(7644*0.01,2),ROUNDDOWN(AL80*0.01,2)))</f>
        <v>0</v>
      </c>
      <c r="BD80" s="397">
        <f>IF(AD80=0,0,(IF(AL80&gt;7644,ROUNDDOWN(7644*0.0475,2),ROUNDDOWN(AL80*0.0475,2))))</f>
        <v>0</v>
      </c>
      <c r="BE80" s="392">
        <f>AE80*AJ80</f>
        <v>0</v>
      </c>
      <c r="BF80" s="391">
        <f t="shared" si="17"/>
        <v>0</v>
      </c>
      <c r="BG80" s="378">
        <f t="shared" si="18"/>
        <v>0</v>
      </c>
      <c r="BH80" s="174">
        <f>ROUNDDOWN(AJ80*AG80,2)</f>
        <v>0</v>
      </c>
      <c r="BI80" s="169"/>
      <c r="BJ80" s="169"/>
    </row>
    <row r="81" spans="1:62" s="4" customFormat="1" ht="13.8" x14ac:dyDescent="0.25">
      <c r="A81" s="56">
        <v>65</v>
      </c>
      <c r="B81" s="75"/>
      <c r="C81" s="76"/>
      <c r="D81" s="95"/>
      <c r="E81" s="78"/>
      <c r="F81" s="79"/>
      <c r="G81" s="80"/>
      <c r="H81" s="81"/>
      <c r="I81" s="82">
        <f t="shared" si="22"/>
        <v>0</v>
      </c>
      <c r="J81" s="194">
        <f t="shared" si="0"/>
        <v>0</v>
      </c>
      <c r="K81" s="83"/>
      <c r="L81" s="79"/>
      <c r="M81" s="79"/>
      <c r="N81" s="84"/>
      <c r="O81" s="85">
        <f t="shared" si="21"/>
        <v>0</v>
      </c>
      <c r="P81" s="83"/>
      <c r="Q81" s="79"/>
      <c r="R81" s="86"/>
      <c r="S81" s="190"/>
      <c r="T81" s="87"/>
      <c r="U81" s="70">
        <f t="shared" si="2"/>
        <v>0</v>
      </c>
      <c r="V81" s="88">
        <f t="shared" si="3"/>
        <v>0</v>
      </c>
      <c r="W81" s="216">
        <f t="shared" si="4"/>
        <v>0</v>
      </c>
      <c r="X81" s="224">
        <f t="shared" si="5"/>
        <v>0</v>
      </c>
      <c r="Y81" s="223">
        <f t="shared" si="6"/>
        <v>0</v>
      </c>
      <c r="Z81" s="89">
        <f t="shared" si="7"/>
        <v>0</v>
      </c>
      <c r="AA81" s="226">
        <f t="shared" si="8"/>
        <v>0</v>
      </c>
      <c r="AB81" s="89">
        <f t="shared" si="9"/>
        <v>0</v>
      </c>
      <c r="AC81" s="89">
        <f t="shared" si="10"/>
        <v>0</v>
      </c>
      <c r="AD81" s="89">
        <f t="shared" si="11"/>
        <v>0</v>
      </c>
      <c r="AE81" s="71">
        <v>0</v>
      </c>
      <c r="AF81" s="71">
        <v>0</v>
      </c>
      <c r="AG81" s="71">
        <v>0</v>
      </c>
      <c r="AH81" s="165">
        <v>0</v>
      </c>
      <c r="AI81" s="369">
        <v>0</v>
      </c>
      <c r="AJ81" s="375"/>
      <c r="AK81" s="388">
        <f t="shared" si="12"/>
        <v>0</v>
      </c>
      <c r="AL81" s="379">
        <f t="shared" si="13"/>
        <v>0</v>
      </c>
      <c r="AM81" s="212">
        <f>ROUNDDOWN(K81*AJ81,2)</f>
        <v>0</v>
      </c>
      <c r="AN81" s="102">
        <f>ROUNDDOWN(L81*AJ81,2)</f>
        <v>0</v>
      </c>
      <c r="AO81" s="102">
        <f>ROUNDDOWN(M81*AJ81,2)</f>
        <v>0</v>
      </c>
      <c r="AP81" s="206">
        <f>ROUNDDOWN(N81*AJ81,2)</f>
        <v>0</v>
      </c>
      <c r="AQ81" s="102">
        <f>Q81</f>
        <v>0</v>
      </c>
      <c r="AR81" s="102">
        <f>ROUNDDOWN(R81*AJ81,2)</f>
        <v>0</v>
      </c>
      <c r="AS81" s="102">
        <f>ROUNDDOWN(S81*AJ81,2)</f>
        <v>0</v>
      </c>
      <c r="AT81" s="216">
        <f>ROUNDDOWN(T81*AJ81,2)</f>
        <v>0</v>
      </c>
      <c r="AU81" s="90">
        <f t="shared" si="14"/>
        <v>0</v>
      </c>
      <c r="AV81" s="219">
        <f>IF(V81=0,0,ROUNDDOWN(AL81*0.1,2)+ROUNDDOWN(BE81*0.1,2))</f>
        <v>0</v>
      </c>
      <c r="AW81" s="216">
        <f>IF(W81=0,0,ROUNDDOWN(AL81*0.1,2)+ROUNDDOWN(BE81*0.1,2))</f>
        <v>0</v>
      </c>
      <c r="AX81" s="214">
        <f t="shared" si="15"/>
        <v>0</v>
      </c>
      <c r="AY81" s="396">
        <f>IF(Y81=0,0,(IF(AL81&gt;7644,ROUNDDOWN(7644*0.014,2),ROUNDDOWN(AL81*0.014,2))))</f>
        <v>0</v>
      </c>
      <c r="AZ81" s="222">
        <f>IF(Z81=0,0,(IF(AL81&gt;7644,ROUNDDOWN(7644*0.14,2),ROUNDDOWN(AL81*0.14,2))))</f>
        <v>0</v>
      </c>
      <c r="BA81" s="222">
        <f t="shared" si="16"/>
        <v>0</v>
      </c>
      <c r="BB81" s="89">
        <f>IF(AB81=0,0,(IF(AL81&gt;7644,ROUNDDOWN(7644*0.03,2),ROUNDDOWN(AL81*0.03,2))))</f>
        <v>0</v>
      </c>
      <c r="BC81" s="89">
        <f>IF(AC81=0,0,IF(AL81&gt;7644,ROUNDDOWN(7644*0.01,2),ROUNDDOWN(AL81*0.01,2)))</f>
        <v>0</v>
      </c>
      <c r="BD81" s="397">
        <f>IF(AD81=0,0,(IF(AL81&gt;7644,ROUNDDOWN(7644*0.0475,2),ROUNDDOWN(AL81*0.0475,2))))</f>
        <v>0</v>
      </c>
      <c r="BE81" s="392">
        <f>AE81*AJ81</f>
        <v>0</v>
      </c>
      <c r="BF81" s="391">
        <f t="shared" si="17"/>
        <v>0</v>
      </c>
      <c r="BG81" s="378">
        <f t="shared" si="18"/>
        <v>0</v>
      </c>
      <c r="BH81" s="174">
        <f>ROUNDDOWN(AJ81*AG81,2)</f>
        <v>0</v>
      </c>
      <c r="BI81" s="169"/>
      <c r="BJ81" s="169"/>
    </row>
    <row r="82" spans="1:62" s="4" customFormat="1" ht="13.8" x14ac:dyDescent="0.25">
      <c r="A82" s="56">
        <v>66</v>
      </c>
      <c r="B82" s="75"/>
      <c r="C82" s="76"/>
      <c r="D82" s="95"/>
      <c r="E82" s="78"/>
      <c r="F82" s="79"/>
      <c r="G82" s="80"/>
      <c r="H82" s="81"/>
      <c r="I82" s="82">
        <f t="shared" si="22"/>
        <v>0</v>
      </c>
      <c r="J82" s="194">
        <f t="shared" ref="J82:J116" si="23">K82+L82+M82+N82+O82+R82+S82</f>
        <v>0</v>
      </c>
      <c r="K82" s="83"/>
      <c r="L82" s="79"/>
      <c r="M82" s="79"/>
      <c r="N82" s="84"/>
      <c r="O82" s="85">
        <f t="shared" si="21"/>
        <v>0</v>
      </c>
      <c r="P82" s="83"/>
      <c r="Q82" s="79"/>
      <c r="R82" s="86"/>
      <c r="S82" s="190"/>
      <c r="T82" s="87"/>
      <c r="U82" s="70">
        <f t="shared" ref="U82:U116" si="24">V82+W82+X82</f>
        <v>0</v>
      </c>
      <c r="V82" s="88">
        <f t="shared" ref="V82:V116" si="25">ROUNDDOWN(J82*0.1,2)+ROUNDDOWN(AE82*0.1,2)+ROUNDDOWN(AF82*0.1,2)</f>
        <v>0</v>
      </c>
      <c r="W82" s="216">
        <f t="shared" ref="W82:W116" si="26">ROUNDDOWN(J82*0.1,2)+ROUNDDOWN(AE82*0.1,2)+ROUNDDOWN(AF82*0.1,2)</f>
        <v>0</v>
      </c>
      <c r="X82" s="224">
        <f t="shared" ref="X82:X116" si="27">SUM(Y82:AD82)</f>
        <v>0</v>
      </c>
      <c r="Y82" s="223">
        <f t="shared" ref="Y82:Y116" si="28">IF(J82+AF82&gt;7644,ROUNDDOWN(7644*0.014,2),ROUNDDOWN(J82*0.014,2))+ROUNDDOWN(AF82*0.014,2)</f>
        <v>0</v>
      </c>
      <c r="Z82" s="89">
        <f t="shared" ref="Z82:Z116" si="29">IF(J82+AF82&gt;7644,ROUNDDOWN(7644*0.14,2),ROUNDDOWN(J82*0.14,2))+ROUNDDOWN(AF82*0.14,2)</f>
        <v>0</v>
      </c>
      <c r="AA82" s="226">
        <f t="shared" ref="AA82:AA116" si="30">ROUNDDOWN(J82*0.008,2)+ROUNDDOWN(AF82*0.008,2)</f>
        <v>0</v>
      </c>
      <c r="AB82" s="89">
        <f t="shared" ref="AB82:AB116" si="31">IF(J82+AF82&gt;7644,ROUNDDOWN(7644*0.03,2),ROUNDDOWN(J82*0.03,2))+ROUNDDOWN(AF82*0.03,2)</f>
        <v>0</v>
      </c>
      <c r="AC82" s="89">
        <f t="shared" ref="AC82:AC116" si="32">IF(J82+AF82&gt;7644,ROUNDDOWN(7644*0.01,2),ROUNDDOWN(J82*0.01,2))+ROUNDDOWN(AF82*0.01,2)</f>
        <v>0</v>
      </c>
      <c r="AD82" s="89">
        <f t="shared" ref="AD82:AD116" si="33">IF(J82+AF82&gt;7644,ROUNDDOWN(7644*0.0475,2),ROUNDDOWN(J82*0.0475,2))+ROUNDDOWN(AF82*0.0475,2)</f>
        <v>0</v>
      </c>
      <c r="AE82" s="71">
        <v>0</v>
      </c>
      <c r="AF82" s="71">
        <v>0</v>
      </c>
      <c r="AG82" s="71">
        <v>0</v>
      </c>
      <c r="AH82" s="165">
        <v>0</v>
      </c>
      <c r="AI82" s="369">
        <v>0</v>
      </c>
      <c r="AJ82" s="375"/>
      <c r="AK82" s="388">
        <f t="shared" ref="AK82:AK116" si="34">AL82+AT82+AU82+BE82+BF82+BH82+BG82</f>
        <v>0</v>
      </c>
      <c r="AL82" s="379">
        <f t="shared" ref="AL82:AL116" si="35">AM82+AN82+AO82+AP82+AQ82+AR82+AS82</f>
        <v>0</v>
      </c>
      <c r="AM82" s="212">
        <f>ROUNDDOWN(K82*AJ82,2)</f>
        <v>0</v>
      </c>
      <c r="AN82" s="102">
        <f>ROUNDDOWN(L82*AJ82,2)</f>
        <v>0</v>
      </c>
      <c r="AO82" s="102">
        <f>ROUNDDOWN(M82*AJ82,2)</f>
        <v>0</v>
      </c>
      <c r="AP82" s="206">
        <f>ROUNDDOWN(N82*AJ82,2)</f>
        <v>0</v>
      </c>
      <c r="AQ82" s="102">
        <f>Q82</f>
        <v>0</v>
      </c>
      <c r="AR82" s="102">
        <f>ROUNDDOWN(R82*AJ82,2)</f>
        <v>0</v>
      </c>
      <c r="AS82" s="102">
        <f>ROUNDDOWN(S82*AJ82,2)</f>
        <v>0</v>
      </c>
      <c r="AT82" s="216">
        <f>ROUNDDOWN(T82*AJ82,2)</f>
        <v>0</v>
      </c>
      <c r="AU82" s="90">
        <f t="shared" ref="AU82:AU116" si="36">AV82+AW82+AX82</f>
        <v>0</v>
      </c>
      <c r="AV82" s="219">
        <f>IF(V82=0,0,ROUNDDOWN(AL82*0.1,2)+ROUNDDOWN(BE82*0.1,2))</f>
        <v>0</v>
      </c>
      <c r="AW82" s="216">
        <f>IF(W82=0,0,ROUNDDOWN(AL82*0.1,2)+ROUNDDOWN(BE82*0.1,2))</f>
        <v>0</v>
      </c>
      <c r="AX82" s="214">
        <f t="shared" ref="AX82:AX116" si="37">SUM(AY82:BD82)</f>
        <v>0</v>
      </c>
      <c r="AY82" s="396">
        <f>IF(Y82=0,0,(IF(AL82&gt;7644,ROUNDDOWN(7644*0.014,2),ROUNDDOWN(AL82*0.014,2))))</f>
        <v>0</v>
      </c>
      <c r="AZ82" s="222">
        <f>IF(Z82=0,0,(IF(AL82&gt;7644,ROUNDDOWN(7644*0.14,2),ROUNDDOWN(AL82*0.14,2))))</f>
        <v>0</v>
      </c>
      <c r="BA82" s="222">
        <f t="shared" ref="BA82:BA116" si="38">ROUNDDOWN(AL82*0.008,2)</f>
        <v>0</v>
      </c>
      <c r="BB82" s="89">
        <f>IF(AB82=0,0,(IF(AL82&gt;7644,ROUNDDOWN(7644*0.03,2),ROUNDDOWN(AL82*0.03,2))))</f>
        <v>0</v>
      </c>
      <c r="BC82" s="89">
        <f>IF(AC82=0,0,IF(AL82&gt;7644,ROUNDDOWN(7644*0.01,2),ROUNDDOWN(AL82*0.01,2)))</f>
        <v>0</v>
      </c>
      <c r="BD82" s="397">
        <f>IF(AD82=0,0,(IF(AL82&gt;7644,ROUNDDOWN(7644*0.0475,2),ROUNDDOWN(AL82*0.0475,2))))</f>
        <v>0</v>
      </c>
      <c r="BE82" s="392">
        <f>AE82*AJ82</f>
        <v>0</v>
      </c>
      <c r="BF82" s="391">
        <f t="shared" ref="BF82:BF116" si="39">AH82</f>
        <v>0</v>
      </c>
      <c r="BG82" s="378">
        <f t="shared" ref="BG82:BG116" si="40">AI82*AJ82</f>
        <v>0</v>
      </c>
      <c r="BH82" s="174">
        <f>ROUNDDOWN(AJ82*AG82,2)</f>
        <v>0</v>
      </c>
      <c r="BI82" s="169"/>
      <c r="BJ82" s="169"/>
    </row>
    <row r="83" spans="1:62" s="4" customFormat="1" ht="13.8" x14ac:dyDescent="0.25">
      <c r="A83" s="56">
        <v>67</v>
      </c>
      <c r="B83" s="75"/>
      <c r="C83" s="99"/>
      <c r="D83" s="95"/>
      <c r="E83" s="78"/>
      <c r="F83" s="79"/>
      <c r="G83" s="80"/>
      <c r="H83" s="81"/>
      <c r="I83" s="82">
        <f t="shared" si="22"/>
        <v>0</v>
      </c>
      <c r="J83" s="194">
        <f t="shared" si="23"/>
        <v>0</v>
      </c>
      <c r="K83" s="83"/>
      <c r="L83" s="79"/>
      <c r="M83" s="79"/>
      <c r="N83" s="84"/>
      <c r="O83" s="85">
        <f t="shared" si="21"/>
        <v>0</v>
      </c>
      <c r="P83" s="83"/>
      <c r="Q83" s="79"/>
      <c r="R83" s="86"/>
      <c r="S83" s="190"/>
      <c r="T83" s="87"/>
      <c r="U83" s="70">
        <f t="shared" si="24"/>
        <v>0</v>
      </c>
      <c r="V83" s="88">
        <f t="shared" si="25"/>
        <v>0</v>
      </c>
      <c r="W83" s="216">
        <f t="shared" si="26"/>
        <v>0</v>
      </c>
      <c r="X83" s="224">
        <f t="shared" si="27"/>
        <v>0</v>
      </c>
      <c r="Y83" s="223">
        <f t="shared" si="28"/>
        <v>0</v>
      </c>
      <c r="Z83" s="89">
        <f t="shared" si="29"/>
        <v>0</v>
      </c>
      <c r="AA83" s="226">
        <f t="shared" si="30"/>
        <v>0</v>
      </c>
      <c r="AB83" s="89">
        <f t="shared" si="31"/>
        <v>0</v>
      </c>
      <c r="AC83" s="89">
        <f t="shared" si="32"/>
        <v>0</v>
      </c>
      <c r="AD83" s="89">
        <f t="shared" si="33"/>
        <v>0</v>
      </c>
      <c r="AE83" s="71">
        <v>0</v>
      </c>
      <c r="AF83" s="71">
        <v>0</v>
      </c>
      <c r="AG83" s="71">
        <v>0</v>
      </c>
      <c r="AH83" s="165">
        <v>0</v>
      </c>
      <c r="AI83" s="369">
        <v>0</v>
      </c>
      <c r="AJ83" s="375"/>
      <c r="AK83" s="388">
        <f t="shared" si="34"/>
        <v>0</v>
      </c>
      <c r="AL83" s="379">
        <f t="shared" si="35"/>
        <v>0</v>
      </c>
      <c r="AM83" s="212">
        <f>ROUNDDOWN(K83*AJ83,2)</f>
        <v>0</v>
      </c>
      <c r="AN83" s="102">
        <f>ROUNDDOWN(L83*AJ83,2)</f>
        <v>0</v>
      </c>
      <c r="AO83" s="102">
        <f>ROUNDDOWN(M83*AJ83,2)</f>
        <v>0</v>
      </c>
      <c r="AP83" s="206">
        <f>ROUNDDOWN(N83*AJ83,2)</f>
        <v>0</v>
      </c>
      <c r="AQ83" s="102">
        <f>Q83</f>
        <v>0</v>
      </c>
      <c r="AR83" s="102">
        <f>ROUNDDOWN(R83*AJ83,2)</f>
        <v>0</v>
      </c>
      <c r="AS83" s="102">
        <f>ROUNDDOWN(S83*AJ83,2)</f>
        <v>0</v>
      </c>
      <c r="AT83" s="216">
        <f>ROUNDDOWN(T83*AJ83,2)</f>
        <v>0</v>
      </c>
      <c r="AU83" s="90">
        <f t="shared" si="36"/>
        <v>0</v>
      </c>
      <c r="AV83" s="219">
        <f>IF(V83=0,0,ROUNDDOWN(AL83*0.1,2)+ROUNDDOWN(BE83*0.1,2))</f>
        <v>0</v>
      </c>
      <c r="AW83" s="216">
        <f>IF(W83=0,0,ROUNDDOWN(AL83*0.1,2)+ROUNDDOWN(BE83*0.1,2))</f>
        <v>0</v>
      </c>
      <c r="AX83" s="214">
        <f t="shared" si="37"/>
        <v>0</v>
      </c>
      <c r="AY83" s="396">
        <f>IF(Y83=0,0,(IF(AL83&gt;7644,ROUNDDOWN(7644*0.014,2),ROUNDDOWN(AL83*0.014,2))))</f>
        <v>0</v>
      </c>
      <c r="AZ83" s="222">
        <f>IF(Z83=0,0,(IF(AL83&gt;7644,ROUNDDOWN(7644*0.14,2),ROUNDDOWN(AL83*0.14,2))))</f>
        <v>0</v>
      </c>
      <c r="BA83" s="222">
        <f t="shared" si="38"/>
        <v>0</v>
      </c>
      <c r="BB83" s="89">
        <f>IF(AB83=0,0,(IF(AL83&gt;7644,ROUNDDOWN(7644*0.03,2),ROUNDDOWN(AL83*0.03,2))))</f>
        <v>0</v>
      </c>
      <c r="BC83" s="89">
        <f>IF(AC83=0,0,IF(AL83&gt;7644,ROUNDDOWN(7644*0.01,2),ROUNDDOWN(AL83*0.01,2)))</f>
        <v>0</v>
      </c>
      <c r="BD83" s="397">
        <f>IF(AD83=0,0,(IF(AL83&gt;7644,ROUNDDOWN(7644*0.0475,2),ROUNDDOWN(AL83*0.0475,2))))</f>
        <v>0</v>
      </c>
      <c r="BE83" s="392">
        <f>AE83*AJ83</f>
        <v>0</v>
      </c>
      <c r="BF83" s="391">
        <f t="shared" si="39"/>
        <v>0</v>
      </c>
      <c r="BG83" s="378">
        <f t="shared" si="40"/>
        <v>0</v>
      </c>
      <c r="BH83" s="174">
        <f>ROUNDDOWN(AJ83*AG83,2)</f>
        <v>0</v>
      </c>
      <c r="BI83" s="169"/>
      <c r="BJ83" s="169"/>
    </row>
    <row r="84" spans="1:62" s="4" customFormat="1" ht="13.8" x14ac:dyDescent="0.25">
      <c r="A84" s="56">
        <v>68</v>
      </c>
      <c r="B84" s="75"/>
      <c r="C84" s="76"/>
      <c r="D84" s="95"/>
      <c r="E84" s="78"/>
      <c r="F84" s="79"/>
      <c r="G84" s="80"/>
      <c r="H84" s="81"/>
      <c r="I84" s="82">
        <f t="shared" si="22"/>
        <v>0</v>
      </c>
      <c r="J84" s="194">
        <f t="shared" si="23"/>
        <v>0</v>
      </c>
      <c r="K84" s="83"/>
      <c r="L84" s="79"/>
      <c r="M84" s="79"/>
      <c r="N84" s="84"/>
      <c r="O84" s="85">
        <f t="shared" si="21"/>
        <v>0</v>
      </c>
      <c r="P84" s="83"/>
      <c r="Q84" s="79"/>
      <c r="R84" s="86"/>
      <c r="S84" s="190"/>
      <c r="T84" s="87"/>
      <c r="U84" s="70">
        <f t="shared" si="24"/>
        <v>0</v>
      </c>
      <c r="V84" s="88">
        <f t="shared" si="25"/>
        <v>0</v>
      </c>
      <c r="W84" s="216">
        <f t="shared" si="26"/>
        <v>0</v>
      </c>
      <c r="X84" s="224">
        <f t="shared" si="27"/>
        <v>0</v>
      </c>
      <c r="Y84" s="223">
        <f t="shared" si="28"/>
        <v>0</v>
      </c>
      <c r="Z84" s="89">
        <f t="shared" si="29"/>
        <v>0</v>
      </c>
      <c r="AA84" s="226">
        <f t="shared" si="30"/>
        <v>0</v>
      </c>
      <c r="AB84" s="89">
        <f t="shared" si="31"/>
        <v>0</v>
      </c>
      <c r="AC84" s="89">
        <f t="shared" si="32"/>
        <v>0</v>
      </c>
      <c r="AD84" s="89">
        <f t="shared" si="33"/>
        <v>0</v>
      </c>
      <c r="AE84" s="71">
        <v>0</v>
      </c>
      <c r="AF84" s="71">
        <v>0</v>
      </c>
      <c r="AG84" s="71">
        <v>0</v>
      </c>
      <c r="AH84" s="165">
        <v>0</v>
      </c>
      <c r="AI84" s="369">
        <v>0</v>
      </c>
      <c r="AJ84" s="375"/>
      <c r="AK84" s="388">
        <f t="shared" si="34"/>
        <v>0</v>
      </c>
      <c r="AL84" s="379">
        <f t="shared" si="35"/>
        <v>0</v>
      </c>
      <c r="AM84" s="212">
        <f>ROUNDDOWN(K84*AJ84,2)</f>
        <v>0</v>
      </c>
      <c r="AN84" s="102">
        <f>ROUNDDOWN(L84*AJ84,2)</f>
        <v>0</v>
      </c>
      <c r="AO84" s="102">
        <f>ROUNDDOWN(M84*AJ84,2)</f>
        <v>0</v>
      </c>
      <c r="AP84" s="206">
        <f>ROUNDDOWN(N84*AJ84,2)</f>
        <v>0</v>
      </c>
      <c r="AQ84" s="102">
        <f>Q84</f>
        <v>0</v>
      </c>
      <c r="AR84" s="102">
        <f>ROUNDDOWN(R84*AJ84,2)</f>
        <v>0</v>
      </c>
      <c r="AS84" s="102">
        <f>ROUNDDOWN(S84*AJ84,2)</f>
        <v>0</v>
      </c>
      <c r="AT84" s="216">
        <f>ROUNDDOWN(T84*AJ84,2)</f>
        <v>0</v>
      </c>
      <c r="AU84" s="90">
        <f t="shared" si="36"/>
        <v>0</v>
      </c>
      <c r="AV84" s="219">
        <f>IF(V84=0,0,ROUNDDOWN(AL84*0.1,2)+ROUNDDOWN(BE84*0.1,2))</f>
        <v>0</v>
      </c>
      <c r="AW84" s="216">
        <f>IF(W84=0,0,ROUNDDOWN(AL84*0.1,2)+ROUNDDOWN(BE84*0.1,2))</f>
        <v>0</v>
      </c>
      <c r="AX84" s="214">
        <f t="shared" si="37"/>
        <v>0</v>
      </c>
      <c r="AY84" s="396">
        <f>IF(Y84=0,0,(IF(AL84&gt;7644,ROUNDDOWN(7644*0.014,2),ROUNDDOWN(AL84*0.014,2))))</f>
        <v>0</v>
      </c>
      <c r="AZ84" s="222">
        <f>IF(Z84=0,0,(IF(AL84&gt;7644,ROUNDDOWN(7644*0.14,2),ROUNDDOWN(AL84*0.14,2))))</f>
        <v>0</v>
      </c>
      <c r="BA84" s="222">
        <f t="shared" si="38"/>
        <v>0</v>
      </c>
      <c r="BB84" s="89">
        <f>IF(AB84=0,0,(IF(AL84&gt;7644,ROUNDDOWN(7644*0.03,2),ROUNDDOWN(AL84*0.03,2))))</f>
        <v>0</v>
      </c>
      <c r="BC84" s="89">
        <f>IF(AC84=0,0,IF(AL84&gt;7644,ROUNDDOWN(7644*0.01,2),ROUNDDOWN(AL84*0.01,2)))</f>
        <v>0</v>
      </c>
      <c r="BD84" s="397">
        <f>IF(AD84=0,0,(IF(AL84&gt;7644,ROUNDDOWN(7644*0.0475,2),ROUNDDOWN(AL84*0.0475,2))))</f>
        <v>0</v>
      </c>
      <c r="BE84" s="392">
        <f>AE84*AJ84</f>
        <v>0</v>
      </c>
      <c r="BF84" s="391">
        <f t="shared" si="39"/>
        <v>0</v>
      </c>
      <c r="BG84" s="378">
        <f t="shared" si="40"/>
        <v>0</v>
      </c>
      <c r="BH84" s="174">
        <f>ROUNDDOWN(AJ84*AG84,2)</f>
        <v>0</v>
      </c>
      <c r="BI84" s="169"/>
      <c r="BJ84" s="169"/>
    </row>
    <row r="85" spans="1:62" s="4" customFormat="1" ht="13.8" x14ac:dyDescent="0.25">
      <c r="A85" s="56">
        <v>69</v>
      </c>
      <c r="B85" s="75"/>
      <c r="C85" s="76"/>
      <c r="D85" s="95"/>
      <c r="E85" s="78"/>
      <c r="F85" s="79"/>
      <c r="G85" s="80"/>
      <c r="H85" s="81"/>
      <c r="I85" s="82">
        <f t="shared" si="22"/>
        <v>0</v>
      </c>
      <c r="J85" s="194">
        <f t="shared" si="23"/>
        <v>0</v>
      </c>
      <c r="K85" s="83"/>
      <c r="L85" s="79"/>
      <c r="M85" s="79"/>
      <c r="N85" s="84"/>
      <c r="O85" s="85">
        <f t="shared" si="21"/>
        <v>0</v>
      </c>
      <c r="P85" s="83"/>
      <c r="Q85" s="79"/>
      <c r="R85" s="86"/>
      <c r="S85" s="190"/>
      <c r="T85" s="87"/>
      <c r="U85" s="70">
        <f t="shared" si="24"/>
        <v>0</v>
      </c>
      <c r="V85" s="88">
        <f t="shared" si="25"/>
        <v>0</v>
      </c>
      <c r="W85" s="216">
        <f t="shared" si="26"/>
        <v>0</v>
      </c>
      <c r="X85" s="224">
        <f t="shared" si="27"/>
        <v>0</v>
      </c>
      <c r="Y85" s="223">
        <f t="shared" si="28"/>
        <v>0</v>
      </c>
      <c r="Z85" s="89">
        <f t="shared" si="29"/>
        <v>0</v>
      </c>
      <c r="AA85" s="226">
        <f t="shared" si="30"/>
        <v>0</v>
      </c>
      <c r="AB85" s="89">
        <f t="shared" si="31"/>
        <v>0</v>
      </c>
      <c r="AC85" s="89">
        <f t="shared" si="32"/>
        <v>0</v>
      </c>
      <c r="AD85" s="89">
        <f t="shared" si="33"/>
        <v>0</v>
      </c>
      <c r="AE85" s="71">
        <v>0</v>
      </c>
      <c r="AF85" s="71">
        <v>0</v>
      </c>
      <c r="AG85" s="71">
        <v>0</v>
      </c>
      <c r="AH85" s="165">
        <v>0</v>
      </c>
      <c r="AI85" s="369">
        <v>0</v>
      </c>
      <c r="AJ85" s="375"/>
      <c r="AK85" s="388">
        <f t="shared" si="34"/>
        <v>0</v>
      </c>
      <c r="AL85" s="379">
        <f t="shared" si="35"/>
        <v>0</v>
      </c>
      <c r="AM85" s="212">
        <f>ROUNDDOWN(K85*AJ85,2)</f>
        <v>0</v>
      </c>
      <c r="AN85" s="102">
        <f>ROUNDDOWN(L85*AJ85,2)</f>
        <v>0</v>
      </c>
      <c r="AO85" s="102">
        <f>ROUNDDOWN(M85*AJ85,2)</f>
        <v>0</v>
      </c>
      <c r="AP85" s="206">
        <f>ROUNDDOWN(N85*AJ85,2)</f>
        <v>0</v>
      </c>
      <c r="AQ85" s="102">
        <f>Q85</f>
        <v>0</v>
      </c>
      <c r="AR85" s="102">
        <f>ROUNDDOWN(R85*AJ85,2)</f>
        <v>0</v>
      </c>
      <c r="AS85" s="102">
        <f>ROUNDDOWN(S85*AJ85,2)</f>
        <v>0</v>
      </c>
      <c r="AT85" s="216">
        <f>ROUNDDOWN(T85*AJ85,2)</f>
        <v>0</v>
      </c>
      <c r="AU85" s="90">
        <f t="shared" si="36"/>
        <v>0</v>
      </c>
      <c r="AV85" s="219">
        <f>IF(V85=0,0,ROUNDDOWN(AL85*0.1,2)+ROUNDDOWN(BE85*0.1,2))</f>
        <v>0</v>
      </c>
      <c r="AW85" s="216">
        <f>IF(W85=0,0,ROUNDDOWN(AL85*0.1,2)+ROUNDDOWN(BE85*0.1,2))</f>
        <v>0</v>
      </c>
      <c r="AX85" s="214">
        <f t="shared" si="37"/>
        <v>0</v>
      </c>
      <c r="AY85" s="396">
        <f>IF(Y85=0,0,(IF(AL85&gt;7644,ROUNDDOWN(7644*0.014,2),ROUNDDOWN(AL85*0.014,2))))</f>
        <v>0</v>
      </c>
      <c r="AZ85" s="222">
        <f>IF(Z85=0,0,(IF(AL85&gt;7644,ROUNDDOWN(7644*0.14,2),ROUNDDOWN(AL85*0.14,2))))</f>
        <v>0</v>
      </c>
      <c r="BA85" s="222">
        <f t="shared" si="38"/>
        <v>0</v>
      </c>
      <c r="BB85" s="89">
        <f>IF(AB85=0,0,(IF(AL85&gt;7644,ROUNDDOWN(7644*0.03,2),ROUNDDOWN(AL85*0.03,2))))</f>
        <v>0</v>
      </c>
      <c r="BC85" s="89">
        <f>IF(AC85=0,0,IF(AL85&gt;7644,ROUNDDOWN(7644*0.01,2),ROUNDDOWN(AL85*0.01,2)))</f>
        <v>0</v>
      </c>
      <c r="BD85" s="397">
        <f>IF(AD85=0,0,(IF(AL85&gt;7644,ROUNDDOWN(7644*0.0475,2),ROUNDDOWN(AL85*0.0475,2))))</f>
        <v>0</v>
      </c>
      <c r="BE85" s="392">
        <f>AE85*AJ85</f>
        <v>0</v>
      </c>
      <c r="BF85" s="391">
        <f t="shared" si="39"/>
        <v>0</v>
      </c>
      <c r="BG85" s="378">
        <f t="shared" si="40"/>
        <v>0</v>
      </c>
      <c r="BH85" s="174">
        <f>ROUNDDOWN(AJ85*AG85,2)</f>
        <v>0</v>
      </c>
      <c r="BI85" s="169"/>
      <c r="BJ85" s="169"/>
    </row>
    <row r="86" spans="1:62" s="4" customFormat="1" ht="13.8" x14ac:dyDescent="0.25">
      <c r="A86" s="56">
        <v>70</v>
      </c>
      <c r="B86" s="75"/>
      <c r="C86" s="76"/>
      <c r="D86" s="95"/>
      <c r="E86" s="78"/>
      <c r="F86" s="79"/>
      <c r="G86" s="80"/>
      <c r="H86" s="81"/>
      <c r="I86" s="82">
        <f t="shared" si="22"/>
        <v>0</v>
      </c>
      <c r="J86" s="194">
        <f t="shared" si="23"/>
        <v>0</v>
      </c>
      <c r="K86" s="83"/>
      <c r="L86" s="79"/>
      <c r="M86" s="79"/>
      <c r="N86" s="84"/>
      <c r="O86" s="85">
        <f t="shared" si="21"/>
        <v>0</v>
      </c>
      <c r="P86" s="83"/>
      <c r="Q86" s="79"/>
      <c r="R86" s="86"/>
      <c r="S86" s="190"/>
      <c r="T86" s="87"/>
      <c r="U86" s="70">
        <f t="shared" si="24"/>
        <v>0</v>
      </c>
      <c r="V86" s="88">
        <f t="shared" si="25"/>
        <v>0</v>
      </c>
      <c r="W86" s="216">
        <f t="shared" si="26"/>
        <v>0</v>
      </c>
      <c r="X86" s="224">
        <f t="shared" si="27"/>
        <v>0</v>
      </c>
      <c r="Y86" s="223">
        <f t="shared" si="28"/>
        <v>0</v>
      </c>
      <c r="Z86" s="89">
        <f t="shared" si="29"/>
        <v>0</v>
      </c>
      <c r="AA86" s="226">
        <f t="shared" si="30"/>
        <v>0</v>
      </c>
      <c r="AB86" s="89">
        <f t="shared" si="31"/>
        <v>0</v>
      </c>
      <c r="AC86" s="89">
        <f t="shared" si="32"/>
        <v>0</v>
      </c>
      <c r="AD86" s="89">
        <f t="shared" si="33"/>
        <v>0</v>
      </c>
      <c r="AE86" s="71">
        <v>0</v>
      </c>
      <c r="AF86" s="71">
        <v>0</v>
      </c>
      <c r="AG86" s="71">
        <v>0</v>
      </c>
      <c r="AH86" s="165">
        <v>0</v>
      </c>
      <c r="AI86" s="369">
        <v>0</v>
      </c>
      <c r="AJ86" s="375"/>
      <c r="AK86" s="388">
        <f t="shared" si="34"/>
        <v>0</v>
      </c>
      <c r="AL86" s="379">
        <f t="shared" si="35"/>
        <v>0</v>
      </c>
      <c r="AM86" s="212">
        <f>ROUNDDOWN(K86*AJ86,2)</f>
        <v>0</v>
      </c>
      <c r="AN86" s="102">
        <f>ROUNDDOWN(L86*AJ86,2)</f>
        <v>0</v>
      </c>
      <c r="AO86" s="102">
        <f>ROUNDDOWN(M86*AJ86,2)</f>
        <v>0</v>
      </c>
      <c r="AP86" s="206">
        <f>ROUNDDOWN(N86*AJ86,2)</f>
        <v>0</v>
      </c>
      <c r="AQ86" s="102">
        <f>Q86</f>
        <v>0</v>
      </c>
      <c r="AR86" s="102">
        <f>ROUNDDOWN(R86*AJ86,2)</f>
        <v>0</v>
      </c>
      <c r="AS86" s="102">
        <f>ROUNDDOWN(S86*AJ86,2)</f>
        <v>0</v>
      </c>
      <c r="AT86" s="216">
        <f>ROUNDDOWN(T86*AJ86,2)</f>
        <v>0</v>
      </c>
      <c r="AU86" s="90">
        <f t="shared" si="36"/>
        <v>0</v>
      </c>
      <c r="AV86" s="219">
        <f>IF(V86=0,0,ROUNDDOWN(AL86*0.1,2)+ROUNDDOWN(BE86*0.1,2))</f>
        <v>0</v>
      </c>
      <c r="AW86" s="216">
        <f>IF(W86=0,0,ROUNDDOWN(AL86*0.1,2)+ROUNDDOWN(BE86*0.1,2))</f>
        <v>0</v>
      </c>
      <c r="AX86" s="214">
        <f t="shared" si="37"/>
        <v>0</v>
      </c>
      <c r="AY86" s="396">
        <f>IF(Y86=0,0,(IF(AL86&gt;7644,ROUNDDOWN(7644*0.014,2),ROUNDDOWN(AL86*0.014,2))))</f>
        <v>0</v>
      </c>
      <c r="AZ86" s="222">
        <f>IF(Z86=0,0,(IF(AL86&gt;7644,ROUNDDOWN(7644*0.14,2),ROUNDDOWN(AL86*0.14,2))))</f>
        <v>0</v>
      </c>
      <c r="BA86" s="222">
        <f t="shared" si="38"/>
        <v>0</v>
      </c>
      <c r="BB86" s="89">
        <f>IF(AB86=0,0,(IF(AL86&gt;7644,ROUNDDOWN(7644*0.03,2),ROUNDDOWN(AL86*0.03,2))))</f>
        <v>0</v>
      </c>
      <c r="BC86" s="89">
        <f>IF(AC86=0,0,IF(AL86&gt;7644,ROUNDDOWN(7644*0.01,2),ROUNDDOWN(AL86*0.01,2)))</f>
        <v>0</v>
      </c>
      <c r="BD86" s="397">
        <f>IF(AD86=0,0,(IF(AL86&gt;7644,ROUNDDOWN(7644*0.0475,2),ROUNDDOWN(AL86*0.0475,2))))</f>
        <v>0</v>
      </c>
      <c r="BE86" s="392">
        <f>AE86*AJ86</f>
        <v>0</v>
      </c>
      <c r="BF86" s="391">
        <f t="shared" si="39"/>
        <v>0</v>
      </c>
      <c r="BG86" s="378">
        <f t="shared" si="40"/>
        <v>0</v>
      </c>
      <c r="BH86" s="174">
        <f>ROUNDDOWN(AJ86*AG86,2)</f>
        <v>0</v>
      </c>
      <c r="BI86" s="169"/>
      <c r="BJ86" s="169"/>
    </row>
    <row r="87" spans="1:62" s="4" customFormat="1" ht="13.8" x14ac:dyDescent="0.25">
      <c r="A87" s="56">
        <v>71</v>
      </c>
      <c r="B87" s="75"/>
      <c r="C87" s="93"/>
      <c r="D87" s="95"/>
      <c r="E87" s="78"/>
      <c r="F87" s="79"/>
      <c r="G87" s="80"/>
      <c r="H87" s="81"/>
      <c r="I87" s="82">
        <f t="shared" si="22"/>
        <v>0</v>
      </c>
      <c r="J87" s="194">
        <f t="shared" si="23"/>
        <v>0</v>
      </c>
      <c r="K87" s="83"/>
      <c r="L87" s="79"/>
      <c r="M87" s="79"/>
      <c r="N87" s="84"/>
      <c r="O87" s="85">
        <f t="shared" ref="O87:O116" si="41">P87+Q87</f>
        <v>0</v>
      </c>
      <c r="P87" s="83"/>
      <c r="Q87" s="79"/>
      <c r="R87" s="86"/>
      <c r="S87" s="190"/>
      <c r="T87" s="87"/>
      <c r="U87" s="70">
        <f t="shared" si="24"/>
        <v>0</v>
      </c>
      <c r="V87" s="88">
        <f t="shared" si="25"/>
        <v>0</v>
      </c>
      <c r="W87" s="216">
        <f t="shared" si="26"/>
        <v>0</v>
      </c>
      <c r="X87" s="224">
        <f t="shared" si="27"/>
        <v>0</v>
      </c>
      <c r="Y87" s="223">
        <f t="shared" si="28"/>
        <v>0</v>
      </c>
      <c r="Z87" s="89">
        <f t="shared" si="29"/>
        <v>0</v>
      </c>
      <c r="AA87" s="226">
        <f t="shared" si="30"/>
        <v>0</v>
      </c>
      <c r="AB87" s="89">
        <f t="shared" si="31"/>
        <v>0</v>
      </c>
      <c r="AC87" s="89">
        <f t="shared" si="32"/>
        <v>0</v>
      </c>
      <c r="AD87" s="89">
        <f t="shared" si="33"/>
        <v>0</v>
      </c>
      <c r="AE87" s="71">
        <v>0</v>
      </c>
      <c r="AF87" s="71">
        <v>0</v>
      </c>
      <c r="AG87" s="71">
        <v>0</v>
      </c>
      <c r="AH87" s="165">
        <v>0</v>
      </c>
      <c r="AI87" s="369">
        <v>0</v>
      </c>
      <c r="AJ87" s="375"/>
      <c r="AK87" s="388">
        <f t="shared" si="34"/>
        <v>0</v>
      </c>
      <c r="AL87" s="379">
        <f t="shared" si="35"/>
        <v>0</v>
      </c>
      <c r="AM87" s="212">
        <f>ROUNDDOWN(K87*AJ87,2)</f>
        <v>0</v>
      </c>
      <c r="AN87" s="102">
        <f>ROUNDDOWN(L87*AJ87,2)</f>
        <v>0</v>
      </c>
      <c r="AO87" s="102">
        <f>ROUNDDOWN(M87*AJ87,2)</f>
        <v>0</v>
      </c>
      <c r="AP87" s="206">
        <f>ROUNDDOWN(N87*AJ87,2)</f>
        <v>0</v>
      </c>
      <c r="AQ87" s="102">
        <f>Q87</f>
        <v>0</v>
      </c>
      <c r="AR87" s="102">
        <f>ROUNDDOWN(R87*AJ87,2)</f>
        <v>0</v>
      </c>
      <c r="AS87" s="102">
        <f>ROUNDDOWN(S87*AJ87,2)</f>
        <v>0</v>
      </c>
      <c r="AT87" s="216">
        <f>ROUNDDOWN(T87*AJ87,2)</f>
        <v>0</v>
      </c>
      <c r="AU87" s="90">
        <f t="shared" si="36"/>
        <v>0</v>
      </c>
      <c r="AV87" s="219">
        <f>IF(V87=0,0,ROUNDDOWN(AL87*0.1,2)+ROUNDDOWN(BE87*0.1,2))</f>
        <v>0</v>
      </c>
      <c r="AW87" s="216">
        <f>IF(W87=0,0,ROUNDDOWN(AL87*0.1,2)+ROUNDDOWN(BE87*0.1,2))</f>
        <v>0</v>
      </c>
      <c r="AX87" s="214">
        <f t="shared" si="37"/>
        <v>0</v>
      </c>
      <c r="AY87" s="396">
        <f>IF(Y87=0,0,(IF(AL87&gt;7644,ROUNDDOWN(7644*0.014,2),ROUNDDOWN(AL87*0.014,2))))</f>
        <v>0</v>
      </c>
      <c r="AZ87" s="222">
        <f>IF(Z87=0,0,(IF(AL87&gt;7644,ROUNDDOWN(7644*0.14,2),ROUNDDOWN(AL87*0.14,2))))</f>
        <v>0</v>
      </c>
      <c r="BA87" s="222">
        <f t="shared" si="38"/>
        <v>0</v>
      </c>
      <c r="BB87" s="89">
        <f>IF(AB87=0,0,(IF(AL87&gt;7644,ROUNDDOWN(7644*0.03,2),ROUNDDOWN(AL87*0.03,2))))</f>
        <v>0</v>
      </c>
      <c r="BC87" s="89">
        <f>IF(AC87=0,0,IF(AL87&gt;7644,ROUNDDOWN(7644*0.01,2),ROUNDDOWN(AL87*0.01,2)))</f>
        <v>0</v>
      </c>
      <c r="BD87" s="397">
        <f>IF(AD87=0,0,(IF(AL87&gt;7644,ROUNDDOWN(7644*0.0475,2),ROUNDDOWN(AL87*0.0475,2))))</f>
        <v>0</v>
      </c>
      <c r="BE87" s="392">
        <f>AE87*AJ87</f>
        <v>0</v>
      </c>
      <c r="BF87" s="391">
        <f t="shared" si="39"/>
        <v>0</v>
      </c>
      <c r="BG87" s="378">
        <f t="shared" si="40"/>
        <v>0</v>
      </c>
      <c r="BH87" s="174">
        <f>ROUNDDOWN(AJ87*AG87,2)</f>
        <v>0</v>
      </c>
      <c r="BI87" s="169"/>
      <c r="BJ87" s="169"/>
    </row>
    <row r="88" spans="1:62" s="4" customFormat="1" ht="13.8" x14ac:dyDescent="0.25">
      <c r="A88" s="56">
        <v>72</v>
      </c>
      <c r="B88" s="75"/>
      <c r="C88" s="76"/>
      <c r="D88" s="95"/>
      <c r="E88" s="78"/>
      <c r="F88" s="79"/>
      <c r="G88" s="80"/>
      <c r="H88" s="81"/>
      <c r="I88" s="82">
        <f>J88+U88</f>
        <v>0</v>
      </c>
      <c r="J88" s="194">
        <f t="shared" si="23"/>
        <v>0</v>
      </c>
      <c r="K88" s="83"/>
      <c r="L88" s="79"/>
      <c r="M88" s="79"/>
      <c r="N88" s="84"/>
      <c r="O88" s="85">
        <f t="shared" si="41"/>
        <v>0</v>
      </c>
      <c r="P88" s="83"/>
      <c r="Q88" s="79"/>
      <c r="R88" s="86"/>
      <c r="S88" s="190"/>
      <c r="T88" s="87"/>
      <c r="U88" s="70">
        <f t="shared" si="24"/>
        <v>0</v>
      </c>
      <c r="V88" s="88">
        <f t="shared" si="25"/>
        <v>0</v>
      </c>
      <c r="W88" s="216">
        <f t="shared" si="26"/>
        <v>0</v>
      </c>
      <c r="X88" s="224">
        <f t="shared" si="27"/>
        <v>0</v>
      </c>
      <c r="Y88" s="223">
        <f t="shared" si="28"/>
        <v>0</v>
      </c>
      <c r="Z88" s="89">
        <f t="shared" si="29"/>
        <v>0</v>
      </c>
      <c r="AA88" s="226">
        <f t="shared" si="30"/>
        <v>0</v>
      </c>
      <c r="AB88" s="89">
        <f t="shared" si="31"/>
        <v>0</v>
      </c>
      <c r="AC88" s="89">
        <f t="shared" si="32"/>
        <v>0</v>
      </c>
      <c r="AD88" s="89">
        <f t="shared" si="33"/>
        <v>0</v>
      </c>
      <c r="AE88" s="71">
        <v>0</v>
      </c>
      <c r="AF88" s="71">
        <v>0</v>
      </c>
      <c r="AG88" s="71">
        <v>0</v>
      </c>
      <c r="AH88" s="165">
        <v>0</v>
      </c>
      <c r="AI88" s="369">
        <v>0</v>
      </c>
      <c r="AJ88" s="375"/>
      <c r="AK88" s="388">
        <f t="shared" si="34"/>
        <v>0</v>
      </c>
      <c r="AL88" s="379">
        <f t="shared" si="35"/>
        <v>0</v>
      </c>
      <c r="AM88" s="212">
        <f>ROUNDDOWN(K88*AJ88,2)</f>
        <v>0</v>
      </c>
      <c r="AN88" s="102">
        <f>ROUNDDOWN(L88*AJ88,2)</f>
        <v>0</v>
      </c>
      <c r="AO88" s="102">
        <f>ROUNDDOWN(M88*AJ88,2)</f>
        <v>0</v>
      </c>
      <c r="AP88" s="206">
        <f>ROUNDDOWN(N88*AJ88,2)</f>
        <v>0</v>
      </c>
      <c r="AQ88" s="102">
        <f>Q88</f>
        <v>0</v>
      </c>
      <c r="AR88" s="102">
        <f>ROUNDDOWN(R88*AJ88,2)</f>
        <v>0</v>
      </c>
      <c r="AS88" s="102">
        <f>ROUNDDOWN(S88*AJ88,2)</f>
        <v>0</v>
      </c>
      <c r="AT88" s="216">
        <f>ROUNDDOWN(T88*AJ88,2)</f>
        <v>0</v>
      </c>
      <c r="AU88" s="90">
        <f t="shared" si="36"/>
        <v>0</v>
      </c>
      <c r="AV88" s="219">
        <f>IF(V88=0,0,ROUNDDOWN(AL88*0.1,2)+ROUNDDOWN(BE88*0.1,2))</f>
        <v>0</v>
      </c>
      <c r="AW88" s="216">
        <f>IF(W88=0,0,ROUNDDOWN(AL88*0.1,2)+ROUNDDOWN(BE88*0.1,2))</f>
        <v>0</v>
      </c>
      <c r="AX88" s="214">
        <f t="shared" si="37"/>
        <v>0</v>
      </c>
      <c r="AY88" s="396">
        <f>IF(Y88=0,0,(IF(AL88&gt;7644,ROUNDDOWN(7644*0.014,2),ROUNDDOWN(AL88*0.014,2))))</f>
        <v>0</v>
      </c>
      <c r="AZ88" s="222">
        <f>IF(Z88=0,0,(IF(AL88&gt;7644,ROUNDDOWN(7644*0.14,2),ROUNDDOWN(AL88*0.14,2))))</f>
        <v>0</v>
      </c>
      <c r="BA88" s="222">
        <f t="shared" si="38"/>
        <v>0</v>
      </c>
      <c r="BB88" s="89">
        <f>IF(AB88=0,0,(IF(AL88&gt;7644,ROUNDDOWN(7644*0.03,2),ROUNDDOWN(AL88*0.03,2))))</f>
        <v>0</v>
      </c>
      <c r="BC88" s="89">
        <f>IF(AC88=0,0,IF(AL88&gt;7644,ROUNDDOWN(7644*0.01,2),ROUNDDOWN(AL88*0.01,2)))</f>
        <v>0</v>
      </c>
      <c r="BD88" s="397">
        <f>IF(AD88=0,0,(IF(AL88&gt;7644,ROUNDDOWN(7644*0.0475,2),ROUNDDOWN(AL88*0.0475,2))))</f>
        <v>0</v>
      </c>
      <c r="BE88" s="392">
        <f>AE88*AJ88</f>
        <v>0</v>
      </c>
      <c r="BF88" s="391">
        <f t="shared" si="39"/>
        <v>0</v>
      </c>
      <c r="BG88" s="378">
        <f t="shared" si="40"/>
        <v>0</v>
      </c>
      <c r="BH88" s="174">
        <f>ROUNDDOWN(AJ88*AG88,2)</f>
        <v>0</v>
      </c>
      <c r="BI88" s="169"/>
      <c r="BJ88" s="169"/>
    </row>
    <row r="89" spans="1:62" s="4" customFormat="1" ht="13.8" x14ac:dyDescent="0.25">
      <c r="A89" s="56">
        <v>73</v>
      </c>
      <c r="B89" s="75"/>
      <c r="C89" s="93"/>
      <c r="D89" s="95"/>
      <c r="E89" s="78"/>
      <c r="F89" s="79"/>
      <c r="G89" s="80"/>
      <c r="H89" s="81"/>
      <c r="I89" s="82">
        <f>J89+U89</f>
        <v>0</v>
      </c>
      <c r="J89" s="194">
        <f t="shared" si="23"/>
        <v>0</v>
      </c>
      <c r="K89" s="83"/>
      <c r="L89" s="79"/>
      <c r="M89" s="79"/>
      <c r="N89" s="84"/>
      <c r="O89" s="85">
        <f>P89+Q89</f>
        <v>0</v>
      </c>
      <c r="P89" s="83"/>
      <c r="Q89" s="79"/>
      <c r="R89" s="86"/>
      <c r="S89" s="190"/>
      <c r="T89" s="87"/>
      <c r="U89" s="70">
        <f t="shared" si="24"/>
        <v>0</v>
      </c>
      <c r="V89" s="88">
        <f t="shared" si="25"/>
        <v>0</v>
      </c>
      <c r="W89" s="216">
        <f t="shared" si="26"/>
        <v>0</v>
      </c>
      <c r="X89" s="224">
        <f t="shared" si="27"/>
        <v>0</v>
      </c>
      <c r="Y89" s="223">
        <f t="shared" si="28"/>
        <v>0</v>
      </c>
      <c r="Z89" s="89">
        <f t="shared" si="29"/>
        <v>0</v>
      </c>
      <c r="AA89" s="226">
        <f t="shared" si="30"/>
        <v>0</v>
      </c>
      <c r="AB89" s="89">
        <f t="shared" si="31"/>
        <v>0</v>
      </c>
      <c r="AC89" s="89">
        <f t="shared" si="32"/>
        <v>0</v>
      </c>
      <c r="AD89" s="89">
        <f t="shared" si="33"/>
        <v>0</v>
      </c>
      <c r="AE89" s="71">
        <v>0</v>
      </c>
      <c r="AF89" s="71">
        <v>0</v>
      </c>
      <c r="AG89" s="71">
        <v>0</v>
      </c>
      <c r="AH89" s="165">
        <v>0</v>
      </c>
      <c r="AI89" s="369">
        <v>0</v>
      </c>
      <c r="AJ89" s="375"/>
      <c r="AK89" s="388">
        <f t="shared" si="34"/>
        <v>0</v>
      </c>
      <c r="AL89" s="379">
        <f t="shared" si="35"/>
        <v>0</v>
      </c>
      <c r="AM89" s="212">
        <f>ROUNDDOWN(K89*AJ89,2)</f>
        <v>0</v>
      </c>
      <c r="AN89" s="102">
        <f>ROUNDDOWN(L89*AJ89,2)</f>
        <v>0</v>
      </c>
      <c r="AO89" s="102">
        <f>ROUNDDOWN(M89*AJ89,2)</f>
        <v>0</v>
      </c>
      <c r="AP89" s="206">
        <f>ROUNDDOWN(N89*AJ89,2)</f>
        <v>0</v>
      </c>
      <c r="AQ89" s="102">
        <f>Q89</f>
        <v>0</v>
      </c>
      <c r="AR89" s="102">
        <f>ROUNDDOWN(R89*AJ89,2)</f>
        <v>0</v>
      </c>
      <c r="AS89" s="102">
        <f>ROUNDDOWN(S89*AJ89,2)</f>
        <v>0</v>
      </c>
      <c r="AT89" s="216">
        <f>ROUNDDOWN(T89*AJ89,2)</f>
        <v>0</v>
      </c>
      <c r="AU89" s="90">
        <f t="shared" si="36"/>
        <v>0</v>
      </c>
      <c r="AV89" s="219">
        <f>IF(V89=0,0,ROUNDDOWN(AL89*0.1,2)+ROUNDDOWN(BE89*0.1,2))</f>
        <v>0</v>
      </c>
      <c r="AW89" s="216">
        <f>IF(W89=0,0,ROUNDDOWN(AL89*0.1,2)+ROUNDDOWN(BE89*0.1,2))</f>
        <v>0</v>
      </c>
      <c r="AX89" s="214">
        <f t="shared" si="37"/>
        <v>0</v>
      </c>
      <c r="AY89" s="396">
        <f>IF(Y89=0,0,(IF(AL89&gt;7644,ROUNDDOWN(7644*0.014,2),ROUNDDOWN(AL89*0.014,2))))</f>
        <v>0</v>
      </c>
      <c r="AZ89" s="222">
        <f>IF(Z89=0,0,(IF(AL89&gt;7644,ROUNDDOWN(7644*0.14,2),ROUNDDOWN(AL89*0.14,2))))</f>
        <v>0</v>
      </c>
      <c r="BA89" s="222">
        <f t="shared" si="38"/>
        <v>0</v>
      </c>
      <c r="BB89" s="89">
        <f>IF(AB89=0,0,(IF(AL89&gt;7644,ROUNDDOWN(7644*0.03,2),ROUNDDOWN(AL89*0.03,2))))</f>
        <v>0</v>
      </c>
      <c r="BC89" s="89">
        <f>IF(AC89=0,0,IF(AL89&gt;7644,ROUNDDOWN(7644*0.01,2),ROUNDDOWN(AL89*0.01,2)))</f>
        <v>0</v>
      </c>
      <c r="BD89" s="397">
        <f>IF(AD89=0,0,(IF(AL89&gt;7644,ROUNDDOWN(7644*0.0475,2),ROUNDDOWN(AL89*0.0475,2))))</f>
        <v>0</v>
      </c>
      <c r="BE89" s="392">
        <f>AE89*AJ89</f>
        <v>0</v>
      </c>
      <c r="BF89" s="391">
        <f t="shared" si="39"/>
        <v>0</v>
      </c>
      <c r="BG89" s="378">
        <f t="shared" si="40"/>
        <v>0</v>
      </c>
      <c r="BH89" s="174">
        <f>ROUNDDOWN(AJ89*AG89,2)</f>
        <v>0</v>
      </c>
      <c r="BI89" s="169"/>
      <c r="BJ89" s="169"/>
    </row>
    <row r="90" spans="1:62" s="4" customFormat="1" ht="13.8" x14ac:dyDescent="0.25">
      <c r="A90" s="56">
        <v>74</v>
      </c>
      <c r="B90" s="75"/>
      <c r="C90" s="76"/>
      <c r="D90" s="95"/>
      <c r="E90" s="78"/>
      <c r="F90" s="79"/>
      <c r="G90" s="80"/>
      <c r="H90" s="81"/>
      <c r="I90" s="82">
        <f>J90+U90</f>
        <v>0</v>
      </c>
      <c r="J90" s="194">
        <f t="shared" si="23"/>
        <v>0</v>
      </c>
      <c r="K90" s="83"/>
      <c r="L90" s="79"/>
      <c r="M90" s="79"/>
      <c r="N90" s="84"/>
      <c r="O90" s="85">
        <f>P90+Q90</f>
        <v>0</v>
      </c>
      <c r="P90" s="83"/>
      <c r="Q90" s="79"/>
      <c r="R90" s="86"/>
      <c r="S90" s="190"/>
      <c r="T90" s="87"/>
      <c r="U90" s="70">
        <f t="shared" si="24"/>
        <v>0</v>
      </c>
      <c r="V90" s="88">
        <f t="shared" si="25"/>
        <v>0</v>
      </c>
      <c r="W90" s="216">
        <f t="shared" si="26"/>
        <v>0</v>
      </c>
      <c r="X90" s="224">
        <f t="shared" si="27"/>
        <v>0</v>
      </c>
      <c r="Y90" s="223">
        <f t="shared" si="28"/>
        <v>0</v>
      </c>
      <c r="Z90" s="89">
        <f t="shared" si="29"/>
        <v>0</v>
      </c>
      <c r="AA90" s="226">
        <f t="shared" si="30"/>
        <v>0</v>
      </c>
      <c r="AB90" s="89">
        <f t="shared" si="31"/>
        <v>0</v>
      </c>
      <c r="AC90" s="89">
        <f t="shared" si="32"/>
        <v>0</v>
      </c>
      <c r="AD90" s="89">
        <f t="shared" si="33"/>
        <v>0</v>
      </c>
      <c r="AE90" s="71">
        <v>0</v>
      </c>
      <c r="AF90" s="71">
        <v>0</v>
      </c>
      <c r="AG90" s="71">
        <v>0</v>
      </c>
      <c r="AH90" s="165">
        <v>0</v>
      </c>
      <c r="AI90" s="369">
        <v>0</v>
      </c>
      <c r="AJ90" s="375"/>
      <c r="AK90" s="388">
        <f t="shared" si="34"/>
        <v>0</v>
      </c>
      <c r="AL90" s="379">
        <f t="shared" si="35"/>
        <v>0</v>
      </c>
      <c r="AM90" s="212">
        <f>ROUNDDOWN(K90*AJ90,2)</f>
        <v>0</v>
      </c>
      <c r="AN90" s="102">
        <f>ROUNDDOWN(L90*AJ90,2)</f>
        <v>0</v>
      </c>
      <c r="AO90" s="102">
        <f>ROUNDDOWN(M90*AJ90,2)</f>
        <v>0</v>
      </c>
      <c r="AP90" s="206">
        <f>ROUNDDOWN(N90*AJ90,2)</f>
        <v>0</v>
      </c>
      <c r="AQ90" s="102">
        <f>Q90</f>
        <v>0</v>
      </c>
      <c r="AR90" s="102">
        <f>ROUNDDOWN(R90*AJ90,2)</f>
        <v>0</v>
      </c>
      <c r="AS90" s="102">
        <f>ROUNDDOWN(S90*AJ90,2)</f>
        <v>0</v>
      </c>
      <c r="AT90" s="216">
        <f>ROUNDDOWN(T90*AJ90,2)</f>
        <v>0</v>
      </c>
      <c r="AU90" s="90">
        <f t="shared" si="36"/>
        <v>0</v>
      </c>
      <c r="AV90" s="219">
        <f>IF(V90=0,0,ROUNDDOWN(AL90*0.1,2)+ROUNDDOWN(BE90*0.1,2))</f>
        <v>0</v>
      </c>
      <c r="AW90" s="216">
        <f>IF(W90=0,0,ROUNDDOWN(AL90*0.1,2)+ROUNDDOWN(BE90*0.1,2))</f>
        <v>0</v>
      </c>
      <c r="AX90" s="214">
        <f t="shared" si="37"/>
        <v>0</v>
      </c>
      <c r="AY90" s="396">
        <f>IF(Y90=0,0,(IF(AL90&gt;7644,ROUNDDOWN(7644*0.014,2),ROUNDDOWN(AL90*0.014,2))))</f>
        <v>0</v>
      </c>
      <c r="AZ90" s="222">
        <f>IF(Z90=0,0,(IF(AL90&gt;7644,ROUNDDOWN(7644*0.14,2),ROUNDDOWN(AL90*0.14,2))))</f>
        <v>0</v>
      </c>
      <c r="BA90" s="222">
        <f t="shared" si="38"/>
        <v>0</v>
      </c>
      <c r="BB90" s="89">
        <f>IF(AB90=0,0,(IF(AL90&gt;7644,ROUNDDOWN(7644*0.03,2),ROUNDDOWN(AL90*0.03,2))))</f>
        <v>0</v>
      </c>
      <c r="BC90" s="89">
        <f>IF(AC90=0,0,IF(AL90&gt;7644,ROUNDDOWN(7644*0.01,2),ROUNDDOWN(AL90*0.01,2)))</f>
        <v>0</v>
      </c>
      <c r="BD90" s="397">
        <f>IF(AD90=0,0,(IF(AL90&gt;7644,ROUNDDOWN(7644*0.0475,2),ROUNDDOWN(AL90*0.0475,2))))</f>
        <v>0</v>
      </c>
      <c r="BE90" s="392">
        <f>AE90*AJ90</f>
        <v>0</v>
      </c>
      <c r="BF90" s="391">
        <f t="shared" si="39"/>
        <v>0</v>
      </c>
      <c r="BG90" s="378">
        <f t="shared" si="40"/>
        <v>0</v>
      </c>
      <c r="BH90" s="174">
        <f>ROUNDDOWN(AJ90*AG90,2)</f>
        <v>0</v>
      </c>
      <c r="BI90" s="169"/>
      <c r="BJ90" s="169"/>
    </row>
    <row r="91" spans="1:62" s="4" customFormat="1" ht="13.8" x14ac:dyDescent="0.25">
      <c r="A91" s="56">
        <v>75</v>
      </c>
      <c r="B91" s="75"/>
      <c r="C91" s="76"/>
      <c r="D91" s="95"/>
      <c r="E91" s="78"/>
      <c r="F91" s="79"/>
      <c r="G91" s="80"/>
      <c r="H91" s="81"/>
      <c r="I91" s="82">
        <f t="shared" si="22"/>
        <v>0</v>
      </c>
      <c r="J91" s="194">
        <f t="shared" si="23"/>
        <v>0</v>
      </c>
      <c r="K91" s="83"/>
      <c r="L91" s="79"/>
      <c r="M91" s="79"/>
      <c r="N91" s="84"/>
      <c r="O91" s="85">
        <f t="shared" si="41"/>
        <v>0</v>
      </c>
      <c r="P91" s="83"/>
      <c r="Q91" s="79"/>
      <c r="R91" s="86"/>
      <c r="S91" s="190"/>
      <c r="T91" s="87"/>
      <c r="U91" s="70">
        <f t="shared" si="24"/>
        <v>0</v>
      </c>
      <c r="V91" s="88">
        <f t="shared" si="25"/>
        <v>0</v>
      </c>
      <c r="W91" s="216">
        <f t="shared" si="26"/>
        <v>0</v>
      </c>
      <c r="X91" s="224">
        <f t="shared" si="27"/>
        <v>0</v>
      </c>
      <c r="Y91" s="223">
        <f t="shared" si="28"/>
        <v>0</v>
      </c>
      <c r="Z91" s="89">
        <f t="shared" si="29"/>
        <v>0</v>
      </c>
      <c r="AA91" s="226">
        <f t="shared" si="30"/>
        <v>0</v>
      </c>
      <c r="AB91" s="89">
        <f t="shared" si="31"/>
        <v>0</v>
      </c>
      <c r="AC91" s="89">
        <f t="shared" si="32"/>
        <v>0</v>
      </c>
      <c r="AD91" s="89">
        <f t="shared" si="33"/>
        <v>0</v>
      </c>
      <c r="AE91" s="71">
        <v>0</v>
      </c>
      <c r="AF91" s="71">
        <v>0</v>
      </c>
      <c r="AG91" s="71">
        <v>0</v>
      </c>
      <c r="AH91" s="165">
        <v>0</v>
      </c>
      <c r="AI91" s="369">
        <v>0</v>
      </c>
      <c r="AJ91" s="375"/>
      <c r="AK91" s="388">
        <f t="shared" si="34"/>
        <v>0</v>
      </c>
      <c r="AL91" s="379">
        <f t="shared" si="35"/>
        <v>0</v>
      </c>
      <c r="AM91" s="212">
        <f>ROUNDDOWN(K91*AJ91,2)</f>
        <v>0</v>
      </c>
      <c r="AN91" s="102">
        <f>ROUNDDOWN(L91*AJ91,2)</f>
        <v>0</v>
      </c>
      <c r="AO91" s="102">
        <f>ROUNDDOWN(M91*AJ91,2)</f>
        <v>0</v>
      </c>
      <c r="AP91" s="206">
        <f>ROUNDDOWN(N91*AJ91,2)</f>
        <v>0</v>
      </c>
      <c r="AQ91" s="102">
        <f>Q91</f>
        <v>0</v>
      </c>
      <c r="AR91" s="102">
        <f>ROUNDDOWN(R91*AJ91,2)</f>
        <v>0</v>
      </c>
      <c r="AS91" s="102">
        <f>ROUNDDOWN(S91*AJ91,2)</f>
        <v>0</v>
      </c>
      <c r="AT91" s="216">
        <f>ROUNDDOWN(T91*AJ91,2)</f>
        <v>0</v>
      </c>
      <c r="AU91" s="90">
        <f t="shared" si="36"/>
        <v>0</v>
      </c>
      <c r="AV91" s="219">
        <f>IF(V91=0,0,ROUNDDOWN(AL91*0.1,2)+ROUNDDOWN(BE91*0.1,2))</f>
        <v>0</v>
      </c>
      <c r="AW91" s="216">
        <f>IF(W91=0,0,ROUNDDOWN(AL91*0.1,2)+ROUNDDOWN(BE91*0.1,2))</f>
        <v>0</v>
      </c>
      <c r="AX91" s="214">
        <f t="shared" si="37"/>
        <v>0</v>
      </c>
      <c r="AY91" s="396">
        <f>IF(Y91=0,0,(IF(AL91&gt;7644,ROUNDDOWN(7644*0.014,2),ROUNDDOWN(AL91*0.014,2))))</f>
        <v>0</v>
      </c>
      <c r="AZ91" s="222">
        <f>IF(Z91=0,0,(IF(AL91&gt;7644,ROUNDDOWN(7644*0.14,2),ROUNDDOWN(AL91*0.14,2))))</f>
        <v>0</v>
      </c>
      <c r="BA91" s="222">
        <f t="shared" si="38"/>
        <v>0</v>
      </c>
      <c r="BB91" s="89">
        <f>IF(AB91=0,0,(IF(AL91&gt;7644,ROUNDDOWN(7644*0.03,2),ROUNDDOWN(AL91*0.03,2))))</f>
        <v>0</v>
      </c>
      <c r="BC91" s="89">
        <f>IF(AC91=0,0,IF(AL91&gt;7644,ROUNDDOWN(7644*0.01,2),ROUNDDOWN(AL91*0.01,2)))</f>
        <v>0</v>
      </c>
      <c r="BD91" s="397">
        <f>IF(AD91=0,0,(IF(AL91&gt;7644,ROUNDDOWN(7644*0.0475,2),ROUNDDOWN(AL91*0.0475,2))))</f>
        <v>0</v>
      </c>
      <c r="BE91" s="392">
        <f>AE91*AJ91</f>
        <v>0</v>
      </c>
      <c r="BF91" s="391">
        <f t="shared" si="39"/>
        <v>0</v>
      </c>
      <c r="BG91" s="378">
        <f t="shared" si="40"/>
        <v>0</v>
      </c>
      <c r="BH91" s="174">
        <f>ROUNDDOWN(AJ91*AG91,2)</f>
        <v>0</v>
      </c>
      <c r="BI91" s="169"/>
      <c r="BJ91" s="169"/>
    </row>
    <row r="92" spans="1:62" s="4" customFormat="1" ht="13.8" x14ac:dyDescent="0.25">
      <c r="A92" s="56">
        <v>76</v>
      </c>
      <c r="B92" s="75"/>
      <c r="C92" s="76"/>
      <c r="D92" s="95"/>
      <c r="E92" s="78"/>
      <c r="F92" s="79"/>
      <c r="G92" s="80"/>
      <c r="H92" s="81"/>
      <c r="I92" s="82">
        <f>J92+U92</f>
        <v>0</v>
      </c>
      <c r="J92" s="194">
        <f t="shared" si="23"/>
        <v>0</v>
      </c>
      <c r="K92" s="83"/>
      <c r="L92" s="79"/>
      <c r="M92" s="79"/>
      <c r="N92" s="84"/>
      <c r="O92" s="85">
        <f>P92+Q92</f>
        <v>0</v>
      </c>
      <c r="P92" s="83"/>
      <c r="Q92" s="79"/>
      <c r="R92" s="86"/>
      <c r="S92" s="190"/>
      <c r="T92" s="87"/>
      <c r="U92" s="70">
        <f t="shared" si="24"/>
        <v>0</v>
      </c>
      <c r="V92" s="88">
        <f t="shared" si="25"/>
        <v>0</v>
      </c>
      <c r="W92" s="216">
        <f t="shared" si="26"/>
        <v>0</v>
      </c>
      <c r="X92" s="224">
        <f t="shared" si="27"/>
        <v>0</v>
      </c>
      <c r="Y92" s="223">
        <f t="shared" si="28"/>
        <v>0</v>
      </c>
      <c r="Z92" s="89">
        <f t="shared" si="29"/>
        <v>0</v>
      </c>
      <c r="AA92" s="226">
        <f t="shared" si="30"/>
        <v>0</v>
      </c>
      <c r="AB92" s="89">
        <f t="shared" si="31"/>
        <v>0</v>
      </c>
      <c r="AC92" s="89">
        <f t="shared" si="32"/>
        <v>0</v>
      </c>
      <c r="AD92" s="89">
        <f t="shared" si="33"/>
        <v>0</v>
      </c>
      <c r="AE92" s="71">
        <v>0</v>
      </c>
      <c r="AF92" s="71">
        <v>0</v>
      </c>
      <c r="AG92" s="71">
        <v>0</v>
      </c>
      <c r="AH92" s="165">
        <v>0</v>
      </c>
      <c r="AI92" s="369">
        <v>0</v>
      </c>
      <c r="AJ92" s="375"/>
      <c r="AK92" s="388">
        <f t="shared" si="34"/>
        <v>0</v>
      </c>
      <c r="AL92" s="379">
        <f t="shared" si="35"/>
        <v>0</v>
      </c>
      <c r="AM92" s="212">
        <f>ROUNDDOWN(K92*AJ92,2)</f>
        <v>0</v>
      </c>
      <c r="AN92" s="102">
        <f>ROUNDDOWN(L92*AJ92,2)</f>
        <v>0</v>
      </c>
      <c r="AO92" s="102">
        <f>ROUNDDOWN(M92*AJ92,2)</f>
        <v>0</v>
      </c>
      <c r="AP92" s="206">
        <f>ROUNDDOWN(N92*AJ92,2)</f>
        <v>0</v>
      </c>
      <c r="AQ92" s="102">
        <f>Q92</f>
        <v>0</v>
      </c>
      <c r="AR92" s="102">
        <f>ROUNDDOWN(R92*AJ92,2)</f>
        <v>0</v>
      </c>
      <c r="AS92" s="102">
        <f>ROUNDDOWN(S92*AJ92,2)</f>
        <v>0</v>
      </c>
      <c r="AT92" s="216">
        <f>ROUNDDOWN(T92*AJ92,2)</f>
        <v>0</v>
      </c>
      <c r="AU92" s="90">
        <f t="shared" si="36"/>
        <v>0</v>
      </c>
      <c r="AV92" s="219">
        <f>IF(V92=0,0,ROUNDDOWN(AL92*0.1,2)+ROUNDDOWN(BE92*0.1,2))</f>
        <v>0</v>
      </c>
      <c r="AW92" s="216">
        <f>IF(W92=0,0,ROUNDDOWN(AL92*0.1,2)+ROUNDDOWN(BE92*0.1,2))</f>
        <v>0</v>
      </c>
      <c r="AX92" s="214">
        <f t="shared" si="37"/>
        <v>0</v>
      </c>
      <c r="AY92" s="396">
        <f>IF(Y92=0,0,(IF(AL92&gt;7644,ROUNDDOWN(7644*0.014,2),ROUNDDOWN(AL92*0.014,2))))</f>
        <v>0</v>
      </c>
      <c r="AZ92" s="222">
        <f>IF(Z92=0,0,(IF(AL92&gt;7644,ROUNDDOWN(7644*0.14,2),ROUNDDOWN(AL92*0.14,2))))</f>
        <v>0</v>
      </c>
      <c r="BA92" s="222">
        <f t="shared" si="38"/>
        <v>0</v>
      </c>
      <c r="BB92" s="89">
        <f>IF(AB92=0,0,(IF(AL92&gt;7644,ROUNDDOWN(7644*0.03,2),ROUNDDOWN(AL92*0.03,2))))</f>
        <v>0</v>
      </c>
      <c r="BC92" s="89">
        <f>IF(AC92=0,0,IF(AL92&gt;7644,ROUNDDOWN(7644*0.01,2),ROUNDDOWN(AL92*0.01,2)))</f>
        <v>0</v>
      </c>
      <c r="BD92" s="397">
        <f>IF(AD92=0,0,(IF(AL92&gt;7644,ROUNDDOWN(7644*0.0475,2),ROUNDDOWN(AL92*0.0475,2))))</f>
        <v>0</v>
      </c>
      <c r="BE92" s="392">
        <f>AE92*AJ92</f>
        <v>0</v>
      </c>
      <c r="BF92" s="391">
        <f t="shared" si="39"/>
        <v>0</v>
      </c>
      <c r="BG92" s="378">
        <f t="shared" si="40"/>
        <v>0</v>
      </c>
      <c r="BH92" s="174">
        <f>ROUNDDOWN(AJ92*AG92,2)</f>
        <v>0</v>
      </c>
      <c r="BI92" s="169"/>
      <c r="BJ92" s="169"/>
    </row>
    <row r="93" spans="1:62" s="4" customFormat="1" ht="13.8" x14ac:dyDescent="0.25">
      <c r="A93" s="56">
        <v>77</v>
      </c>
      <c r="B93" s="75"/>
      <c r="C93" s="76"/>
      <c r="D93" s="95"/>
      <c r="E93" s="78"/>
      <c r="F93" s="79"/>
      <c r="G93" s="80"/>
      <c r="H93" s="81"/>
      <c r="I93" s="82">
        <f t="shared" si="22"/>
        <v>0</v>
      </c>
      <c r="J93" s="194">
        <f t="shared" si="23"/>
        <v>0</v>
      </c>
      <c r="K93" s="83"/>
      <c r="L93" s="79"/>
      <c r="M93" s="79"/>
      <c r="N93" s="84"/>
      <c r="O93" s="85">
        <f t="shared" si="41"/>
        <v>0</v>
      </c>
      <c r="P93" s="83"/>
      <c r="Q93" s="79"/>
      <c r="R93" s="86"/>
      <c r="S93" s="190"/>
      <c r="T93" s="87"/>
      <c r="U93" s="70">
        <f t="shared" si="24"/>
        <v>0</v>
      </c>
      <c r="V93" s="88">
        <f t="shared" si="25"/>
        <v>0</v>
      </c>
      <c r="W93" s="216">
        <f t="shared" si="26"/>
        <v>0</v>
      </c>
      <c r="X93" s="224">
        <f t="shared" si="27"/>
        <v>0</v>
      </c>
      <c r="Y93" s="223">
        <f t="shared" si="28"/>
        <v>0</v>
      </c>
      <c r="Z93" s="89">
        <f t="shared" si="29"/>
        <v>0</v>
      </c>
      <c r="AA93" s="226">
        <f t="shared" si="30"/>
        <v>0</v>
      </c>
      <c r="AB93" s="89">
        <f t="shared" si="31"/>
        <v>0</v>
      </c>
      <c r="AC93" s="89">
        <f t="shared" si="32"/>
        <v>0</v>
      </c>
      <c r="AD93" s="89">
        <f t="shared" si="33"/>
        <v>0</v>
      </c>
      <c r="AE93" s="71">
        <v>0</v>
      </c>
      <c r="AF93" s="71">
        <v>0</v>
      </c>
      <c r="AG93" s="71">
        <v>0</v>
      </c>
      <c r="AH93" s="165">
        <v>0</v>
      </c>
      <c r="AI93" s="369">
        <v>0</v>
      </c>
      <c r="AJ93" s="375"/>
      <c r="AK93" s="388">
        <f t="shared" si="34"/>
        <v>0</v>
      </c>
      <c r="AL93" s="379">
        <f t="shared" si="35"/>
        <v>0</v>
      </c>
      <c r="AM93" s="212">
        <f>ROUNDDOWN(K93*AJ93,2)</f>
        <v>0</v>
      </c>
      <c r="AN93" s="102">
        <f>ROUNDDOWN(L93*AJ93,2)</f>
        <v>0</v>
      </c>
      <c r="AO93" s="102">
        <f>ROUNDDOWN(M93*AJ93,2)</f>
        <v>0</v>
      </c>
      <c r="AP93" s="206">
        <f>ROUNDDOWN(N93*AJ93,2)</f>
        <v>0</v>
      </c>
      <c r="AQ93" s="102">
        <f>Q93</f>
        <v>0</v>
      </c>
      <c r="AR93" s="102">
        <f>ROUNDDOWN(R93*AJ93,2)</f>
        <v>0</v>
      </c>
      <c r="AS93" s="102">
        <f>ROUNDDOWN(S93*AJ93,2)</f>
        <v>0</v>
      </c>
      <c r="AT93" s="216">
        <f>ROUNDDOWN(T93*AJ93,2)</f>
        <v>0</v>
      </c>
      <c r="AU93" s="90">
        <f t="shared" si="36"/>
        <v>0</v>
      </c>
      <c r="AV93" s="219">
        <f>IF(V93=0,0,ROUNDDOWN(AL93*0.1,2)+ROUNDDOWN(BE93*0.1,2))</f>
        <v>0</v>
      </c>
      <c r="AW93" s="216">
        <f>IF(W93=0,0,ROUNDDOWN(AL93*0.1,2)+ROUNDDOWN(BE93*0.1,2))</f>
        <v>0</v>
      </c>
      <c r="AX93" s="214">
        <f t="shared" si="37"/>
        <v>0</v>
      </c>
      <c r="AY93" s="396">
        <f>IF(Y93=0,0,(IF(AL93&gt;7644,ROUNDDOWN(7644*0.014,2),ROUNDDOWN(AL93*0.014,2))))</f>
        <v>0</v>
      </c>
      <c r="AZ93" s="222">
        <f>IF(Z93=0,0,(IF(AL93&gt;7644,ROUNDDOWN(7644*0.14,2),ROUNDDOWN(AL93*0.14,2))))</f>
        <v>0</v>
      </c>
      <c r="BA93" s="222">
        <f t="shared" si="38"/>
        <v>0</v>
      </c>
      <c r="BB93" s="89">
        <f>IF(AB93=0,0,(IF(AL93&gt;7644,ROUNDDOWN(7644*0.03,2),ROUNDDOWN(AL93*0.03,2))))</f>
        <v>0</v>
      </c>
      <c r="BC93" s="89">
        <f>IF(AC93=0,0,IF(AL93&gt;7644,ROUNDDOWN(7644*0.01,2),ROUNDDOWN(AL93*0.01,2)))</f>
        <v>0</v>
      </c>
      <c r="BD93" s="397">
        <f>IF(AD93=0,0,(IF(AL93&gt;7644,ROUNDDOWN(7644*0.0475,2),ROUNDDOWN(AL93*0.0475,2))))</f>
        <v>0</v>
      </c>
      <c r="BE93" s="392">
        <f>AE93*AJ93</f>
        <v>0</v>
      </c>
      <c r="BF93" s="391">
        <f t="shared" si="39"/>
        <v>0</v>
      </c>
      <c r="BG93" s="378">
        <f t="shared" si="40"/>
        <v>0</v>
      </c>
      <c r="BH93" s="174">
        <f>ROUNDDOWN(AJ93*AG93,2)</f>
        <v>0</v>
      </c>
      <c r="BI93" s="169"/>
      <c r="BJ93" s="169"/>
    </row>
    <row r="94" spans="1:62" s="4" customFormat="1" ht="13.8" x14ac:dyDescent="0.25">
      <c r="A94" s="56">
        <v>78</v>
      </c>
      <c r="B94" s="75"/>
      <c r="C94" s="76"/>
      <c r="D94" s="95"/>
      <c r="E94" s="78"/>
      <c r="F94" s="79"/>
      <c r="G94" s="80"/>
      <c r="H94" s="81"/>
      <c r="I94" s="82">
        <f t="shared" si="22"/>
        <v>0</v>
      </c>
      <c r="J94" s="194">
        <f t="shared" si="23"/>
        <v>0</v>
      </c>
      <c r="K94" s="83"/>
      <c r="L94" s="79"/>
      <c r="M94" s="79"/>
      <c r="N94" s="84"/>
      <c r="O94" s="85">
        <f t="shared" si="41"/>
        <v>0</v>
      </c>
      <c r="P94" s="83"/>
      <c r="Q94" s="79"/>
      <c r="R94" s="86"/>
      <c r="S94" s="190"/>
      <c r="T94" s="87"/>
      <c r="U94" s="70">
        <f t="shared" si="24"/>
        <v>0</v>
      </c>
      <c r="V94" s="88">
        <f t="shared" si="25"/>
        <v>0</v>
      </c>
      <c r="W94" s="216">
        <f t="shared" si="26"/>
        <v>0</v>
      </c>
      <c r="X94" s="224">
        <f t="shared" si="27"/>
        <v>0</v>
      </c>
      <c r="Y94" s="223">
        <f t="shared" si="28"/>
        <v>0</v>
      </c>
      <c r="Z94" s="89">
        <f t="shared" si="29"/>
        <v>0</v>
      </c>
      <c r="AA94" s="226">
        <f t="shared" si="30"/>
        <v>0</v>
      </c>
      <c r="AB94" s="89">
        <f t="shared" si="31"/>
        <v>0</v>
      </c>
      <c r="AC94" s="89">
        <f t="shared" si="32"/>
        <v>0</v>
      </c>
      <c r="AD94" s="89">
        <f t="shared" si="33"/>
        <v>0</v>
      </c>
      <c r="AE94" s="71">
        <v>0</v>
      </c>
      <c r="AF94" s="71">
        <v>0</v>
      </c>
      <c r="AG94" s="71">
        <v>0</v>
      </c>
      <c r="AH94" s="165">
        <v>0</v>
      </c>
      <c r="AI94" s="369">
        <v>0</v>
      </c>
      <c r="AJ94" s="375"/>
      <c r="AK94" s="388">
        <f t="shared" si="34"/>
        <v>0</v>
      </c>
      <c r="AL94" s="379">
        <f t="shared" si="35"/>
        <v>0</v>
      </c>
      <c r="AM94" s="212">
        <f>ROUNDDOWN(K94*AJ94,2)</f>
        <v>0</v>
      </c>
      <c r="AN94" s="102">
        <f>ROUNDDOWN(L94*AJ94,2)</f>
        <v>0</v>
      </c>
      <c r="AO94" s="102">
        <f>ROUNDDOWN(M94*AJ94,2)</f>
        <v>0</v>
      </c>
      <c r="AP94" s="206">
        <f>ROUNDDOWN(N94*AJ94,2)</f>
        <v>0</v>
      </c>
      <c r="AQ94" s="102">
        <f>Q94</f>
        <v>0</v>
      </c>
      <c r="AR94" s="102">
        <f>ROUNDDOWN(R94*AJ94,2)</f>
        <v>0</v>
      </c>
      <c r="AS94" s="102">
        <f>ROUNDDOWN(S94*AJ94,2)</f>
        <v>0</v>
      </c>
      <c r="AT94" s="216">
        <f>ROUNDDOWN(T94*AJ94,2)</f>
        <v>0</v>
      </c>
      <c r="AU94" s="90">
        <f t="shared" si="36"/>
        <v>0</v>
      </c>
      <c r="AV94" s="219">
        <f>IF(V94=0,0,ROUNDDOWN(AL94*0.1,2)+ROUNDDOWN(BE94*0.1,2))</f>
        <v>0</v>
      </c>
      <c r="AW94" s="216">
        <f>IF(W94=0,0,ROUNDDOWN(AL94*0.1,2)+ROUNDDOWN(BE94*0.1,2))</f>
        <v>0</v>
      </c>
      <c r="AX94" s="214">
        <f t="shared" si="37"/>
        <v>0</v>
      </c>
      <c r="AY94" s="396">
        <f>IF(Y94=0,0,(IF(AL94&gt;7644,ROUNDDOWN(7644*0.014,2),ROUNDDOWN(AL94*0.014,2))))</f>
        <v>0</v>
      </c>
      <c r="AZ94" s="222">
        <f>IF(Z94=0,0,(IF(AL94&gt;7644,ROUNDDOWN(7644*0.14,2),ROUNDDOWN(AL94*0.14,2))))</f>
        <v>0</v>
      </c>
      <c r="BA94" s="222">
        <f t="shared" si="38"/>
        <v>0</v>
      </c>
      <c r="BB94" s="89">
        <f>IF(AB94=0,0,(IF(AL94&gt;7644,ROUNDDOWN(7644*0.03,2),ROUNDDOWN(AL94*0.03,2))))</f>
        <v>0</v>
      </c>
      <c r="BC94" s="89">
        <f>IF(AC94=0,0,IF(AL94&gt;7644,ROUNDDOWN(7644*0.01,2),ROUNDDOWN(AL94*0.01,2)))</f>
        <v>0</v>
      </c>
      <c r="BD94" s="397">
        <f>IF(AD94=0,0,(IF(AL94&gt;7644,ROUNDDOWN(7644*0.0475,2),ROUNDDOWN(AL94*0.0475,2))))</f>
        <v>0</v>
      </c>
      <c r="BE94" s="392">
        <f>AE94*AJ94</f>
        <v>0</v>
      </c>
      <c r="BF94" s="391">
        <f t="shared" si="39"/>
        <v>0</v>
      </c>
      <c r="BG94" s="378">
        <f t="shared" si="40"/>
        <v>0</v>
      </c>
      <c r="BH94" s="174">
        <f>ROUNDDOWN(AJ94*AG94,2)</f>
        <v>0</v>
      </c>
      <c r="BI94" s="169"/>
      <c r="BJ94" s="169"/>
    </row>
    <row r="95" spans="1:62" s="4" customFormat="1" ht="13.8" x14ac:dyDescent="0.25">
      <c r="A95" s="56">
        <v>79</v>
      </c>
      <c r="B95" s="75"/>
      <c r="C95" s="76"/>
      <c r="D95" s="95"/>
      <c r="E95" s="78"/>
      <c r="F95" s="79"/>
      <c r="G95" s="80"/>
      <c r="H95" s="81"/>
      <c r="I95" s="82">
        <f t="shared" si="22"/>
        <v>0</v>
      </c>
      <c r="J95" s="194">
        <f t="shared" si="23"/>
        <v>0</v>
      </c>
      <c r="K95" s="83"/>
      <c r="L95" s="79"/>
      <c r="M95" s="79"/>
      <c r="N95" s="84"/>
      <c r="O95" s="85">
        <f t="shared" si="41"/>
        <v>0</v>
      </c>
      <c r="P95" s="83"/>
      <c r="Q95" s="79"/>
      <c r="R95" s="86"/>
      <c r="S95" s="190"/>
      <c r="T95" s="87"/>
      <c r="U95" s="70">
        <f t="shared" si="24"/>
        <v>0</v>
      </c>
      <c r="V95" s="88">
        <f t="shared" si="25"/>
        <v>0</v>
      </c>
      <c r="W95" s="216">
        <f t="shared" si="26"/>
        <v>0</v>
      </c>
      <c r="X95" s="224">
        <f t="shared" si="27"/>
        <v>0</v>
      </c>
      <c r="Y95" s="223">
        <f t="shared" si="28"/>
        <v>0</v>
      </c>
      <c r="Z95" s="89">
        <f t="shared" si="29"/>
        <v>0</v>
      </c>
      <c r="AA95" s="226">
        <f t="shared" si="30"/>
        <v>0</v>
      </c>
      <c r="AB95" s="89">
        <f t="shared" si="31"/>
        <v>0</v>
      </c>
      <c r="AC95" s="89">
        <f t="shared" si="32"/>
        <v>0</v>
      </c>
      <c r="AD95" s="89">
        <f t="shared" si="33"/>
        <v>0</v>
      </c>
      <c r="AE95" s="71">
        <v>0</v>
      </c>
      <c r="AF95" s="71">
        <v>0</v>
      </c>
      <c r="AG95" s="71">
        <v>0</v>
      </c>
      <c r="AH95" s="165">
        <v>0</v>
      </c>
      <c r="AI95" s="369">
        <v>0</v>
      </c>
      <c r="AJ95" s="375"/>
      <c r="AK95" s="388">
        <f t="shared" si="34"/>
        <v>0</v>
      </c>
      <c r="AL95" s="379">
        <f t="shared" si="35"/>
        <v>0</v>
      </c>
      <c r="AM95" s="212">
        <f>ROUNDDOWN(K95*AJ95,2)</f>
        <v>0</v>
      </c>
      <c r="AN95" s="102">
        <f>ROUNDDOWN(L95*AJ95,2)</f>
        <v>0</v>
      </c>
      <c r="AO95" s="102">
        <f>ROUNDDOWN(M95*AJ95,2)</f>
        <v>0</v>
      </c>
      <c r="AP95" s="206">
        <f>ROUNDDOWN(N95*AJ95,2)</f>
        <v>0</v>
      </c>
      <c r="AQ95" s="102">
        <f>Q95</f>
        <v>0</v>
      </c>
      <c r="AR95" s="102">
        <f>ROUNDDOWN(R95*AJ95,2)</f>
        <v>0</v>
      </c>
      <c r="AS95" s="102">
        <f>ROUNDDOWN(S95*AJ95,2)</f>
        <v>0</v>
      </c>
      <c r="AT95" s="216">
        <f>ROUNDDOWN(T95*AJ95,2)</f>
        <v>0</v>
      </c>
      <c r="AU95" s="90">
        <f t="shared" si="36"/>
        <v>0</v>
      </c>
      <c r="AV95" s="219">
        <f>IF(V95=0,0,ROUNDDOWN(AL95*0.1,2)+ROUNDDOWN(BE95*0.1,2))</f>
        <v>0</v>
      </c>
      <c r="AW95" s="216">
        <f>IF(W95=0,0,ROUNDDOWN(AL95*0.1,2)+ROUNDDOWN(BE95*0.1,2))</f>
        <v>0</v>
      </c>
      <c r="AX95" s="214">
        <f t="shared" si="37"/>
        <v>0</v>
      </c>
      <c r="AY95" s="396">
        <f>IF(Y95=0,0,(IF(AL95&gt;7644,ROUNDDOWN(7644*0.014,2),ROUNDDOWN(AL95*0.014,2))))</f>
        <v>0</v>
      </c>
      <c r="AZ95" s="222">
        <f>IF(Z95=0,0,(IF(AL95&gt;7644,ROUNDDOWN(7644*0.14,2),ROUNDDOWN(AL95*0.14,2))))</f>
        <v>0</v>
      </c>
      <c r="BA95" s="222">
        <f t="shared" si="38"/>
        <v>0</v>
      </c>
      <c r="BB95" s="89">
        <f>IF(AB95=0,0,(IF(AL95&gt;7644,ROUNDDOWN(7644*0.03,2),ROUNDDOWN(AL95*0.03,2))))</f>
        <v>0</v>
      </c>
      <c r="BC95" s="89">
        <f>IF(AC95=0,0,IF(AL95&gt;7644,ROUNDDOWN(7644*0.01,2),ROUNDDOWN(AL95*0.01,2)))</f>
        <v>0</v>
      </c>
      <c r="BD95" s="397">
        <f>IF(AD95=0,0,(IF(AL95&gt;7644,ROUNDDOWN(7644*0.0475,2),ROUNDDOWN(AL95*0.0475,2))))</f>
        <v>0</v>
      </c>
      <c r="BE95" s="392">
        <f>AE95*AJ95</f>
        <v>0</v>
      </c>
      <c r="BF95" s="391">
        <f t="shared" si="39"/>
        <v>0</v>
      </c>
      <c r="BG95" s="378">
        <f t="shared" si="40"/>
        <v>0</v>
      </c>
      <c r="BH95" s="174">
        <f>ROUNDDOWN(AJ95*AG95,2)</f>
        <v>0</v>
      </c>
      <c r="BI95" s="169"/>
      <c r="BJ95" s="169"/>
    </row>
    <row r="96" spans="1:62" s="4" customFormat="1" ht="13.8" x14ac:dyDescent="0.25">
      <c r="A96" s="56">
        <v>80</v>
      </c>
      <c r="B96" s="75"/>
      <c r="C96" s="76"/>
      <c r="D96" s="95"/>
      <c r="E96" s="78"/>
      <c r="F96" s="79"/>
      <c r="G96" s="80"/>
      <c r="H96" s="81"/>
      <c r="I96" s="82">
        <f>J96+U96</f>
        <v>0</v>
      </c>
      <c r="J96" s="194">
        <f t="shared" si="23"/>
        <v>0</v>
      </c>
      <c r="K96" s="83"/>
      <c r="L96" s="79"/>
      <c r="M96" s="79"/>
      <c r="N96" s="84"/>
      <c r="O96" s="85">
        <f>P96+Q96</f>
        <v>0</v>
      </c>
      <c r="P96" s="83"/>
      <c r="Q96" s="79"/>
      <c r="R96" s="86"/>
      <c r="S96" s="190"/>
      <c r="T96" s="87"/>
      <c r="U96" s="70">
        <f t="shared" si="24"/>
        <v>0</v>
      </c>
      <c r="V96" s="88">
        <f t="shared" si="25"/>
        <v>0</v>
      </c>
      <c r="W96" s="216">
        <f t="shared" si="26"/>
        <v>0</v>
      </c>
      <c r="X96" s="224">
        <f t="shared" si="27"/>
        <v>0</v>
      </c>
      <c r="Y96" s="223">
        <f t="shared" si="28"/>
        <v>0</v>
      </c>
      <c r="Z96" s="89">
        <f t="shared" si="29"/>
        <v>0</v>
      </c>
      <c r="AA96" s="226">
        <f t="shared" si="30"/>
        <v>0</v>
      </c>
      <c r="AB96" s="89">
        <f t="shared" si="31"/>
        <v>0</v>
      </c>
      <c r="AC96" s="89">
        <f t="shared" si="32"/>
        <v>0</v>
      </c>
      <c r="AD96" s="89">
        <f t="shared" si="33"/>
        <v>0</v>
      </c>
      <c r="AE96" s="71">
        <v>0</v>
      </c>
      <c r="AF96" s="71">
        <v>0</v>
      </c>
      <c r="AG96" s="71">
        <v>0</v>
      </c>
      <c r="AH96" s="165">
        <v>0</v>
      </c>
      <c r="AI96" s="369">
        <v>0</v>
      </c>
      <c r="AJ96" s="375"/>
      <c r="AK96" s="388">
        <f t="shared" si="34"/>
        <v>0</v>
      </c>
      <c r="AL96" s="379">
        <f t="shared" si="35"/>
        <v>0</v>
      </c>
      <c r="AM96" s="212">
        <f>ROUNDDOWN(K96*AJ96,2)</f>
        <v>0</v>
      </c>
      <c r="AN96" s="102">
        <f>ROUNDDOWN(L96*AJ96,2)</f>
        <v>0</v>
      </c>
      <c r="AO96" s="102">
        <f>ROUNDDOWN(M96*AJ96,2)</f>
        <v>0</v>
      </c>
      <c r="AP96" s="206">
        <f>ROUNDDOWN(N96*AJ96,2)</f>
        <v>0</v>
      </c>
      <c r="AQ96" s="102">
        <f>Q96</f>
        <v>0</v>
      </c>
      <c r="AR96" s="102">
        <f>ROUNDDOWN(R96*AJ96,2)</f>
        <v>0</v>
      </c>
      <c r="AS96" s="102">
        <f>ROUNDDOWN(S96*AJ96,2)</f>
        <v>0</v>
      </c>
      <c r="AT96" s="216">
        <f>ROUNDDOWN(T96*AJ96,2)</f>
        <v>0</v>
      </c>
      <c r="AU96" s="90">
        <f t="shared" si="36"/>
        <v>0</v>
      </c>
      <c r="AV96" s="219">
        <f>IF(V96=0,0,ROUNDDOWN(AL96*0.1,2)+ROUNDDOWN(BE96*0.1,2))</f>
        <v>0</v>
      </c>
      <c r="AW96" s="216">
        <f>IF(W96=0,0,ROUNDDOWN(AL96*0.1,2)+ROUNDDOWN(BE96*0.1,2))</f>
        <v>0</v>
      </c>
      <c r="AX96" s="214">
        <f t="shared" si="37"/>
        <v>0</v>
      </c>
      <c r="AY96" s="396">
        <f>IF(Y96=0,0,(IF(AL96&gt;7644,ROUNDDOWN(7644*0.014,2),ROUNDDOWN(AL96*0.014,2))))</f>
        <v>0</v>
      </c>
      <c r="AZ96" s="222">
        <f>IF(Z96=0,0,(IF(AL96&gt;7644,ROUNDDOWN(7644*0.14,2),ROUNDDOWN(AL96*0.14,2))))</f>
        <v>0</v>
      </c>
      <c r="BA96" s="222">
        <f t="shared" si="38"/>
        <v>0</v>
      </c>
      <c r="BB96" s="89">
        <f>IF(AB96=0,0,(IF(AL96&gt;7644,ROUNDDOWN(7644*0.03,2),ROUNDDOWN(AL96*0.03,2))))</f>
        <v>0</v>
      </c>
      <c r="BC96" s="89">
        <f>IF(AC96=0,0,IF(AL96&gt;7644,ROUNDDOWN(7644*0.01,2),ROUNDDOWN(AL96*0.01,2)))</f>
        <v>0</v>
      </c>
      <c r="BD96" s="397">
        <f>IF(AD96=0,0,(IF(AL96&gt;7644,ROUNDDOWN(7644*0.0475,2),ROUNDDOWN(AL96*0.0475,2))))</f>
        <v>0</v>
      </c>
      <c r="BE96" s="392">
        <f>AE96*AJ96</f>
        <v>0</v>
      </c>
      <c r="BF96" s="391">
        <f t="shared" si="39"/>
        <v>0</v>
      </c>
      <c r="BG96" s="378">
        <f t="shared" si="40"/>
        <v>0</v>
      </c>
      <c r="BH96" s="174">
        <f>ROUNDDOWN(AJ96*AG96,2)</f>
        <v>0</v>
      </c>
      <c r="BI96" s="169"/>
      <c r="BJ96" s="169"/>
    </row>
    <row r="97" spans="1:62" s="4" customFormat="1" ht="13.8" x14ac:dyDescent="0.25">
      <c r="A97" s="56">
        <v>81</v>
      </c>
      <c r="B97" s="75"/>
      <c r="C97" s="76"/>
      <c r="D97" s="95"/>
      <c r="E97" s="78"/>
      <c r="F97" s="79"/>
      <c r="G97" s="80"/>
      <c r="H97" s="81"/>
      <c r="I97" s="82">
        <f t="shared" ref="I97:I104" si="42">J97+U97</f>
        <v>0</v>
      </c>
      <c r="J97" s="194">
        <f t="shared" si="23"/>
        <v>0</v>
      </c>
      <c r="K97" s="83"/>
      <c r="L97" s="79"/>
      <c r="M97" s="79"/>
      <c r="N97" s="84"/>
      <c r="O97" s="85">
        <f>P97+Q97</f>
        <v>0</v>
      </c>
      <c r="P97" s="83"/>
      <c r="Q97" s="79"/>
      <c r="R97" s="86"/>
      <c r="S97" s="190"/>
      <c r="T97" s="87"/>
      <c r="U97" s="70">
        <f t="shared" si="24"/>
        <v>0</v>
      </c>
      <c r="V97" s="88">
        <f t="shared" si="25"/>
        <v>0</v>
      </c>
      <c r="W97" s="216">
        <f t="shared" si="26"/>
        <v>0</v>
      </c>
      <c r="X97" s="224">
        <f t="shared" si="27"/>
        <v>0</v>
      </c>
      <c r="Y97" s="223">
        <f t="shared" si="28"/>
        <v>0</v>
      </c>
      <c r="Z97" s="89">
        <f t="shared" si="29"/>
        <v>0</v>
      </c>
      <c r="AA97" s="226">
        <f t="shared" si="30"/>
        <v>0</v>
      </c>
      <c r="AB97" s="89">
        <f t="shared" si="31"/>
        <v>0</v>
      </c>
      <c r="AC97" s="89">
        <f t="shared" si="32"/>
        <v>0</v>
      </c>
      <c r="AD97" s="89">
        <f t="shared" si="33"/>
        <v>0</v>
      </c>
      <c r="AE97" s="71">
        <v>0</v>
      </c>
      <c r="AF97" s="71">
        <v>0</v>
      </c>
      <c r="AG97" s="71">
        <v>0</v>
      </c>
      <c r="AH97" s="165">
        <v>0</v>
      </c>
      <c r="AI97" s="369">
        <v>0</v>
      </c>
      <c r="AJ97" s="375"/>
      <c r="AK97" s="388">
        <f t="shared" si="34"/>
        <v>0</v>
      </c>
      <c r="AL97" s="379">
        <f t="shared" si="35"/>
        <v>0</v>
      </c>
      <c r="AM97" s="212">
        <f>ROUNDDOWN(K97*AJ97,2)</f>
        <v>0</v>
      </c>
      <c r="AN97" s="102">
        <f>ROUNDDOWN(L97*AJ97,2)</f>
        <v>0</v>
      </c>
      <c r="AO97" s="102">
        <f>ROUNDDOWN(M97*AJ97,2)</f>
        <v>0</v>
      </c>
      <c r="AP97" s="206">
        <f>ROUNDDOWN(N97*AJ97,2)</f>
        <v>0</v>
      </c>
      <c r="AQ97" s="102">
        <f>Q97</f>
        <v>0</v>
      </c>
      <c r="AR97" s="102">
        <f>ROUNDDOWN(R97*AJ97,2)</f>
        <v>0</v>
      </c>
      <c r="AS97" s="102">
        <f>ROUNDDOWN(S97*AJ97,2)</f>
        <v>0</v>
      </c>
      <c r="AT97" s="216">
        <f>ROUNDDOWN(T97*AJ97,2)</f>
        <v>0</v>
      </c>
      <c r="AU97" s="90">
        <f t="shared" si="36"/>
        <v>0</v>
      </c>
      <c r="AV97" s="219">
        <f>IF(V97=0,0,ROUNDDOWN(AL97*0.1,2)+ROUNDDOWN(BE97*0.1,2))</f>
        <v>0</v>
      </c>
      <c r="AW97" s="216">
        <f>IF(W97=0,0,ROUNDDOWN(AL97*0.1,2)+ROUNDDOWN(BE97*0.1,2))</f>
        <v>0</v>
      </c>
      <c r="AX97" s="214">
        <f t="shared" si="37"/>
        <v>0</v>
      </c>
      <c r="AY97" s="396">
        <f>IF(Y97=0,0,(IF(AL97&gt;7644,ROUNDDOWN(7644*0.014,2),ROUNDDOWN(AL97*0.014,2))))</f>
        <v>0</v>
      </c>
      <c r="AZ97" s="222">
        <f>IF(Z97=0,0,(IF(AL97&gt;7644,ROUNDDOWN(7644*0.14,2),ROUNDDOWN(AL97*0.14,2))))</f>
        <v>0</v>
      </c>
      <c r="BA97" s="222">
        <f t="shared" si="38"/>
        <v>0</v>
      </c>
      <c r="BB97" s="89">
        <f>IF(AB97=0,0,(IF(AL97&gt;7644,ROUNDDOWN(7644*0.03,2),ROUNDDOWN(AL97*0.03,2))))</f>
        <v>0</v>
      </c>
      <c r="BC97" s="89">
        <f>IF(AC97=0,0,IF(AL97&gt;7644,ROUNDDOWN(7644*0.01,2),ROUNDDOWN(AL97*0.01,2)))</f>
        <v>0</v>
      </c>
      <c r="BD97" s="397">
        <f>IF(AD97=0,0,(IF(AL97&gt;7644,ROUNDDOWN(7644*0.0475,2),ROUNDDOWN(AL97*0.0475,2))))</f>
        <v>0</v>
      </c>
      <c r="BE97" s="392">
        <f>AE97*AJ97</f>
        <v>0</v>
      </c>
      <c r="BF97" s="391">
        <f t="shared" si="39"/>
        <v>0</v>
      </c>
      <c r="BG97" s="378">
        <f t="shared" si="40"/>
        <v>0</v>
      </c>
      <c r="BH97" s="174">
        <f>ROUNDDOWN(AJ97*AG97,2)</f>
        <v>0</v>
      </c>
      <c r="BI97" s="169"/>
      <c r="BJ97" s="169"/>
    </row>
    <row r="98" spans="1:62" s="4" customFormat="1" ht="13.8" x14ac:dyDescent="0.25">
      <c r="A98" s="56">
        <v>82</v>
      </c>
      <c r="B98" s="75"/>
      <c r="C98" s="76"/>
      <c r="D98" s="95"/>
      <c r="E98" s="78"/>
      <c r="F98" s="79"/>
      <c r="G98" s="80"/>
      <c r="H98" s="81"/>
      <c r="I98" s="82">
        <f t="shared" ref="I98" si="43">J98+U98</f>
        <v>0</v>
      </c>
      <c r="J98" s="194">
        <f t="shared" si="23"/>
        <v>0</v>
      </c>
      <c r="K98" s="83"/>
      <c r="L98" s="79"/>
      <c r="M98" s="79"/>
      <c r="N98" s="84"/>
      <c r="O98" s="85">
        <f>P98+Q98</f>
        <v>0</v>
      </c>
      <c r="P98" s="83"/>
      <c r="Q98" s="79"/>
      <c r="R98" s="86"/>
      <c r="S98" s="190"/>
      <c r="T98" s="87"/>
      <c r="U98" s="70">
        <f t="shared" si="24"/>
        <v>0</v>
      </c>
      <c r="V98" s="88">
        <f t="shared" si="25"/>
        <v>0</v>
      </c>
      <c r="W98" s="216">
        <f t="shared" si="26"/>
        <v>0</v>
      </c>
      <c r="X98" s="224">
        <f t="shared" si="27"/>
        <v>0</v>
      </c>
      <c r="Y98" s="223">
        <f t="shared" si="28"/>
        <v>0</v>
      </c>
      <c r="Z98" s="89">
        <f t="shared" si="29"/>
        <v>0</v>
      </c>
      <c r="AA98" s="226">
        <f t="shared" si="30"/>
        <v>0</v>
      </c>
      <c r="AB98" s="89">
        <f t="shared" si="31"/>
        <v>0</v>
      </c>
      <c r="AC98" s="89">
        <f t="shared" si="32"/>
        <v>0</v>
      </c>
      <c r="AD98" s="89">
        <f t="shared" si="33"/>
        <v>0</v>
      </c>
      <c r="AE98" s="71">
        <v>0</v>
      </c>
      <c r="AF98" s="71">
        <v>0</v>
      </c>
      <c r="AG98" s="71">
        <v>0</v>
      </c>
      <c r="AH98" s="165">
        <v>0</v>
      </c>
      <c r="AI98" s="369">
        <v>0</v>
      </c>
      <c r="AJ98" s="375"/>
      <c r="AK98" s="388">
        <f t="shared" si="34"/>
        <v>0</v>
      </c>
      <c r="AL98" s="379">
        <f t="shared" si="35"/>
        <v>0</v>
      </c>
      <c r="AM98" s="212">
        <f>ROUNDDOWN(K98*AJ98,2)</f>
        <v>0</v>
      </c>
      <c r="AN98" s="102">
        <f>ROUNDDOWN(L98*AJ98,2)</f>
        <v>0</v>
      </c>
      <c r="AO98" s="102">
        <f>ROUNDDOWN(M98*AJ98,2)</f>
        <v>0</v>
      </c>
      <c r="AP98" s="206">
        <f>ROUNDDOWN(N98*AJ98,2)</f>
        <v>0</v>
      </c>
      <c r="AQ98" s="102">
        <f>Q98</f>
        <v>0</v>
      </c>
      <c r="AR98" s="102">
        <f>ROUNDDOWN(R98*AJ98,2)</f>
        <v>0</v>
      </c>
      <c r="AS98" s="102">
        <f>ROUNDDOWN(S98*AJ98,2)</f>
        <v>0</v>
      </c>
      <c r="AT98" s="216">
        <f>ROUNDDOWN(T98*AJ98,2)</f>
        <v>0</v>
      </c>
      <c r="AU98" s="90">
        <f t="shared" si="36"/>
        <v>0</v>
      </c>
      <c r="AV98" s="219">
        <f>IF(V98=0,0,ROUNDDOWN(AL98*0.1,2)+ROUNDDOWN(BE98*0.1,2))</f>
        <v>0</v>
      </c>
      <c r="AW98" s="216">
        <f>IF(W98=0,0,ROUNDDOWN(AL98*0.1,2)+ROUNDDOWN(BE98*0.1,2))</f>
        <v>0</v>
      </c>
      <c r="AX98" s="214">
        <f t="shared" si="37"/>
        <v>0</v>
      </c>
      <c r="AY98" s="396">
        <f>IF(Y98=0,0,(IF(AL98&gt;7644,ROUNDDOWN(7644*0.014,2),ROUNDDOWN(AL98*0.014,2))))</f>
        <v>0</v>
      </c>
      <c r="AZ98" s="222">
        <f>IF(Z98=0,0,(IF(AL98&gt;7644,ROUNDDOWN(7644*0.14,2),ROUNDDOWN(AL98*0.14,2))))</f>
        <v>0</v>
      </c>
      <c r="BA98" s="222">
        <f t="shared" si="38"/>
        <v>0</v>
      </c>
      <c r="BB98" s="89">
        <f>IF(AB98=0,0,(IF(AL98&gt;7644,ROUNDDOWN(7644*0.03,2),ROUNDDOWN(AL98*0.03,2))))</f>
        <v>0</v>
      </c>
      <c r="BC98" s="89">
        <f>IF(AC98=0,0,IF(AL98&gt;7644,ROUNDDOWN(7644*0.01,2),ROUNDDOWN(AL98*0.01,2)))</f>
        <v>0</v>
      </c>
      <c r="BD98" s="397">
        <f>IF(AD98=0,0,(IF(AL98&gt;7644,ROUNDDOWN(7644*0.0475,2),ROUNDDOWN(AL98*0.0475,2))))</f>
        <v>0</v>
      </c>
      <c r="BE98" s="392">
        <f>AE98*AJ98</f>
        <v>0</v>
      </c>
      <c r="BF98" s="391">
        <f t="shared" si="39"/>
        <v>0</v>
      </c>
      <c r="BG98" s="378">
        <f t="shared" si="40"/>
        <v>0</v>
      </c>
      <c r="BH98" s="174">
        <f>ROUNDDOWN(AJ98*AG98,2)</f>
        <v>0</v>
      </c>
      <c r="BI98" s="169"/>
      <c r="BJ98" s="169"/>
    </row>
    <row r="99" spans="1:62" s="4" customFormat="1" ht="13.8" x14ac:dyDescent="0.25">
      <c r="A99" s="56">
        <v>83</v>
      </c>
      <c r="B99" s="75"/>
      <c r="C99" s="76"/>
      <c r="D99" s="95"/>
      <c r="E99" s="78"/>
      <c r="F99" s="79"/>
      <c r="G99" s="80"/>
      <c r="H99" s="81"/>
      <c r="I99" s="82">
        <f t="shared" si="42"/>
        <v>0</v>
      </c>
      <c r="J99" s="194">
        <f t="shared" si="23"/>
        <v>0</v>
      </c>
      <c r="K99" s="83"/>
      <c r="L99" s="79"/>
      <c r="M99" s="79"/>
      <c r="N99" s="84"/>
      <c r="O99" s="85">
        <f>P99+Q99</f>
        <v>0</v>
      </c>
      <c r="P99" s="83"/>
      <c r="Q99" s="79"/>
      <c r="R99" s="86"/>
      <c r="S99" s="190"/>
      <c r="T99" s="87"/>
      <c r="U99" s="70">
        <f t="shared" si="24"/>
        <v>0</v>
      </c>
      <c r="V99" s="88">
        <f t="shared" si="25"/>
        <v>0</v>
      </c>
      <c r="W99" s="216">
        <f t="shared" si="26"/>
        <v>0</v>
      </c>
      <c r="X99" s="224">
        <f t="shared" si="27"/>
        <v>0</v>
      </c>
      <c r="Y99" s="223">
        <f t="shared" si="28"/>
        <v>0</v>
      </c>
      <c r="Z99" s="89">
        <f t="shared" si="29"/>
        <v>0</v>
      </c>
      <c r="AA99" s="226">
        <f t="shared" si="30"/>
        <v>0</v>
      </c>
      <c r="AB99" s="89">
        <f t="shared" si="31"/>
        <v>0</v>
      </c>
      <c r="AC99" s="89">
        <f t="shared" si="32"/>
        <v>0</v>
      </c>
      <c r="AD99" s="89">
        <f t="shared" si="33"/>
        <v>0</v>
      </c>
      <c r="AE99" s="71">
        <v>0</v>
      </c>
      <c r="AF99" s="71">
        <v>0</v>
      </c>
      <c r="AG99" s="71">
        <v>0</v>
      </c>
      <c r="AH99" s="165">
        <v>0</v>
      </c>
      <c r="AI99" s="369">
        <v>0</v>
      </c>
      <c r="AJ99" s="375"/>
      <c r="AK99" s="388">
        <f t="shared" si="34"/>
        <v>0</v>
      </c>
      <c r="AL99" s="379">
        <f t="shared" si="35"/>
        <v>0</v>
      </c>
      <c r="AM99" s="212">
        <f>ROUNDDOWN(K99*AJ99,2)</f>
        <v>0</v>
      </c>
      <c r="AN99" s="102">
        <f>ROUNDDOWN(L99*AJ99,2)</f>
        <v>0</v>
      </c>
      <c r="AO99" s="102">
        <f>ROUNDDOWN(M99*AJ99,2)</f>
        <v>0</v>
      </c>
      <c r="AP99" s="206">
        <f>ROUNDDOWN(N99*AJ99,2)</f>
        <v>0</v>
      </c>
      <c r="AQ99" s="102">
        <f>Q99</f>
        <v>0</v>
      </c>
      <c r="AR99" s="102">
        <f>ROUNDDOWN(R99*AJ99,2)</f>
        <v>0</v>
      </c>
      <c r="AS99" s="102">
        <f>ROUNDDOWN(S99*AJ99,2)</f>
        <v>0</v>
      </c>
      <c r="AT99" s="216">
        <f>ROUNDDOWN(T99*AJ99,2)</f>
        <v>0</v>
      </c>
      <c r="AU99" s="90">
        <f t="shared" si="36"/>
        <v>0</v>
      </c>
      <c r="AV99" s="219">
        <f>IF(V99=0,0,ROUNDDOWN(AL99*0.1,2)+ROUNDDOWN(BE99*0.1,2))</f>
        <v>0</v>
      </c>
      <c r="AW99" s="216">
        <f>IF(W99=0,0,ROUNDDOWN(AL99*0.1,2)+ROUNDDOWN(BE99*0.1,2))</f>
        <v>0</v>
      </c>
      <c r="AX99" s="214">
        <f t="shared" si="37"/>
        <v>0</v>
      </c>
      <c r="AY99" s="396">
        <f>IF(Y99=0,0,(IF(AL99&gt;7644,ROUNDDOWN(7644*0.014,2),ROUNDDOWN(AL99*0.014,2))))</f>
        <v>0</v>
      </c>
      <c r="AZ99" s="222">
        <f>IF(Z99=0,0,(IF(AL99&gt;7644,ROUNDDOWN(7644*0.14,2),ROUNDDOWN(AL99*0.14,2))))</f>
        <v>0</v>
      </c>
      <c r="BA99" s="222">
        <f t="shared" si="38"/>
        <v>0</v>
      </c>
      <c r="BB99" s="89">
        <f>IF(AB99=0,0,(IF(AL99&gt;7644,ROUNDDOWN(7644*0.03,2),ROUNDDOWN(AL99*0.03,2))))</f>
        <v>0</v>
      </c>
      <c r="BC99" s="89">
        <f>IF(AC99=0,0,IF(AL99&gt;7644,ROUNDDOWN(7644*0.01,2),ROUNDDOWN(AL99*0.01,2)))</f>
        <v>0</v>
      </c>
      <c r="BD99" s="397">
        <f>IF(AD99=0,0,(IF(AL99&gt;7644,ROUNDDOWN(7644*0.0475,2),ROUNDDOWN(AL99*0.0475,2))))</f>
        <v>0</v>
      </c>
      <c r="BE99" s="392">
        <f>AE99*AJ99</f>
        <v>0</v>
      </c>
      <c r="BF99" s="391">
        <f t="shared" si="39"/>
        <v>0</v>
      </c>
      <c r="BG99" s="378">
        <f t="shared" si="40"/>
        <v>0</v>
      </c>
      <c r="BH99" s="174">
        <f>ROUNDDOWN(AJ99*AG99,2)</f>
        <v>0</v>
      </c>
      <c r="BI99" s="169"/>
      <c r="BJ99" s="169"/>
    </row>
    <row r="100" spans="1:62" s="4" customFormat="1" ht="13.8" x14ac:dyDescent="0.25">
      <c r="A100" s="56">
        <v>84</v>
      </c>
      <c r="B100" s="75"/>
      <c r="C100" s="76"/>
      <c r="D100" s="95"/>
      <c r="E100" s="78"/>
      <c r="F100" s="79"/>
      <c r="G100" s="80"/>
      <c r="H100" s="81"/>
      <c r="I100" s="82">
        <f t="shared" si="42"/>
        <v>0</v>
      </c>
      <c r="J100" s="194">
        <f t="shared" si="23"/>
        <v>0</v>
      </c>
      <c r="K100" s="83"/>
      <c r="L100" s="79"/>
      <c r="M100" s="79"/>
      <c r="N100" s="84"/>
      <c r="O100" s="85">
        <f t="shared" si="41"/>
        <v>0</v>
      </c>
      <c r="P100" s="83"/>
      <c r="Q100" s="79"/>
      <c r="R100" s="86"/>
      <c r="S100" s="190"/>
      <c r="T100" s="87"/>
      <c r="U100" s="70">
        <f t="shared" si="24"/>
        <v>0</v>
      </c>
      <c r="V100" s="88">
        <f t="shared" si="25"/>
        <v>0</v>
      </c>
      <c r="W100" s="216">
        <f t="shared" si="26"/>
        <v>0</v>
      </c>
      <c r="X100" s="224">
        <f t="shared" si="27"/>
        <v>0</v>
      </c>
      <c r="Y100" s="223">
        <f t="shared" si="28"/>
        <v>0</v>
      </c>
      <c r="Z100" s="89">
        <f t="shared" si="29"/>
        <v>0</v>
      </c>
      <c r="AA100" s="226">
        <f t="shared" si="30"/>
        <v>0</v>
      </c>
      <c r="AB100" s="89">
        <f t="shared" si="31"/>
        <v>0</v>
      </c>
      <c r="AC100" s="89">
        <f t="shared" si="32"/>
        <v>0</v>
      </c>
      <c r="AD100" s="89">
        <f t="shared" si="33"/>
        <v>0</v>
      </c>
      <c r="AE100" s="71">
        <v>0</v>
      </c>
      <c r="AF100" s="71">
        <v>0</v>
      </c>
      <c r="AG100" s="71">
        <v>0</v>
      </c>
      <c r="AH100" s="165">
        <v>0</v>
      </c>
      <c r="AI100" s="369">
        <v>0</v>
      </c>
      <c r="AJ100" s="375"/>
      <c r="AK100" s="388">
        <f t="shared" si="34"/>
        <v>0</v>
      </c>
      <c r="AL100" s="379">
        <f t="shared" si="35"/>
        <v>0</v>
      </c>
      <c r="AM100" s="212">
        <f>ROUNDDOWN(K100*AJ100,2)</f>
        <v>0</v>
      </c>
      <c r="AN100" s="102">
        <f>ROUNDDOWN(L100*AJ100,2)</f>
        <v>0</v>
      </c>
      <c r="AO100" s="102">
        <f>ROUNDDOWN(M100*AJ100,2)</f>
        <v>0</v>
      </c>
      <c r="AP100" s="206">
        <f>ROUNDDOWN(N100*AJ100,2)</f>
        <v>0</v>
      </c>
      <c r="AQ100" s="102">
        <f>Q100</f>
        <v>0</v>
      </c>
      <c r="AR100" s="102">
        <f>ROUNDDOWN(R100*AJ100,2)</f>
        <v>0</v>
      </c>
      <c r="AS100" s="102">
        <f>ROUNDDOWN(S100*AJ100,2)</f>
        <v>0</v>
      </c>
      <c r="AT100" s="216">
        <f>ROUNDDOWN(T100*AJ100,2)</f>
        <v>0</v>
      </c>
      <c r="AU100" s="90">
        <f t="shared" si="36"/>
        <v>0</v>
      </c>
      <c r="AV100" s="219">
        <f>IF(V100=0,0,ROUNDDOWN(AL100*0.1,2)+ROUNDDOWN(BE100*0.1,2))</f>
        <v>0</v>
      </c>
      <c r="AW100" s="216">
        <f>IF(W100=0,0,ROUNDDOWN(AL100*0.1,2)+ROUNDDOWN(BE100*0.1,2))</f>
        <v>0</v>
      </c>
      <c r="AX100" s="214">
        <f t="shared" si="37"/>
        <v>0</v>
      </c>
      <c r="AY100" s="396">
        <f>IF(Y100=0,0,(IF(AL100&gt;7644,ROUNDDOWN(7644*0.014,2),ROUNDDOWN(AL100*0.014,2))))</f>
        <v>0</v>
      </c>
      <c r="AZ100" s="222">
        <f>IF(Z100=0,0,(IF(AL100&gt;7644,ROUNDDOWN(7644*0.14,2),ROUNDDOWN(AL100*0.14,2))))</f>
        <v>0</v>
      </c>
      <c r="BA100" s="222">
        <f t="shared" si="38"/>
        <v>0</v>
      </c>
      <c r="BB100" s="89">
        <f>IF(AB100=0,0,(IF(AL100&gt;7644,ROUNDDOWN(7644*0.03,2),ROUNDDOWN(AL100*0.03,2))))</f>
        <v>0</v>
      </c>
      <c r="BC100" s="89">
        <f>IF(AC100=0,0,IF(AL100&gt;7644,ROUNDDOWN(7644*0.01,2),ROUNDDOWN(AL100*0.01,2)))</f>
        <v>0</v>
      </c>
      <c r="BD100" s="397">
        <f>IF(AD100=0,0,(IF(AL100&gt;7644,ROUNDDOWN(7644*0.0475,2),ROUNDDOWN(AL100*0.0475,2))))</f>
        <v>0</v>
      </c>
      <c r="BE100" s="392">
        <f>AE100*AJ100</f>
        <v>0</v>
      </c>
      <c r="BF100" s="391">
        <f t="shared" si="39"/>
        <v>0</v>
      </c>
      <c r="BG100" s="378">
        <f t="shared" si="40"/>
        <v>0</v>
      </c>
      <c r="BH100" s="174">
        <f>ROUNDDOWN(AJ100*AG100,2)</f>
        <v>0</v>
      </c>
      <c r="BI100" s="169"/>
      <c r="BJ100" s="169"/>
    </row>
    <row r="101" spans="1:62" s="4" customFormat="1" ht="13.8" x14ac:dyDescent="0.25">
      <c r="A101" s="56">
        <v>85</v>
      </c>
      <c r="B101" s="75"/>
      <c r="C101" s="99"/>
      <c r="D101" s="95"/>
      <c r="E101" s="78"/>
      <c r="F101" s="79"/>
      <c r="G101" s="80"/>
      <c r="H101" s="81"/>
      <c r="I101" s="82">
        <f t="shared" si="42"/>
        <v>0</v>
      </c>
      <c r="J101" s="194">
        <f t="shared" si="23"/>
        <v>0</v>
      </c>
      <c r="K101" s="83"/>
      <c r="L101" s="79"/>
      <c r="M101" s="79"/>
      <c r="N101" s="84"/>
      <c r="O101" s="85">
        <f t="shared" si="41"/>
        <v>0</v>
      </c>
      <c r="P101" s="83"/>
      <c r="Q101" s="79"/>
      <c r="R101" s="86"/>
      <c r="S101" s="190"/>
      <c r="T101" s="87"/>
      <c r="U101" s="70">
        <f t="shared" si="24"/>
        <v>0</v>
      </c>
      <c r="V101" s="88">
        <f t="shared" si="25"/>
        <v>0</v>
      </c>
      <c r="W101" s="216">
        <f t="shared" si="26"/>
        <v>0</v>
      </c>
      <c r="X101" s="224">
        <f t="shared" si="27"/>
        <v>0</v>
      </c>
      <c r="Y101" s="223">
        <f t="shared" si="28"/>
        <v>0</v>
      </c>
      <c r="Z101" s="89">
        <f t="shared" si="29"/>
        <v>0</v>
      </c>
      <c r="AA101" s="226">
        <f t="shared" si="30"/>
        <v>0</v>
      </c>
      <c r="AB101" s="89">
        <f t="shared" si="31"/>
        <v>0</v>
      </c>
      <c r="AC101" s="89">
        <f t="shared" si="32"/>
        <v>0</v>
      </c>
      <c r="AD101" s="89">
        <f t="shared" si="33"/>
        <v>0</v>
      </c>
      <c r="AE101" s="71">
        <v>0</v>
      </c>
      <c r="AF101" s="71">
        <v>0</v>
      </c>
      <c r="AG101" s="71">
        <v>0</v>
      </c>
      <c r="AH101" s="165">
        <v>0</v>
      </c>
      <c r="AI101" s="369">
        <v>0</v>
      </c>
      <c r="AJ101" s="375"/>
      <c r="AK101" s="388">
        <f t="shared" si="34"/>
        <v>0</v>
      </c>
      <c r="AL101" s="379">
        <f t="shared" si="35"/>
        <v>0</v>
      </c>
      <c r="AM101" s="212">
        <f>ROUNDDOWN(K101*AJ101,2)</f>
        <v>0</v>
      </c>
      <c r="AN101" s="102">
        <f>ROUNDDOWN(L101*AJ101,2)</f>
        <v>0</v>
      </c>
      <c r="AO101" s="102">
        <f>ROUNDDOWN(M101*AJ101,2)</f>
        <v>0</v>
      </c>
      <c r="AP101" s="206">
        <f>ROUNDDOWN(N101*AJ101,2)</f>
        <v>0</v>
      </c>
      <c r="AQ101" s="102">
        <f>Q101</f>
        <v>0</v>
      </c>
      <c r="AR101" s="102">
        <f>ROUNDDOWN(R101*AJ101,2)</f>
        <v>0</v>
      </c>
      <c r="AS101" s="102">
        <f>ROUNDDOWN(S101*AJ101,2)</f>
        <v>0</v>
      </c>
      <c r="AT101" s="216">
        <f>ROUNDDOWN(T101*AJ101,2)</f>
        <v>0</v>
      </c>
      <c r="AU101" s="90">
        <f t="shared" si="36"/>
        <v>0</v>
      </c>
      <c r="AV101" s="219">
        <f>IF(V101=0,0,ROUNDDOWN(AL101*0.1,2)+ROUNDDOWN(BE101*0.1,2))</f>
        <v>0</v>
      </c>
      <c r="AW101" s="216">
        <f>IF(W101=0,0,ROUNDDOWN(AL101*0.1,2)+ROUNDDOWN(BE101*0.1,2))</f>
        <v>0</v>
      </c>
      <c r="AX101" s="214">
        <f t="shared" si="37"/>
        <v>0</v>
      </c>
      <c r="AY101" s="396">
        <f>IF(Y101=0,0,(IF(AL101&gt;7644,ROUNDDOWN(7644*0.014,2),ROUNDDOWN(AL101*0.014,2))))</f>
        <v>0</v>
      </c>
      <c r="AZ101" s="222">
        <f>IF(Z101=0,0,(IF(AL101&gt;7644,ROUNDDOWN(7644*0.14,2),ROUNDDOWN(AL101*0.14,2))))</f>
        <v>0</v>
      </c>
      <c r="BA101" s="222">
        <f t="shared" si="38"/>
        <v>0</v>
      </c>
      <c r="BB101" s="89">
        <f>IF(AB101=0,0,(IF(AL101&gt;7644,ROUNDDOWN(7644*0.03,2),ROUNDDOWN(AL101*0.03,2))))</f>
        <v>0</v>
      </c>
      <c r="BC101" s="89">
        <f>IF(AC101=0,0,IF(AL101&gt;7644,ROUNDDOWN(7644*0.01,2),ROUNDDOWN(AL101*0.01,2)))</f>
        <v>0</v>
      </c>
      <c r="BD101" s="397">
        <f>IF(AD101=0,0,(IF(AL101&gt;7644,ROUNDDOWN(7644*0.0475,2),ROUNDDOWN(AL101*0.0475,2))))</f>
        <v>0</v>
      </c>
      <c r="BE101" s="392">
        <f>AE101*AJ101</f>
        <v>0</v>
      </c>
      <c r="BF101" s="391">
        <f t="shared" si="39"/>
        <v>0</v>
      </c>
      <c r="BG101" s="378">
        <f t="shared" si="40"/>
        <v>0</v>
      </c>
      <c r="BH101" s="174">
        <f>ROUNDDOWN(AJ101*AG101,2)</f>
        <v>0</v>
      </c>
      <c r="BI101" s="169"/>
      <c r="BJ101" s="169"/>
    </row>
    <row r="102" spans="1:62" s="4" customFormat="1" ht="13.8" x14ac:dyDescent="0.25">
      <c r="A102" s="56">
        <v>86</v>
      </c>
      <c r="B102" s="75"/>
      <c r="C102" s="93"/>
      <c r="D102" s="95"/>
      <c r="E102" s="78"/>
      <c r="F102" s="79"/>
      <c r="G102" s="80"/>
      <c r="H102" s="81"/>
      <c r="I102" s="82">
        <f t="shared" si="42"/>
        <v>0</v>
      </c>
      <c r="J102" s="194">
        <f t="shared" si="23"/>
        <v>0</v>
      </c>
      <c r="K102" s="83"/>
      <c r="L102" s="79"/>
      <c r="M102" s="79"/>
      <c r="N102" s="84"/>
      <c r="O102" s="85">
        <f t="shared" si="41"/>
        <v>0</v>
      </c>
      <c r="P102" s="83"/>
      <c r="Q102" s="79"/>
      <c r="R102" s="86"/>
      <c r="S102" s="190"/>
      <c r="T102" s="87"/>
      <c r="U102" s="70">
        <f t="shared" si="24"/>
        <v>0</v>
      </c>
      <c r="V102" s="88">
        <f t="shared" si="25"/>
        <v>0</v>
      </c>
      <c r="W102" s="216">
        <f t="shared" si="26"/>
        <v>0</v>
      </c>
      <c r="X102" s="224">
        <f t="shared" si="27"/>
        <v>0</v>
      </c>
      <c r="Y102" s="223">
        <f t="shared" si="28"/>
        <v>0</v>
      </c>
      <c r="Z102" s="89">
        <f t="shared" si="29"/>
        <v>0</v>
      </c>
      <c r="AA102" s="226">
        <f t="shared" si="30"/>
        <v>0</v>
      </c>
      <c r="AB102" s="89">
        <f t="shared" si="31"/>
        <v>0</v>
      </c>
      <c r="AC102" s="89">
        <f t="shared" si="32"/>
        <v>0</v>
      </c>
      <c r="AD102" s="89">
        <f t="shared" si="33"/>
        <v>0</v>
      </c>
      <c r="AE102" s="71">
        <v>0</v>
      </c>
      <c r="AF102" s="71">
        <v>0</v>
      </c>
      <c r="AG102" s="71">
        <v>0</v>
      </c>
      <c r="AH102" s="165">
        <v>0</v>
      </c>
      <c r="AI102" s="369">
        <v>0</v>
      </c>
      <c r="AJ102" s="375"/>
      <c r="AK102" s="388">
        <f t="shared" si="34"/>
        <v>0</v>
      </c>
      <c r="AL102" s="379">
        <f t="shared" si="35"/>
        <v>0</v>
      </c>
      <c r="AM102" s="212">
        <f>ROUNDDOWN(K102*AJ102,2)</f>
        <v>0</v>
      </c>
      <c r="AN102" s="102">
        <f>ROUNDDOWN(L102*AJ102,2)</f>
        <v>0</v>
      </c>
      <c r="AO102" s="102">
        <f>ROUNDDOWN(M102*AJ102,2)</f>
        <v>0</v>
      </c>
      <c r="AP102" s="206">
        <f>ROUNDDOWN(N102*AJ102,2)</f>
        <v>0</v>
      </c>
      <c r="AQ102" s="102">
        <f>Q102</f>
        <v>0</v>
      </c>
      <c r="AR102" s="102">
        <f>ROUNDDOWN(R102*AJ102,2)</f>
        <v>0</v>
      </c>
      <c r="AS102" s="102">
        <f>ROUNDDOWN(S102*AJ102,2)</f>
        <v>0</v>
      </c>
      <c r="AT102" s="216">
        <f>ROUNDDOWN(T102*AJ102,2)</f>
        <v>0</v>
      </c>
      <c r="AU102" s="90">
        <f t="shared" si="36"/>
        <v>0</v>
      </c>
      <c r="AV102" s="219">
        <f>IF(V102=0,0,ROUNDDOWN(AL102*0.1,2)+ROUNDDOWN(BE102*0.1,2))</f>
        <v>0</v>
      </c>
      <c r="AW102" s="216">
        <f>IF(W102=0,0,ROUNDDOWN(AL102*0.1,2)+ROUNDDOWN(BE102*0.1,2))</f>
        <v>0</v>
      </c>
      <c r="AX102" s="214">
        <f t="shared" si="37"/>
        <v>0</v>
      </c>
      <c r="AY102" s="396">
        <f>IF(Y102=0,0,(IF(AL102&gt;7644,ROUNDDOWN(7644*0.014,2),ROUNDDOWN(AL102*0.014,2))))</f>
        <v>0</v>
      </c>
      <c r="AZ102" s="222">
        <f>IF(Z102=0,0,(IF(AL102&gt;7644,ROUNDDOWN(7644*0.14,2),ROUNDDOWN(AL102*0.14,2))))</f>
        <v>0</v>
      </c>
      <c r="BA102" s="222">
        <f t="shared" si="38"/>
        <v>0</v>
      </c>
      <c r="BB102" s="89">
        <f>IF(AB102=0,0,(IF(AL102&gt;7644,ROUNDDOWN(7644*0.03,2),ROUNDDOWN(AL102*0.03,2))))</f>
        <v>0</v>
      </c>
      <c r="BC102" s="89">
        <f>IF(AC102=0,0,IF(AL102&gt;7644,ROUNDDOWN(7644*0.01,2),ROUNDDOWN(AL102*0.01,2)))</f>
        <v>0</v>
      </c>
      <c r="BD102" s="397">
        <f>IF(AD102=0,0,(IF(AL102&gt;7644,ROUNDDOWN(7644*0.0475,2),ROUNDDOWN(AL102*0.0475,2))))</f>
        <v>0</v>
      </c>
      <c r="BE102" s="392">
        <f>AE102*AJ102</f>
        <v>0</v>
      </c>
      <c r="BF102" s="391">
        <f t="shared" si="39"/>
        <v>0</v>
      </c>
      <c r="BG102" s="378">
        <f t="shared" si="40"/>
        <v>0</v>
      </c>
      <c r="BH102" s="174">
        <f>ROUNDDOWN(AJ102*AG102,2)</f>
        <v>0</v>
      </c>
      <c r="BI102" s="169"/>
      <c r="BJ102" s="169"/>
    </row>
    <row r="103" spans="1:62" s="4" customFormat="1" ht="13.8" x14ac:dyDescent="0.25">
      <c r="A103" s="56">
        <v>87</v>
      </c>
      <c r="B103" s="75"/>
      <c r="C103" s="76"/>
      <c r="D103" s="95"/>
      <c r="E103" s="78"/>
      <c r="F103" s="79"/>
      <c r="G103" s="80"/>
      <c r="H103" s="81"/>
      <c r="I103" s="82">
        <f t="shared" si="42"/>
        <v>0</v>
      </c>
      <c r="J103" s="194">
        <f t="shared" si="23"/>
        <v>0</v>
      </c>
      <c r="K103" s="83"/>
      <c r="L103" s="79"/>
      <c r="M103" s="79"/>
      <c r="N103" s="84"/>
      <c r="O103" s="85">
        <f t="shared" si="41"/>
        <v>0</v>
      </c>
      <c r="P103" s="83"/>
      <c r="Q103" s="79"/>
      <c r="R103" s="86"/>
      <c r="S103" s="190"/>
      <c r="T103" s="87"/>
      <c r="U103" s="70">
        <f t="shared" si="24"/>
        <v>0</v>
      </c>
      <c r="V103" s="88">
        <f t="shared" si="25"/>
        <v>0</v>
      </c>
      <c r="W103" s="216">
        <f t="shared" si="26"/>
        <v>0</v>
      </c>
      <c r="X103" s="224">
        <f t="shared" si="27"/>
        <v>0</v>
      </c>
      <c r="Y103" s="223">
        <f t="shared" si="28"/>
        <v>0</v>
      </c>
      <c r="Z103" s="89">
        <f t="shared" si="29"/>
        <v>0</v>
      </c>
      <c r="AA103" s="226">
        <f t="shared" si="30"/>
        <v>0</v>
      </c>
      <c r="AB103" s="89">
        <f t="shared" si="31"/>
        <v>0</v>
      </c>
      <c r="AC103" s="89">
        <f t="shared" si="32"/>
        <v>0</v>
      </c>
      <c r="AD103" s="89">
        <f t="shared" si="33"/>
        <v>0</v>
      </c>
      <c r="AE103" s="71">
        <v>0</v>
      </c>
      <c r="AF103" s="71">
        <v>0</v>
      </c>
      <c r="AG103" s="71">
        <v>0</v>
      </c>
      <c r="AH103" s="165">
        <v>0</v>
      </c>
      <c r="AI103" s="369">
        <v>0</v>
      </c>
      <c r="AJ103" s="375"/>
      <c r="AK103" s="388">
        <f t="shared" si="34"/>
        <v>0</v>
      </c>
      <c r="AL103" s="379">
        <f t="shared" si="35"/>
        <v>0</v>
      </c>
      <c r="AM103" s="212">
        <f>ROUNDDOWN(K103*AJ103,2)</f>
        <v>0</v>
      </c>
      <c r="AN103" s="102">
        <f>ROUNDDOWN(L103*AJ103,2)</f>
        <v>0</v>
      </c>
      <c r="AO103" s="102">
        <f>ROUNDDOWN(M103*AJ103,2)</f>
        <v>0</v>
      </c>
      <c r="AP103" s="206">
        <f>ROUNDDOWN(N103*AJ103,2)</f>
        <v>0</v>
      </c>
      <c r="AQ103" s="102">
        <f>Q103</f>
        <v>0</v>
      </c>
      <c r="AR103" s="102">
        <f>ROUNDDOWN(R103*AJ103,2)</f>
        <v>0</v>
      </c>
      <c r="AS103" s="102">
        <f>ROUNDDOWN(S103*AJ103,2)</f>
        <v>0</v>
      </c>
      <c r="AT103" s="216">
        <f>ROUNDDOWN(T103*AJ103,2)</f>
        <v>0</v>
      </c>
      <c r="AU103" s="90">
        <f t="shared" si="36"/>
        <v>0</v>
      </c>
      <c r="AV103" s="219">
        <f>IF(V103=0,0,ROUNDDOWN(AL103*0.1,2)+ROUNDDOWN(BE103*0.1,2))</f>
        <v>0</v>
      </c>
      <c r="AW103" s="216">
        <f>IF(W103=0,0,ROUNDDOWN(AL103*0.1,2)+ROUNDDOWN(BE103*0.1,2))</f>
        <v>0</v>
      </c>
      <c r="AX103" s="214">
        <f t="shared" si="37"/>
        <v>0</v>
      </c>
      <c r="AY103" s="396">
        <f>IF(Y103=0,0,(IF(AL103&gt;7644,ROUNDDOWN(7644*0.014,2),ROUNDDOWN(AL103*0.014,2))))</f>
        <v>0</v>
      </c>
      <c r="AZ103" s="222">
        <f>IF(Z103=0,0,(IF(AL103&gt;7644,ROUNDDOWN(7644*0.14,2),ROUNDDOWN(AL103*0.14,2))))</f>
        <v>0</v>
      </c>
      <c r="BA103" s="222">
        <f t="shared" si="38"/>
        <v>0</v>
      </c>
      <c r="BB103" s="89">
        <f>IF(AB103=0,0,(IF(AL103&gt;7644,ROUNDDOWN(7644*0.03,2),ROUNDDOWN(AL103*0.03,2))))</f>
        <v>0</v>
      </c>
      <c r="BC103" s="89">
        <f>IF(AC103=0,0,IF(AL103&gt;7644,ROUNDDOWN(7644*0.01,2),ROUNDDOWN(AL103*0.01,2)))</f>
        <v>0</v>
      </c>
      <c r="BD103" s="397">
        <f>IF(AD103=0,0,(IF(AL103&gt;7644,ROUNDDOWN(7644*0.0475,2),ROUNDDOWN(AL103*0.0475,2))))</f>
        <v>0</v>
      </c>
      <c r="BE103" s="392">
        <f>AE103*AJ103</f>
        <v>0</v>
      </c>
      <c r="BF103" s="391">
        <f t="shared" si="39"/>
        <v>0</v>
      </c>
      <c r="BG103" s="378">
        <f t="shared" si="40"/>
        <v>0</v>
      </c>
      <c r="BH103" s="174">
        <f>ROUNDDOWN(AJ103*AG103,2)</f>
        <v>0</v>
      </c>
      <c r="BI103" s="169"/>
      <c r="BJ103" s="169"/>
    </row>
    <row r="104" spans="1:62" s="4" customFormat="1" ht="13.8" x14ac:dyDescent="0.25">
      <c r="A104" s="56">
        <v>88</v>
      </c>
      <c r="B104" s="75"/>
      <c r="C104" s="76"/>
      <c r="D104" s="95"/>
      <c r="E104" s="78"/>
      <c r="F104" s="79"/>
      <c r="G104" s="80"/>
      <c r="H104" s="81"/>
      <c r="I104" s="82">
        <f t="shared" si="42"/>
        <v>0</v>
      </c>
      <c r="J104" s="194">
        <f t="shared" si="23"/>
        <v>0</v>
      </c>
      <c r="K104" s="83"/>
      <c r="L104" s="79"/>
      <c r="M104" s="79"/>
      <c r="N104" s="84"/>
      <c r="O104" s="85">
        <f t="shared" si="41"/>
        <v>0</v>
      </c>
      <c r="P104" s="83"/>
      <c r="Q104" s="79"/>
      <c r="R104" s="86"/>
      <c r="S104" s="190"/>
      <c r="T104" s="87"/>
      <c r="U104" s="70">
        <f t="shared" si="24"/>
        <v>0</v>
      </c>
      <c r="V104" s="88">
        <f t="shared" si="25"/>
        <v>0</v>
      </c>
      <c r="W104" s="216">
        <f t="shared" si="26"/>
        <v>0</v>
      </c>
      <c r="X104" s="224">
        <f t="shared" si="27"/>
        <v>0</v>
      </c>
      <c r="Y104" s="223">
        <f t="shared" si="28"/>
        <v>0</v>
      </c>
      <c r="Z104" s="89">
        <f t="shared" si="29"/>
        <v>0</v>
      </c>
      <c r="AA104" s="226">
        <f t="shared" si="30"/>
        <v>0</v>
      </c>
      <c r="AB104" s="89">
        <f t="shared" si="31"/>
        <v>0</v>
      </c>
      <c r="AC104" s="89">
        <f t="shared" si="32"/>
        <v>0</v>
      </c>
      <c r="AD104" s="89">
        <f t="shared" si="33"/>
        <v>0</v>
      </c>
      <c r="AE104" s="71">
        <v>0</v>
      </c>
      <c r="AF104" s="71">
        <v>0</v>
      </c>
      <c r="AG104" s="71">
        <v>0</v>
      </c>
      <c r="AH104" s="165">
        <v>0</v>
      </c>
      <c r="AI104" s="369">
        <v>0</v>
      </c>
      <c r="AJ104" s="375"/>
      <c r="AK104" s="388">
        <f t="shared" si="34"/>
        <v>0</v>
      </c>
      <c r="AL104" s="379">
        <f t="shared" si="35"/>
        <v>0</v>
      </c>
      <c r="AM104" s="212">
        <f>ROUNDDOWN(K104*AJ104,2)</f>
        <v>0</v>
      </c>
      <c r="AN104" s="102">
        <f>ROUNDDOWN(L104*AJ104,2)</f>
        <v>0</v>
      </c>
      <c r="AO104" s="102">
        <f>ROUNDDOWN(M104*AJ104,2)</f>
        <v>0</v>
      </c>
      <c r="AP104" s="206">
        <f>ROUNDDOWN(N104*AJ104,2)</f>
        <v>0</v>
      </c>
      <c r="AQ104" s="102">
        <f>Q104</f>
        <v>0</v>
      </c>
      <c r="AR104" s="102">
        <f>ROUNDDOWN(R104*AJ104,2)</f>
        <v>0</v>
      </c>
      <c r="AS104" s="102">
        <f>ROUNDDOWN(S104*AJ104,2)</f>
        <v>0</v>
      </c>
      <c r="AT104" s="216">
        <f>ROUNDDOWN(T104*AJ104,2)</f>
        <v>0</v>
      </c>
      <c r="AU104" s="90">
        <f t="shared" si="36"/>
        <v>0</v>
      </c>
      <c r="AV104" s="219">
        <f>IF(V104=0,0,ROUNDDOWN(AL104*0.1,2)+ROUNDDOWN(BE104*0.1,2))</f>
        <v>0</v>
      </c>
      <c r="AW104" s="216">
        <f>IF(W104=0,0,ROUNDDOWN(AL104*0.1,2)+ROUNDDOWN(BE104*0.1,2))</f>
        <v>0</v>
      </c>
      <c r="AX104" s="214">
        <f t="shared" si="37"/>
        <v>0</v>
      </c>
      <c r="AY104" s="396">
        <f>IF(Y104=0,0,(IF(AL104&gt;7644,ROUNDDOWN(7644*0.014,2),ROUNDDOWN(AL104*0.014,2))))</f>
        <v>0</v>
      </c>
      <c r="AZ104" s="222">
        <f>IF(Z104=0,0,(IF(AL104&gt;7644,ROUNDDOWN(7644*0.14,2),ROUNDDOWN(AL104*0.14,2))))</f>
        <v>0</v>
      </c>
      <c r="BA104" s="222">
        <f t="shared" si="38"/>
        <v>0</v>
      </c>
      <c r="BB104" s="89">
        <f>IF(AB104=0,0,(IF(AL104&gt;7644,ROUNDDOWN(7644*0.03,2),ROUNDDOWN(AL104*0.03,2))))</f>
        <v>0</v>
      </c>
      <c r="BC104" s="89">
        <f>IF(AC104=0,0,IF(AL104&gt;7644,ROUNDDOWN(7644*0.01,2),ROUNDDOWN(AL104*0.01,2)))</f>
        <v>0</v>
      </c>
      <c r="BD104" s="397">
        <f>IF(AD104=0,0,(IF(AL104&gt;7644,ROUNDDOWN(7644*0.0475,2),ROUNDDOWN(AL104*0.0475,2))))</f>
        <v>0</v>
      </c>
      <c r="BE104" s="392">
        <f>AE104*AJ104</f>
        <v>0</v>
      </c>
      <c r="BF104" s="391">
        <f t="shared" si="39"/>
        <v>0</v>
      </c>
      <c r="BG104" s="378">
        <f t="shared" si="40"/>
        <v>0</v>
      </c>
      <c r="BH104" s="174">
        <f>ROUNDDOWN(AJ104*AG104,2)</f>
        <v>0</v>
      </c>
      <c r="BI104" s="169"/>
      <c r="BJ104" s="169"/>
    </row>
    <row r="105" spans="1:62" s="4" customFormat="1" ht="13.8" x14ac:dyDescent="0.25">
      <c r="A105" s="56">
        <v>89</v>
      </c>
      <c r="B105" s="75"/>
      <c r="C105" s="76"/>
      <c r="D105" s="95"/>
      <c r="E105" s="78"/>
      <c r="F105" s="79"/>
      <c r="G105" s="80"/>
      <c r="H105" s="81"/>
      <c r="I105" s="82">
        <f t="shared" ref="I105:I114" si="44">J105+U105</f>
        <v>0</v>
      </c>
      <c r="J105" s="194">
        <f t="shared" si="23"/>
        <v>0</v>
      </c>
      <c r="K105" s="83"/>
      <c r="L105" s="79"/>
      <c r="M105" s="79"/>
      <c r="N105" s="84"/>
      <c r="O105" s="85">
        <f t="shared" si="41"/>
        <v>0</v>
      </c>
      <c r="P105" s="83"/>
      <c r="Q105" s="79"/>
      <c r="R105" s="86"/>
      <c r="S105" s="190"/>
      <c r="T105" s="87"/>
      <c r="U105" s="70">
        <f t="shared" si="24"/>
        <v>0</v>
      </c>
      <c r="V105" s="88">
        <f t="shared" si="25"/>
        <v>0</v>
      </c>
      <c r="W105" s="216">
        <f t="shared" si="26"/>
        <v>0</v>
      </c>
      <c r="X105" s="224">
        <f t="shared" si="27"/>
        <v>0</v>
      </c>
      <c r="Y105" s="223">
        <f t="shared" si="28"/>
        <v>0</v>
      </c>
      <c r="Z105" s="89">
        <f t="shared" si="29"/>
        <v>0</v>
      </c>
      <c r="AA105" s="226">
        <f t="shared" si="30"/>
        <v>0</v>
      </c>
      <c r="AB105" s="89">
        <f t="shared" si="31"/>
        <v>0</v>
      </c>
      <c r="AC105" s="89">
        <f t="shared" si="32"/>
        <v>0</v>
      </c>
      <c r="AD105" s="89">
        <f t="shared" si="33"/>
        <v>0</v>
      </c>
      <c r="AE105" s="71">
        <v>0</v>
      </c>
      <c r="AF105" s="71">
        <v>0</v>
      </c>
      <c r="AG105" s="71">
        <v>0</v>
      </c>
      <c r="AH105" s="165">
        <v>0</v>
      </c>
      <c r="AI105" s="369">
        <v>0</v>
      </c>
      <c r="AJ105" s="375"/>
      <c r="AK105" s="388">
        <f t="shared" si="34"/>
        <v>0</v>
      </c>
      <c r="AL105" s="379">
        <f t="shared" si="35"/>
        <v>0</v>
      </c>
      <c r="AM105" s="212">
        <f>ROUNDDOWN(K105*AJ105,2)</f>
        <v>0</v>
      </c>
      <c r="AN105" s="102">
        <f>ROUNDDOWN(L105*AJ105,2)</f>
        <v>0</v>
      </c>
      <c r="AO105" s="102">
        <f>ROUNDDOWN(M105*AJ105,2)</f>
        <v>0</v>
      </c>
      <c r="AP105" s="206">
        <f>ROUNDDOWN(N105*AJ105,2)</f>
        <v>0</v>
      </c>
      <c r="AQ105" s="102">
        <f>Q105</f>
        <v>0</v>
      </c>
      <c r="AR105" s="102">
        <f>ROUNDDOWN(R105*AJ105,2)</f>
        <v>0</v>
      </c>
      <c r="AS105" s="102">
        <f>ROUNDDOWN(S105*AJ105,2)</f>
        <v>0</v>
      </c>
      <c r="AT105" s="216">
        <f>ROUNDDOWN(T105*AJ105,2)</f>
        <v>0</v>
      </c>
      <c r="AU105" s="90">
        <f t="shared" si="36"/>
        <v>0</v>
      </c>
      <c r="AV105" s="219">
        <f>IF(V105=0,0,ROUNDDOWN(AL105*0.1,2)+ROUNDDOWN(BE105*0.1,2))</f>
        <v>0</v>
      </c>
      <c r="AW105" s="216">
        <f>IF(W105=0,0,ROUNDDOWN(AL105*0.1,2)+ROUNDDOWN(BE105*0.1,2))</f>
        <v>0</v>
      </c>
      <c r="AX105" s="214">
        <f t="shared" si="37"/>
        <v>0</v>
      </c>
      <c r="AY105" s="396">
        <f>IF(Y105=0,0,(IF(AL105&gt;7644,ROUNDDOWN(7644*0.014,2),ROUNDDOWN(AL105*0.014,2))))</f>
        <v>0</v>
      </c>
      <c r="AZ105" s="222">
        <f>IF(Z105=0,0,(IF(AL105&gt;7644,ROUNDDOWN(7644*0.14,2),ROUNDDOWN(AL105*0.14,2))))</f>
        <v>0</v>
      </c>
      <c r="BA105" s="222">
        <f t="shared" si="38"/>
        <v>0</v>
      </c>
      <c r="BB105" s="89">
        <f>IF(AB105=0,0,(IF(AL105&gt;7644,ROUNDDOWN(7644*0.03,2),ROUNDDOWN(AL105*0.03,2))))</f>
        <v>0</v>
      </c>
      <c r="BC105" s="89">
        <f>IF(AC105=0,0,IF(AL105&gt;7644,ROUNDDOWN(7644*0.01,2),ROUNDDOWN(AL105*0.01,2)))</f>
        <v>0</v>
      </c>
      <c r="BD105" s="397">
        <f>IF(AD105=0,0,(IF(AL105&gt;7644,ROUNDDOWN(7644*0.0475,2),ROUNDDOWN(AL105*0.0475,2))))</f>
        <v>0</v>
      </c>
      <c r="BE105" s="392">
        <f>AE105*AJ105</f>
        <v>0</v>
      </c>
      <c r="BF105" s="391">
        <f t="shared" si="39"/>
        <v>0</v>
      </c>
      <c r="BG105" s="378">
        <f t="shared" si="40"/>
        <v>0</v>
      </c>
      <c r="BH105" s="174">
        <f>ROUNDDOWN(AJ105*AG105,2)</f>
        <v>0</v>
      </c>
      <c r="BI105" s="169"/>
      <c r="BJ105" s="169"/>
    </row>
    <row r="106" spans="1:62" s="4" customFormat="1" ht="13.8" x14ac:dyDescent="0.25">
      <c r="A106" s="56">
        <v>90</v>
      </c>
      <c r="B106" s="75"/>
      <c r="C106" s="93"/>
      <c r="D106" s="95"/>
      <c r="E106" s="78"/>
      <c r="F106" s="79"/>
      <c r="G106" s="80"/>
      <c r="H106" s="81"/>
      <c r="I106" s="82">
        <f t="shared" si="44"/>
        <v>0</v>
      </c>
      <c r="J106" s="194">
        <f t="shared" si="23"/>
        <v>0</v>
      </c>
      <c r="K106" s="83"/>
      <c r="L106" s="79"/>
      <c r="M106" s="79"/>
      <c r="N106" s="84"/>
      <c r="O106" s="85">
        <f t="shared" si="41"/>
        <v>0</v>
      </c>
      <c r="P106" s="83"/>
      <c r="Q106" s="79"/>
      <c r="R106" s="86"/>
      <c r="S106" s="190"/>
      <c r="T106" s="87"/>
      <c r="U106" s="70">
        <f t="shared" si="24"/>
        <v>0</v>
      </c>
      <c r="V106" s="88">
        <f t="shared" si="25"/>
        <v>0</v>
      </c>
      <c r="W106" s="216">
        <f t="shared" si="26"/>
        <v>0</v>
      </c>
      <c r="X106" s="224">
        <f t="shared" si="27"/>
        <v>0</v>
      </c>
      <c r="Y106" s="223">
        <f t="shared" si="28"/>
        <v>0</v>
      </c>
      <c r="Z106" s="89">
        <f t="shared" si="29"/>
        <v>0</v>
      </c>
      <c r="AA106" s="226">
        <f t="shared" si="30"/>
        <v>0</v>
      </c>
      <c r="AB106" s="89">
        <f t="shared" si="31"/>
        <v>0</v>
      </c>
      <c r="AC106" s="89">
        <f t="shared" si="32"/>
        <v>0</v>
      </c>
      <c r="AD106" s="89">
        <f t="shared" si="33"/>
        <v>0</v>
      </c>
      <c r="AE106" s="71">
        <v>0</v>
      </c>
      <c r="AF106" s="71">
        <v>0</v>
      </c>
      <c r="AG106" s="71">
        <v>0</v>
      </c>
      <c r="AH106" s="165">
        <v>0</v>
      </c>
      <c r="AI106" s="369">
        <v>0</v>
      </c>
      <c r="AJ106" s="375"/>
      <c r="AK106" s="388">
        <f t="shared" si="34"/>
        <v>0</v>
      </c>
      <c r="AL106" s="379">
        <f t="shared" si="35"/>
        <v>0</v>
      </c>
      <c r="AM106" s="212">
        <f>ROUNDDOWN(K106*AJ106,2)</f>
        <v>0</v>
      </c>
      <c r="AN106" s="102">
        <f>ROUNDDOWN(L106*AJ106,2)</f>
        <v>0</v>
      </c>
      <c r="AO106" s="102">
        <f>ROUNDDOWN(M106*AJ106,2)</f>
        <v>0</v>
      </c>
      <c r="AP106" s="206">
        <f>ROUNDDOWN(N106*AJ106,2)</f>
        <v>0</v>
      </c>
      <c r="AQ106" s="102">
        <f>Q106</f>
        <v>0</v>
      </c>
      <c r="AR106" s="102">
        <f>ROUNDDOWN(R106*AJ106,2)</f>
        <v>0</v>
      </c>
      <c r="AS106" s="102">
        <f>ROUNDDOWN(S106*AJ106,2)</f>
        <v>0</v>
      </c>
      <c r="AT106" s="216">
        <f>ROUNDDOWN(T106*AJ106,2)</f>
        <v>0</v>
      </c>
      <c r="AU106" s="90">
        <f t="shared" si="36"/>
        <v>0</v>
      </c>
      <c r="AV106" s="219">
        <f>IF(V106=0,0,ROUNDDOWN(AL106*0.1,2)+ROUNDDOWN(BE106*0.1,2))</f>
        <v>0</v>
      </c>
      <c r="AW106" s="216">
        <f>IF(W106=0,0,ROUNDDOWN(AL106*0.1,2)+ROUNDDOWN(BE106*0.1,2))</f>
        <v>0</v>
      </c>
      <c r="AX106" s="214">
        <f t="shared" si="37"/>
        <v>0</v>
      </c>
      <c r="AY106" s="396">
        <f>IF(Y106=0,0,(IF(AL106&gt;7644,ROUNDDOWN(7644*0.014,2),ROUNDDOWN(AL106*0.014,2))))</f>
        <v>0</v>
      </c>
      <c r="AZ106" s="222">
        <f>IF(Z106=0,0,(IF(AL106&gt;7644,ROUNDDOWN(7644*0.14,2),ROUNDDOWN(AL106*0.14,2))))</f>
        <v>0</v>
      </c>
      <c r="BA106" s="222">
        <f t="shared" si="38"/>
        <v>0</v>
      </c>
      <c r="BB106" s="89">
        <f>IF(AB106=0,0,(IF(AL106&gt;7644,ROUNDDOWN(7644*0.03,2),ROUNDDOWN(AL106*0.03,2))))</f>
        <v>0</v>
      </c>
      <c r="BC106" s="89">
        <f>IF(AC106=0,0,IF(AL106&gt;7644,ROUNDDOWN(7644*0.01,2),ROUNDDOWN(AL106*0.01,2)))</f>
        <v>0</v>
      </c>
      <c r="BD106" s="397">
        <f>IF(AD106=0,0,(IF(AL106&gt;7644,ROUNDDOWN(7644*0.0475,2),ROUNDDOWN(AL106*0.0475,2))))</f>
        <v>0</v>
      </c>
      <c r="BE106" s="392">
        <f>AE106*AJ106</f>
        <v>0</v>
      </c>
      <c r="BF106" s="391">
        <f t="shared" si="39"/>
        <v>0</v>
      </c>
      <c r="BG106" s="378">
        <f t="shared" si="40"/>
        <v>0</v>
      </c>
      <c r="BH106" s="174">
        <f>ROUNDDOWN(AJ106*AG106,2)</f>
        <v>0</v>
      </c>
      <c r="BI106" s="169"/>
      <c r="BJ106" s="169"/>
    </row>
    <row r="107" spans="1:62" s="4" customFormat="1" ht="13.8" x14ac:dyDescent="0.25">
      <c r="A107" s="56">
        <v>91</v>
      </c>
      <c r="B107" s="75"/>
      <c r="C107" s="76"/>
      <c r="D107" s="95"/>
      <c r="E107" s="78"/>
      <c r="F107" s="79"/>
      <c r="G107" s="80"/>
      <c r="H107" s="81"/>
      <c r="I107" s="82">
        <f t="shared" si="44"/>
        <v>0</v>
      </c>
      <c r="J107" s="194">
        <f t="shared" si="23"/>
        <v>0</v>
      </c>
      <c r="K107" s="83"/>
      <c r="L107" s="79"/>
      <c r="M107" s="79"/>
      <c r="N107" s="84"/>
      <c r="O107" s="85">
        <f t="shared" si="41"/>
        <v>0</v>
      </c>
      <c r="P107" s="83"/>
      <c r="Q107" s="79"/>
      <c r="R107" s="86"/>
      <c r="S107" s="190"/>
      <c r="T107" s="87"/>
      <c r="U107" s="70">
        <f t="shared" si="24"/>
        <v>0</v>
      </c>
      <c r="V107" s="88">
        <f t="shared" si="25"/>
        <v>0</v>
      </c>
      <c r="W107" s="216">
        <f t="shared" si="26"/>
        <v>0</v>
      </c>
      <c r="X107" s="224">
        <f t="shared" si="27"/>
        <v>0</v>
      </c>
      <c r="Y107" s="223">
        <f t="shared" si="28"/>
        <v>0</v>
      </c>
      <c r="Z107" s="89">
        <f t="shared" si="29"/>
        <v>0</v>
      </c>
      <c r="AA107" s="226">
        <f t="shared" si="30"/>
        <v>0</v>
      </c>
      <c r="AB107" s="89">
        <f t="shared" si="31"/>
        <v>0</v>
      </c>
      <c r="AC107" s="89">
        <f t="shared" si="32"/>
        <v>0</v>
      </c>
      <c r="AD107" s="89">
        <f t="shared" si="33"/>
        <v>0</v>
      </c>
      <c r="AE107" s="71">
        <v>0</v>
      </c>
      <c r="AF107" s="71">
        <v>0</v>
      </c>
      <c r="AG107" s="71">
        <v>0</v>
      </c>
      <c r="AH107" s="165">
        <v>0</v>
      </c>
      <c r="AI107" s="369">
        <v>0</v>
      </c>
      <c r="AJ107" s="375"/>
      <c r="AK107" s="388">
        <f t="shared" si="34"/>
        <v>0</v>
      </c>
      <c r="AL107" s="379">
        <f t="shared" si="35"/>
        <v>0</v>
      </c>
      <c r="AM107" s="212">
        <f>ROUNDDOWN(K107*AJ107,2)</f>
        <v>0</v>
      </c>
      <c r="AN107" s="102">
        <f>ROUNDDOWN(L107*AJ107,2)</f>
        <v>0</v>
      </c>
      <c r="AO107" s="102">
        <f>ROUNDDOWN(M107*AJ107,2)</f>
        <v>0</v>
      </c>
      <c r="AP107" s="206">
        <f>ROUNDDOWN(N107*AJ107,2)</f>
        <v>0</v>
      </c>
      <c r="AQ107" s="102">
        <f>Q107</f>
        <v>0</v>
      </c>
      <c r="AR107" s="102">
        <f>ROUNDDOWN(R107*AJ107,2)</f>
        <v>0</v>
      </c>
      <c r="AS107" s="102">
        <f>ROUNDDOWN(S107*AJ107,2)</f>
        <v>0</v>
      </c>
      <c r="AT107" s="216">
        <f>ROUNDDOWN(T107*AJ107,2)</f>
        <v>0</v>
      </c>
      <c r="AU107" s="90">
        <f t="shared" si="36"/>
        <v>0</v>
      </c>
      <c r="AV107" s="219">
        <f>IF(V107=0,0,ROUNDDOWN(AL107*0.1,2)+ROUNDDOWN(BE107*0.1,2))</f>
        <v>0</v>
      </c>
      <c r="AW107" s="216">
        <f>IF(W107=0,0,ROUNDDOWN(AL107*0.1,2)+ROUNDDOWN(BE107*0.1,2))</f>
        <v>0</v>
      </c>
      <c r="AX107" s="214">
        <f t="shared" si="37"/>
        <v>0</v>
      </c>
      <c r="AY107" s="396">
        <f>IF(Y107=0,0,(IF(AL107&gt;7644,ROUNDDOWN(7644*0.014,2),ROUNDDOWN(AL107*0.014,2))))</f>
        <v>0</v>
      </c>
      <c r="AZ107" s="222">
        <f>IF(Z107=0,0,(IF(AL107&gt;7644,ROUNDDOWN(7644*0.14,2),ROUNDDOWN(AL107*0.14,2))))</f>
        <v>0</v>
      </c>
      <c r="BA107" s="222">
        <f t="shared" si="38"/>
        <v>0</v>
      </c>
      <c r="BB107" s="89">
        <f>IF(AB107=0,0,(IF(AL107&gt;7644,ROUNDDOWN(7644*0.03,2),ROUNDDOWN(AL107*0.03,2))))</f>
        <v>0</v>
      </c>
      <c r="BC107" s="89">
        <f>IF(AC107=0,0,IF(AL107&gt;7644,ROUNDDOWN(7644*0.01,2),ROUNDDOWN(AL107*0.01,2)))</f>
        <v>0</v>
      </c>
      <c r="BD107" s="397">
        <f>IF(AD107=0,0,(IF(AL107&gt;7644,ROUNDDOWN(7644*0.0475,2),ROUNDDOWN(AL107*0.0475,2))))</f>
        <v>0</v>
      </c>
      <c r="BE107" s="392">
        <f>AE107*AJ107</f>
        <v>0</v>
      </c>
      <c r="BF107" s="391">
        <f t="shared" si="39"/>
        <v>0</v>
      </c>
      <c r="BG107" s="378">
        <f t="shared" si="40"/>
        <v>0</v>
      </c>
      <c r="BH107" s="174">
        <f>ROUNDDOWN(AJ107*AG107,2)</f>
        <v>0</v>
      </c>
      <c r="BI107" s="169"/>
      <c r="BJ107" s="169"/>
    </row>
    <row r="108" spans="1:62" s="4" customFormat="1" ht="13.8" x14ac:dyDescent="0.25">
      <c r="A108" s="56">
        <v>92</v>
      </c>
      <c r="B108" s="75"/>
      <c r="C108" s="94"/>
      <c r="D108" s="95"/>
      <c r="E108" s="78"/>
      <c r="F108" s="79"/>
      <c r="G108" s="80"/>
      <c r="H108" s="81"/>
      <c r="I108" s="82">
        <f t="shared" si="44"/>
        <v>0</v>
      </c>
      <c r="J108" s="194">
        <f t="shared" si="23"/>
        <v>0</v>
      </c>
      <c r="K108" s="83"/>
      <c r="L108" s="79"/>
      <c r="M108" s="79"/>
      <c r="N108" s="84"/>
      <c r="O108" s="85">
        <f t="shared" si="41"/>
        <v>0</v>
      </c>
      <c r="P108" s="83"/>
      <c r="Q108" s="79"/>
      <c r="R108" s="86"/>
      <c r="S108" s="190"/>
      <c r="T108" s="87"/>
      <c r="U108" s="70">
        <f t="shared" si="24"/>
        <v>0</v>
      </c>
      <c r="V108" s="88">
        <f t="shared" si="25"/>
        <v>0</v>
      </c>
      <c r="W108" s="216">
        <f t="shared" si="26"/>
        <v>0</v>
      </c>
      <c r="X108" s="224">
        <f t="shared" si="27"/>
        <v>0</v>
      </c>
      <c r="Y108" s="223">
        <f t="shared" si="28"/>
        <v>0</v>
      </c>
      <c r="Z108" s="89">
        <f t="shared" si="29"/>
        <v>0</v>
      </c>
      <c r="AA108" s="226">
        <f t="shared" si="30"/>
        <v>0</v>
      </c>
      <c r="AB108" s="89">
        <f t="shared" si="31"/>
        <v>0</v>
      </c>
      <c r="AC108" s="89">
        <f t="shared" si="32"/>
        <v>0</v>
      </c>
      <c r="AD108" s="89">
        <f t="shared" si="33"/>
        <v>0</v>
      </c>
      <c r="AE108" s="71">
        <v>0</v>
      </c>
      <c r="AF108" s="71">
        <v>0</v>
      </c>
      <c r="AG108" s="71">
        <v>0</v>
      </c>
      <c r="AH108" s="165">
        <v>0</v>
      </c>
      <c r="AI108" s="369">
        <v>0</v>
      </c>
      <c r="AJ108" s="375"/>
      <c r="AK108" s="388">
        <f t="shared" si="34"/>
        <v>0</v>
      </c>
      <c r="AL108" s="379">
        <f t="shared" si="35"/>
        <v>0</v>
      </c>
      <c r="AM108" s="212">
        <f>ROUNDDOWN(K108*AJ108,2)</f>
        <v>0</v>
      </c>
      <c r="AN108" s="102">
        <f>ROUNDDOWN(L108*AJ108,2)</f>
        <v>0</v>
      </c>
      <c r="AO108" s="102">
        <f>ROUNDDOWN(M108*AJ108,2)</f>
        <v>0</v>
      </c>
      <c r="AP108" s="206">
        <f>ROUNDDOWN(N108*AJ108,2)</f>
        <v>0</v>
      </c>
      <c r="AQ108" s="102">
        <f>Q108</f>
        <v>0</v>
      </c>
      <c r="AR108" s="102">
        <f>ROUNDDOWN(R108*AJ108,2)</f>
        <v>0</v>
      </c>
      <c r="AS108" s="102">
        <f>ROUNDDOWN(S108*AJ108,2)</f>
        <v>0</v>
      </c>
      <c r="AT108" s="216">
        <f>ROUNDDOWN(T108*AJ108,2)</f>
        <v>0</v>
      </c>
      <c r="AU108" s="90">
        <f t="shared" si="36"/>
        <v>0</v>
      </c>
      <c r="AV108" s="219">
        <f>IF(V108=0,0,ROUNDDOWN(AL108*0.1,2)+ROUNDDOWN(BE108*0.1,2))</f>
        <v>0</v>
      </c>
      <c r="AW108" s="216">
        <f>IF(W108=0,0,ROUNDDOWN(AL108*0.1,2)+ROUNDDOWN(BE108*0.1,2))</f>
        <v>0</v>
      </c>
      <c r="AX108" s="214">
        <f t="shared" si="37"/>
        <v>0</v>
      </c>
      <c r="AY108" s="396">
        <f>IF(Y108=0,0,(IF(AL108&gt;7644,ROUNDDOWN(7644*0.014,2),ROUNDDOWN(AL108*0.014,2))))</f>
        <v>0</v>
      </c>
      <c r="AZ108" s="222">
        <f>IF(Z108=0,0,(IF(AL108&gt;7644,ROUNDDOWN(7644*0.14,2),ROUNDDOWN(AL108*0.14,2))))</f>
        <v>0</v>
      </c>
      <c r="BA108" s="222">
        <f t="shared" si="38"/>
        <v>0</v>
      </c>
      <c r="BB108" s="89">
        <f>IF(AB108=0,0,(IF(AL108&gt;7644,ROUNDDOWN(7644*0.03,2),ROUNDDOWN(AL108*0.03,2))))</f>
        <v>0</v>
      </c>
      <c r="BC108" s="89">
        <f>IF(AC108=0,0,IF(AL108&gt;7644,ROUNDDOWN(7644*0.01,2),ROUNDDOWN(AL108*0.01,2)))</f>
        <v>0</v>
      </c>
      <c r="BD108" s="397">
        <f>IF(AD108=0,0,(IF(AL108&gt;7644,ROUNDDOWN(7644*0.0475,2),ROUNDDOWN(AL108*0.0475,2))))</f>
        <v>0</v>
      </c>
      <c r="BE108" s="392">
        <f>AE108*AJ108</f>
        <v>0</v>
      </c>
      <c r="BF108" s="391">
        <f t="shared" si="39"/>
        <v>0</v>
      </c>
      <c r="BG108" s="378">
        <f t="shared" si="40"/>
        <v>0</v>
      </c>
      <c r="BH108" s="174">
        <f>ROUNDDOWN(AJ108*AG108,2)</f>
        <v>0</v>
      </c>
      <c r="BI108" s="169"/>
      <c r="BJ108" s="169"/>
    </row>
    <row r="109" spans="1:62" s="4" customFormat="1" ht="13.8" x14ac:dyDescent="0.25">
      <c r="A109" s="56">
        <v>93</v>
      </c>
      <c r="B109" s="75"/>
      <c r="C109" s="76"/>
      <c r="D109" s="95"/>
      <c r="E109" s="78"/>
      <c r="F109" s="79"/>
      <c r="G109" s="80"/>
      <c r="H109" s="81"/>
      <c r="I109" s="82">
        <f t="shared" si="44"/>
        <v>0</v>
      </c>
      <c r="J109" s="194">
        <f t="shared" si="23"/>
        <v>0</v>
      </c>
      <c r="K109" s="83"/>
      <c r="L109" s="79"/>
      <c r="M109" s="79"/>
      <c r="N109" s="84"/>
      <c r="O109" s="85">
        <f t="shared" si="41"/>
        <v>0</v>
      </c>
      <c r="P109" s="83"/>
      <c r="Q109" s="79"/>
      <c r="R109" s="86"/>
      <c r="S109" s="190"/>
      <c r="T109" s="87"/>
      <c r="U109" s="70">
        <f t="shared" si="24"/>
        <v>0</v>
      </c>
      <c r="V109" s="88">
        <f t="shared" si="25"/>
        <v>0</v>
      </c>
      <c r="W109" s="216">
        <f t="shared" si="26"/>
        <v>0</v>
      </c>
      <c r="X109" s="224">
        <f t="shared" si="27"/>
        <v>0</v>
      </c>
      <c r="Y109" s="223">
        <f t="shared" si="28"/>
        <v>0</v>
      </c>
      <c r="Z109" s="89">
        <f t="shared" si="29"/>
        <v>0</v>
      </c>
      <c r="AA109" s="226">
        <f t="shared" si="30"/>
        <v>0</v>
      </c>
      <c r="AB109" s="89">
        <f t="shared" si="31"/>
        <v>0</v>
      </c>
      <c r="AC109" s="89">
        <f t="shared" si="32"/>
        <v>0</v>
      </c>
      <c r="AD109" s="89">
        <f t="shared" si="33"/>
        <v>0</v>
      </c>
      <c r="AE109" s="71">
        <v>0</v>
      </c>
      <c r="AF109" s="71">
        <v>0</v>
      </c>
      <c r="AG109" s="71">
        <v>0</v>
      </c>
      <c r="AH109" s="165">
        <v>0</v>
      </c>
      <c r="AI109" s="369">
        <v>0</v>
      </c>
      <c r="AJ109" s="375"/>
      <c r="AK109" s="388">
        <f t="shared" si="34"/>
        <v>0</v>
      </c>
      <c r="AL109" s="379">
        <f t="shared" si="35"/>
        <v>0</v>
      </c>
      <c r="AM109" s="212">
        <f>ROUNDDOWN(K109*AJ109,2)</f>
        <v>0</v>
      </c>
      <c r="AN109" s="102">
        <f>ROUNDDOWN(L109*AJ109,2)</f>
        <v>0</v>
      </c>
      <c r="AO109" s="102">
        <f>ROUNDDOWN(M109*AJ109,2)</f>
        <v>0</v>
      </c>
      <c r="AP109" s="206">
        <f>ROUNDDOWN(N109*AJ109,2)</f>
        <v>0</v>
      </c>
      <c r="AQ109" s="102">
        <f>Q109</f>
        <v>0</v>
      </c>
      <c r="AR109" s="102">
        <f>ROUNDDOWN(R109*AJ109,2)</f>
        <v>0</v>
      </c>
      <c r="AS109" s="102">
        <f>ROUNDDOWN(S109*AJ109,2)</f>
        <v>0</v>
      </c>
      <c r="AT109" s="216">
        <f>ROUNDDOWN(T109*AJ109,2)</f>
        <v>0</v>
      </c>
      <c r="AU109" s="90">
        <f t="shared" si="36"/>
        <v>0</v>
      </c>
      <c r="AV109" s="219">
        <f>IF(V109=0,0,ROUNDDOWN(AL109*0.1,2)+ROUNDDOWN(BE109*0.1,2))</f>
        <v>0</v>
      </c>
      <c r="AW109" s="216">
        <f>IF(W109=0,0,ROUNDDOWN(AL109*0.1,2)+ROUNDDOWN(BE109*0.1,2))</f>
        <v>0</v>
      </c>
      <c r="AX109" s="214">
        <f t="shared" si="37"/>
        <v>0</v>
      </c>
      <c r="AY109" s="396">
        <f>IF(Y109=0,0,(IF(AL109&gt;7644,ROUNDDOWN(7644*0.014,2),ROUNDDOWN(AL109*0.014,2))))</f>
        <v>0</v>
      </c>
      <c r="AZ109" s="222">
        <f>IF(Z109=0,0,(IF(AL109&gt;7644,ROUNDDOWN(7644*0.14,2),ROUNDDOWN(AL109*0.14,2))))</f>
        <v>0</v>
      </c>
      <c r="BA109" s="222">
        <f t="shared" si="38"/>
        <v>0</v>
      </c>
      <c r="BB109" s="89">
        <f>IF(AB109=0,0,(IF(AL109&gt;7644,ROUNDDOWN(7644*0.03,2),ROUNDDOWN(AL109*0.03,2))))</f>
        <v>0</v>
      </c>
      <c r="BC109" s="89">
        <f>IF(AC109=0,0,IF(AL109&gt;7644,ROUNDDOWN(7644*0.01,2),ROUNDDOWN(AL109*0.01,2)))</f>
        <v>0</v>
      </c>
      <c r="BD109" s="397">
        <f>IF(AD109=0,0,(IF(AL109&gt;7644,ROUNDDOWN(7644*0.0475,2),ROUNDDOWN(AL109*0.0475,2))))</f>
        <v>0</v>
      </c>
      <c r="BE109" s="392">
        <f>AE109*AJ109</f>
        <v>0</v>
      </c>
      <c r="BF109" s="391">
        <f t="shared" si="39"/>
        <v>0</v>
      </c>
      <c r="BG109" s="378">
        <f t="shared" si="40"/>
        <v>0</v>
      </c>
      <c r="BH109" s="174">
        <f>ROUNDDOWN(AJ109*AG109,2)</f>
        <v>0</v>
      </c>
      <c r="BI109" s="169"/>
      <c r="BJ109" s="169"/>
    </row>
    <row r="110" spans="1:62" s="4" customFormat="1" ht="13.8" x14ac:dyDescent="0.25">
      <c r="A110" s="56">
        <v>94</v>
      </c>
      <c r="B110" s="75"/>
      <c r="C110" s="76"/>
      <c r="D110" s="95"/>
      <c r="E110" s="78"/>
      <c r="F110" s="79"/>
      <c r="G110" s="80"/>
      <c r="H110" s="81"/>
      <c r="I110" s="82">
        <f t="shared" si="44"/>
        <v>0</v>
      </c>
      <c r="J110" s="194">
        <f t="shared" si="23"/>
        <v>0</v>
      </c>
      <c r="K110" s="83"/>
      <c r="L110" s="79"/>
      <c r="M110" s="79"/>
      <c r="N110" s="84"/>
      <c r="O110" s="85">
        <f>P110+Q110</f>
        <v>0</v>
      </c>
      <c r="P110" s="83"/>
      <c r="Q110" s="79"/>
      <c r="R110" s="86"/>
      <c r="S110" s="190"/>
      <c r="T110" s="87"/>
      <c r="U110" s="70">
        <f t="shared" si="24"/>
        <v>0</v>
      </c>
      <c r="V110" s="88">
        <f t="shared" si="25"/>
        <v>0</v>
      </c>
      <c r="W110" s="216">
        <f t="shared" si="26"/>
        <v>0</v>
      </c>
      <c r="X110" s="224">
        <f t="shared" si="27"/>
        <v>0</v>
      </c>
      <c r="Y110" s="223">
        <f t="shared" si="28"/>
        <v>0</v>
      </c>
      <c r="Z110" s="89">
        <f t="shared" si="29"/>
        <v>0</v>
      </c>
      <c r="AA110" s="226">
        <f t="shared" si="30"/>
        <v>0</v>
      </c>
      <c r="AB110" s="89">
        <f t="shared" si="31"/>
        <v>0</v>
      </c>
      <c r="AC110" s="89">
        <f t="shared" si="32"/>
        <v>0</v>
      </c>
      <c r="AD110" s="89">
        <f t="shared" si="33"/>
        <v>0</v>
      </c>
      <c r="AE110" s="71">
        <v>0</v>
      </c>
      <c r="AF110" s="71">
        <v>0</v>
      </c>
      <c r="AG110" s="71">
        <v>0</v>
      </c>
      <c r="AH110" s="165">
        <v>0</v>
      </c>
      <c r="AI110" s="369">
        <v>0</v>
      </c>
      <c r="AJ110" s="375"/>
      <c r="AK110" s="388">
        <f t="shared" si="34"/>
        <v>0</v>
      </c>
      <c r="AL110" s="379">
        <f t="shared" si="35"/>
        <v>0</v>
      </c>
      <c r="AM110" s="212">
        <f>ROUNDDOWN(K110*AJ110,2)</f>
        <v>0</v>
      </c>
      <c r="AN110" s="102">
        <f>ROUNDDOWN(L110*AJ110,2)</f>
        <v>0</v>
      </c>
      <c r="AO110" s="102">
        <f>ROUNDDOWN(M110*AJ110,2)</f>
        <v>0</v>
      </c>
      <c r="AP110" s="206">
        <f>ROUNDDOWN(N110*AJ110,2)</f>
        <v>0</v>
      </c>
      <c r="AQ110" s="102">
        <f>Q110</f>
        <v>0</v>
      </c>
      <c r="AR110" s="102">
        <f>ROUNDDOWN(R110*AJ110,2)</f>
        <v>0</v>
      </c>
      <c r="AS110" s="102">
        <f>ROUNDDOWN(S110*AJ110,2)</f>
        <v>0</v>
      </c>
      <c r="AT110" s="216">
        <f>ROUNDDOWN(T110*AJ110,2)</f>
        <v>0</v>
      </c>
      <c r="AU110" s="90">
        <f t="shared" si="36"/>
        <v>0</v>
      </c>
      <c r="AV110" s="219">
        <f>IF(V110=0,0,ROUNDDOWN(AL110*0.1,2)+ROUNDDOWN(BE110*0.1,2))</f>
        <v>0</v>
      </c>
      <c r="AW110" s="216">
        <f>IF(W110=0,0,ROUNDDOWN(AL110*0.1,2)+ROUNDDOWN(BE110*0.1,2))</f>
        <v>0</v>
      </c>
      <c r="AX110" s="214">
        <f t="shared" si="37"/>
        <v>0</v>
      </c>
      <c r="AY110" s="396">
        <f>IF(Y110=0,0,(IF(AL110&gt;7644,ROUNDDOWN(7644*0.014,2),ROUNDDOWN(AL110*0.014,2))))</f>
        <v>0</v>
      </c>
      <c r="AZ110" s="222">
        <f>IF(Z110=0,0,(IF(AL110&gt;7644,ROUNDDOWN(7644*0.14,2),ROUNDDOWN(AL110*0.14,2))))</f>
        <v>0</v>
      </c>
      <c r="BA110" s="222">
        <f t="shared" si="38"/>
        <v>0</v>
      </c>
      <c r="BB110" s="89">
        <f>IF(AB110=0,0,(IF(AL110&gt;7644,ROUNDDOWN(7644*0.03,2),ROUNDDOWN(AL110*0.03,2))))</f>
        <v>0</v>
      </c>
      <c r="BC110" s="89">
        <f>IF(AC110=0,0,IF(AL110&gt;7644,ROUNDDOWN(7644*0.01,2),ROUNDDOWN(AL110*0.01,2)))</f>
        <v>0</v>
      </c>
      <c r="BD110" s="397">
        <f>IF(AD110=0,0,(IF(AL110&gt;7644,ROUNDDOWN(7644*0.0475,2),ROUNDDOWN(AL110*0.0475,2))))</f>
        <v>0</v>
      </c>
      <c r="BE110" s="392">
        <f>AE110*AJ110</f>
        <v>0</v>
      </c>
      <c r="BF110" s="391">
        <f t="shared" si="39"/>
        <v>0</v>
      </c>
      <c r="BG110" s="378">
        <f t="shared" si="40"/>
        <v>0</v>
      </c>
      <c r="BH110" s="174">
        <f>ROUNDDOWN(AJ110*AG110,2)</f>
        <v>0</v>
      </c>
      <c r="BI110" s="169"/>
      <c r="BJ110" s="169"/>
    </row>
    <row r="111" spans="1:62" s="4" customFormat="1" ht="13.8" x14ac:dyDescent="0.25">
      <c r="A111" s="56">
        <v>95</v>
      </c>
      <c r="B111" s="75"/>
      <c r="C111" s="94"/>
      <c r="D111" s="95"/>
      <c r="E111" s="78"/>
      <c r="F111" s="79"/>
      <c r="G111" s="80"/>
      <c r="H111" s="81"/>
      <c r="I111" s="82">
        <f>J111+U111</f>
        <v>0</v>
      </c>
      <c r="J111" s="194">
        <f t="shared" si="23"/>
        <v>0</v>
      </c>
      <c r="K111" s="83"/>
      <c r="L111" s="79"/>
      <c r="M111" s="79"/>
      <c r="N111" s="84"/>
      <c r="O111" s="85">
        <f>P111+Q111</f>
        <v>0</v>
      </c>
      <c r="P111" s="83"/>
      <c r="Q111" s="79"/>
      <c r="R111" s="86"/>
      <c r="S111" s="190"/>
      <c r="T111" s="87"/>
      <c r="U111" s="70">
        <f t="shared" si="24"/>
        <v>0</v>
      </c>
      <c r="V111" s="88">
        <f t="shared" si="25"/>
        <v>0</v>
      </c>
      <c r="W111" s="216">
        <f t="shared" si="26"/>
        <v>0</v>
      </c>
      <c r="X111" s="224">
        <f t="shared" si="27"/>
        <v>0</v>
      </c>
      <c r="Y111" s="223">
        <f t="shared" si="28"/>
        <v>0</v>
      </c>
      <c r="Z111" s="89">
        <f t="shared" si="29"/>
        <v>0</v>
      </c>
      <c r="AA111" s="226">
        <f t="shared" si="30"/>
        <v>0</v>
      </c>
      <c r="AB111" s="89">
        <f t="shared" si="31"/>
        <v>0</v>
      </c>
      <c r="AC111" s="89">
        <f t="shared" si="32"/>
        <v>0</v>
      </c>
      <c r="AD111" s="89">
        <f t="shared" si="33"/>
        <v>0</v>
      </c>
      <c r="AE111" s="71">
        <v>0</v>
      </c>
      <c r="AF111" s="71">
        <v>0</v>
      </c>
      <c r="AG111" s="71">
        <v>0</v>
      </c>
      <c r="AH111" s="165">
        <v>0</v>
      </c>
      <c r="AI111" s="369">
        <v>0</v>
      </c>
      <c r="AJ111" s="375"/>
      <c r="AK111" s="388">
        <f t="shared" si="34"/>
        <v>0</v>
      </c>
      <c r="AL111" s="379">
        <f t="shared" si="35"/>
        <v>0</v>
      </c>
      <c r="AM111" s="212">
        <f>ROUNDDOWN(K111*AJ111,2)</f>
        <v>0</v>
      </c>
      <c r="AN111" s="102">
        <f>ROUNDDOWN(L111*AJ111,2)</f>
        <v>0</v>
      </c>
      <c r="AO111" s="102">
        <f>ROUNDDOWN(M111*AJ111,2)</f>
        <v>0</v>
      </c>
      <c r="AP111" s="206">
        <f>ROUNDDOWN(N111*AJ111,2)</f>
        <v>0</v>
      </c>
      <c r="AQ111" s="102">
        <f>Q111</f>
        <v>0</v>
      </c>
      <c r="AR111" s="102">
        <f>ROUNDDOWN(R111*AJ111,2)</f>
        <v>0</v>
      </c>
      <c r="AS111" s="102">
        <f>ROUNDDOWN(S111*AJ111,2)</f>
        <v>0</v>
      </c>
      <c r="AT111" s="216">
        <f>ROUNDDOWN(T111*AJ111,2)</f>
        <v>0</v>
      </c>
      <c r="AU111" s="90">
        <f t="shared" si="36"/>
        <v>0</v>
      </c>
      <c r="AV111" s="219">
        <f>IF(V111=0,0,ROUNDDOWN(AL111*0.1,2)+ROUNDDOWN(BE111*0.1,2))</f>
        <v>0</v>
      </c>
      <c r="AW111" s="216">
        <f>IF(W111=0,0,ROUNDDOWN(AL111*0.1,2)+ROUNDDOWN(BE111*0.1,2))</f>
        <v>0</v>
      </c>
      <c r="AX111" s="214">
        <f t="shared" si="37"/>
        <v>0</v>
      </c>
      <c r="AY111" s="396">
        <f>IF(Y111=0,0,(IF(AL111&gt;7644,ROUNDDOWN(7644*0.014,2),ROUNDDOWN(AL111*0.014,2))))</f>
        <v>0</v>
      </c>
      <c r="AZ111" s="222">
        <f>IF(Z111=0,0,(IF(AL111&gt;7644,ROUNDDOWN(7644*0.14,2),ROUNDDOWN(AL111*0.14,2))))</f>
        <v>0</v>
      </c>
      <c r="BA111" s="222">
        <f t="shared" si="38"/>
        <v>0</v>
      </c>
      <c r="BB111" s="89">
        <f>IF(AB111=0,0,(IF(AL111&gt;7644,ROUNDDOWN(7644*0.03,2),ROUNDDOWN(AL111*0.03,2))))</f>
        <v>0</v>
      </c>
      <c r="BC111" s="89">
        <f>IF(AC111=0,0,IF(AL111&gt;7644,ROUNDDOWN(7644*0.01,2),ROUNDDOWN(AL111*0.01,2)))</f>
        <v>0</v>
      </c>
      <c r="BD111" s="397">
        <f>IF(AD111=0,0,(IF(AL111&gt;7644,ROUNDDOWN(7644*0.0475,2),ROUNDDOWN(AL111*0.0475,2))))</f>
        <v>0</v>
      </c>
      <c r="BE111" s="392">
        <f>AE111*AJ111</f>
        <v>0</v>
      </c>
      <c r="BF111" s="391">
        <f t="shared" si="39"/>
        <v>0</v>
      </c>
      <c r="BG111" s="378">
        <f t="shared" si="40"/>
        <v>0</v>
      </c>
      <c r="BH111" s="174">
        <f>ROUNDDOWN(AJ111*AG111,2)</f>
        <v>0</v>
      </c>
      <c r="BI111" s="169"/>
      <c r="BJ111" s="169"/>
    </row>
    <row r="112" spans="1:62" s="4" customFormat="1" ht="13.8" x14ac:dyDescent="0.25">
      <c r="A112" s="56">
        <v>96</v>
      </c>
      <c r="B112" s="75"/>
      <c r="C112" s="76"/>
      <c r="D112" s="95"/>
      <c r="E112" s="78"/>
      <c r="F112" s="79"/>
      <c r="G112" s="80"/>
      <c r="H112" s="81"/>
      <c r="I112" s="82">
        <f t="shared" si="44"/>
        <v>0</v>
      </c>
      <c r="J112" s="194">
        <f t="shared" si="23"/>
        <v>0</v>
      </c>
      <c r="K112" s="83"/>
      <c r="L112" s="79"/>
      <c r="M112" s="79"/>
      <c r="N112" s="84"/>
      <c r="O112" s="85">
        <f t="shared" si="41"/>
        <v>0</v>
      </c>
      <c r="P112" s="83"/>
      <c r="Q112" s="79"/>
      <c r="R112" s="86"/>
      <c r="S112" s="190"/>
      <c r="T112" s="87"/>
      <c r="U112" s="70">
        <f t="shared" si="24"/>
        <v>0</v>
      </c>
      <c r="V112" s="88">
        <f t="shared" si="25"/>
        <v>0</v>
      </c>
      <c r="W112" s="216">
        <f t="shared" si="26"/>
        <v>0</v>
      </c>
      <c r="X112" s="224">
        <f t="shared" si="27"/>
        <v>0</v>
      </c>
      <c r="Y112" s="223">
        <f t="shared" si="28"/>
        <v>0</v>
      </c>
      <c r="Z112" s="89">
        <f t="shared" si="29"/>
        <v>0</v>
      </c>
      <c r="AA112" s="226">
        <f t="shared" si="30"/>
        <v>0</v>
      </c>
      <c r="AB112" s="89">
        <f t="shared" si="31"/>
        <v>0</v>
      </c>
      <c r="AC112" s="89">
        <f t="shared" si="32"/>
        <v>0</v>
      </c>
      <c r="AD112" s="89">
        <f t="shared" si="33"/>
        <v>0</v>
      </c>
      <c r="AE112" s="71">
        <v>0</v>
      </c>
      <c r="AF112" s="71">
        <v>0</v>
      </c>
      <c r="AG112" s="71">
        <v>0</v>
      </c>
      <c r="AH112" s="165">
        <v>0</v>
      </c>
      <c r="AI112" s="369">
        <v>0</v>
      </c>
      <c r="AJ112" s="375"/>
      <c r="AK112" s="388">
        <f t="shared" si="34"/>
        <v>0</v>
      </c>
      <c r="AL112" s="379">
        <f t="shared" si="35"/>
        <v>0</v>
      </c>
      <c r="AM112" s="212">
        <f>ROUNDDOWN(K112*AJ112,2)</f>
        <v>0</v>
      </c>
      <c r="AN112" s="102">
        <f>ROUNDDOWN(L112*AJ112,2)</f>
        <v>0</v>
      </c>
      <c r="AO112" s="102">
        <f>ROUNDDOWN(M112*AJ112,2)</f>
        <v>0</v>
      </c>
      <c r="AP112" s="206">
        <f>ROUNDDOWN(N112*AJ112,2)</f>
        <v>0</v>
      </c>
      <c r="AQ112" s="102">
        <f>Q112</f>
        <v>0</v>
      </c>
      <c r="AR112" s="102">
        <f>ROUNDDOWN(R112*AJ112,2)</f>
        <v>0</v>
      </c>
      <c r="AS112" s="102">
        <f>ROUNDDOWN(S112*AJ112,2)</f>
        <v>0</v>
      </c>
      <c r="AT112" s="216">
        <f>ROUNDDOWN(T112*AJ112,2)</f>
        <v>0</v>
      </c>
      <c r="AU112" s="90">
        <f t="shared" si="36"/>
        <v>0</v>
      </c>
      <c r="AV112" s="219">
        <f>IF(V112=0,0,ROUNDDOWN(AL112*0.1,2)+ROUNDDOWN(BE112*0.1,2))</f>
        <v>0</v>
      </c>
      <c r="AW112" s="216">
        <f>IF(W112=0,0,ROUNDDOWN(AL112*0.1,2)+ROUNDDOWN(BE112*0.1,2))</f>
        <v>0</v>
      </c>
      <c r="AX112" s="214">
        <f t="shared" si="37"/>
        <v>0</v>
      </c>
      <c r="AY112" s="396">
        <f>IF(Y112=0,0,(IF(AL112&gt;7644,ROUNDDOWN(7644*0.014,2),ROUNDDOWN(AL112*0.014,2))))</f>
        <v>0</v>
      </c>
      <c r="AZ112" s="222">
        <f>IF(Z112=0,0,(IF(AL112&gt;7644,ROUNDDOWN(7644*0.14,2),ROUNDDOWN(AL112*0.14,2))))</f>
        <v>0</v>
      </c>
      <c r="BA112" s="222">
        <f t="shared" si="38"/>
        <v>0</v>
      </c>
      <c r="BB112" s="89">
        <f>IF(AB112=0,0,(IF(AL112&gt;7644,ROUNDDOWN(7644*0.03,2),ROUNDDOWN(AL112*0.03,2))))</f>
        <v>0</v>
      </c>
      <c r="BC112" s="89">
        <f>IF(AC112=0,0,IF(AL112&gt;7644,ROUNDDOWN(7644*0.01,2),ROUNDDOWN(AL112*0.01,2)))</f>
        <v>0</v>
      </c>
      <c r="BD112" s="397">
        <f>IF(AD112=0,0,(IF(AL112&gt;7644,ROUNDDOWN(7644*0.0475,2),ROUNDDOWN(AL112*0.0475,2))))</f>
        <v>0</v>
      </c>
      <c r="BE112" s="392">
        <f>AE112*AJ112</f>
        <v>0</v>
      </c>
      <c r="BF112" s="391">
        <f t="shared" si="39"/>
        <v>0</v>
      </c>
      <c r="BG112" s="378">
        <f t="shared" si="40"/>
        <v>0</v>
      </c>
      <c r="BH112" s="174">
        <f>ROUNDDOWN(AJ112*AG112,2)</f>
        <v>0</v>
      </c>
      <c r="BI112" s="169"/>
      <c r="BJ112" s="169"/>
    </row>
    <row r="113" spans="1:62" s="4" customFormat="1" ht="13.8" x14ac:dyDescent="0.25">
      <c r="A113" s="56">
        <v>97</v>
      </c>
      <c r="B113" s="75"/>
      <c r="C113" s="76"/>
      <c r="D113" s="95"/>
      <c r="E113" s="78"/>
      <c r="F113" s="79"/>
      <c r="G113" s="80"/>
      <c r="H113" s="81"/>
      <c r="I113" s="82">
        <f t="shared" ref="I113" si="45">J113+U113</f>
        <v>0</v>
      </c>
      <c r="J113" s="194">
        <f t="shared" si="23"/>
        <v>0</v>
      </c>
      <c r="K113" s="83"/>
      <c r="L113" s="79"/>
      <c r="M113" s="79"/>
      <c r="N113" s="84"/>
      <c r="O113" s="85">
        <f t="shared" ref="O113" si="46">P113+Q113</f>
        <v>0</v>
      </c>
      <c r="P113" s="83"/>
      <c r="Q113" s="79"/>
      <c r="R113" s="86"/>
      <c r="S113" s="190"/>
      <c r="T113" s="87"/>
      <c r="U113" s="70">
        <f t="shared" si="24"/>
        <v>0</v>
      </c>
      <c r="V113" s="88">
        <f t="shared" si="25"/>
        <v>0</v>
      </c>
      <c r="W113" s="216">
        <f t="shared" si="26"/>
        <v>0</v>
      </c>
      <c r="X113" s="224">
        <f t="shared" si="27"/>
        <v>0</v>
      </c>
      <c r="Y113" s="223">
        <f t="shared" si="28"/>
        <v>0</v>
      </c>
      <c r="Z113" s="89">
        <f t="shared" si="29"/>
        <v>0</v>
      </c>
      <c r="AA113" s="226">
        <f t="shared" si="30"/>
        <v>0</v>
      </c>
      <c r="AB113" s="89">
        <f t="shared" si="31"/>
        <v>0</v>
      </c>
      <c r="AC113" s="89">
        <f t="shared" si="32"/>
        <v>0</v>
      </c>
      <c r="AD113" s="89">
        <f t="shared" si="33"/>
        <v>0</v>
      </c>
      <c r="AE113" s="71">
        <v>0</v>
      </c>
      <c r="AF113" s="71">
        <v>0</v>
      </c>
      <c r="AG113" s="71">
        <v>0</v>
      </c>
      <c r="AH113" s="165">
        <v>0</v>
      </c>
      <c r="AI113" s="369">
        <v>0</v>
      </c>
      <c r="AJ113" s="375"/>
      <c r="AK113" s="388">
        <f t="shared" si="34"/>
        <v>0</v>
      </c>
      <c r="AL113" s="379">
        <f t="shared" si="35"/>
        <v>0</v>
      </c>
      <c r="AM113" s="212">
        <f>ROUNDDOWN(K113*AJ113,2)</f>
        <v>0</v>
      </c>
      <c r="AN113" s="102">
        <f>ROUNDDOWN(L113*AJ113,2)</f>
        <v>0</v>
      </c>
      <c r="AO113" s="102">
        <f>ROUNDDOWN(M113*AJ113,2)</f>
        <v>0</v>
      </c>
      <c r="AP113" s="206">
        <f>ROUNDDOWN(N113*AJ113,2)</f>
        <v>0</v>
      </c>
      <c r="AQ113" s="102">
        <f>Q113</f>
        <v>0</v>
      </c>
      <c r="AR113" s="102">
        <f>ROUNDDOWN(R113*AJ113,2)</f>
        <v>0</v>
      </c>
      <c r="AS113" s="102">
        <f>ROUNDDOWN(S113*AJ113,2)</f>
        <v>0</v>
      </c>
      <c r="AT113" s="216">
        <f>ROUNDDOWN(T113*AJ113,2)</f>
        <v>0</v>
      </c>
      <c r="AU113" s="90">
        <f t="shared" si="36"/>
        <v>0</v>
      </c>
      <c r="AV113" s="219">
        <f>IF(V113=0,0,ROUNDDOWN(AL113*0.1,2)+ROUNDDOWN(BE113*0.1,2))</f>
        <v>0</v>
      </c>
      <c r="AW113" s="216">
        <f>IF(W113=0,0,ROUNDDOWN(AL113*0.1,2)+ROUNDDOWN(BE113*0.1,2))</f>
        <v>0</v>
      </c>
      <c r="AX113" s="214">
        <f t="shared" si="37"/>
        <v>0</v>
      </c>
      <c r="AY113" s="396">
        <f>IF(Y113=0,0,(IF(AL113&gt;7644,ROUNDDOWN(7644*0.014,2),ROUNDDOWN(AL113*0.014,2))))</f>
        <v>0</v>
      </c>
      <c r="AZ113" s="222">
        <f>IF(Z113=0,0,(IF(AL113&gt;7644,ROUNDDOWN(7644*0.14,2),ROUNDDOWN(AL113*0.14,2))))</f>
        <v>0</v>
      </c>
      <c r="BA113" s="222">
        <f t="shared" si="38"/>
        <v>0</v>
      </c>
      <c r="BB113" s="89">
        <f>IF(AB113=0,0,(IF(AL113&gt;7644,ROUNDDOWN(7644*0.03,2),ROUNDDOWN(AL113*0.03,2))))</f>
        <v>0</v>
      </c>
      <c r="BC113" s="89">
        <f>IF(AC113=0,0,IF(AL113&gt;7644,ROUNDDOWN(7644*0.01,2),ROUNDDOWN(AL113*0.01,2)))</f>
        <v>0</v>
      </c>
      <c r="BD113" s="397">
        <f>IF(AD113=0,0,(IF(AL113&gt;7644,ROUNDDOWN(7644*0.0475,2),ROUNDDOWN(AL113*0.0475,2))))</f>
        <v>0</v>
      </c>
      <c r="BE113" s="392">
        <f>AE113*AJ113</f>
        <v>0</v>
      </c>
      <c r="BF113" s="391">
        <f t="shared" si="39"/>
        <v>0</v>
      </c>
      <c r="BG113" s="378">
        <f t="shared" si="40"/>
        <v>0</v>
      </c>
      <c r="BH113" s="174">
        <f>ROUNDDOWN(AJ113*AG113,2)</f>
        <v>0</v>
      </c>
      <c r="BI113" s="169"/>
      <c r="BJ113" s="169"/>
    </row>
    <row r="114" spans="1:62" s="4" customFormat="1" ht="13.8" x14ac:dyDescent="0.25">
      <c r="A114" s="56">
        <v>98</v>
      </c>
      <c r="B114" s="75"/>
      <c r="C114" s="76"/>
      <c r="D114" s="95"/>
      <c r="E114" s="78"/>
      <c r="F114" s="79"/>
      <c r="G114" s="80"/>
      <c r="H114" s="81"/>
      <c r="I114" s="82">
        <f t="shared" si="44"/>
        <v>0</v>
      </c>
      <c r="J114" s="194">
        <f t="shared" si="23"/>
        <v>0</v>
      </c>
      <c r="K114" s="83"/>
      <c r="L114" s="79"/>
      <c r="M114" s="79"/>
      <c r="N114" s="84"/>
      <c r="O114" s="85">
        <f t="shared" si="41"/>
        <v>0</v>
      </c>
      <c r="P114" s="83"/>
      <c r="Q114" s="79"/>
      <c r="R114" s="86"/>
      <c r="S114" s="190"/>
      <c r="T114" s="87"/>
      <c r="U114" s="70">
        <f t="shared" si="24"/>
        <v>0</v>
      </c>
      <c r="V114" s="88">
        <f t="shared" si="25"/>
        <v>0</v>
      </c>
      <c r="W114" s="216">
        <f t="shared" si="26"/>
        <v>0</v>
      </c>
      <c r="X114" s="224">
        <f t="shared" si="27"/>
        <v>0</v>
      </c>
      <c r="Y114" s="223">
        <f t="shared" si="28"/>
        <v>0</v>
      </c>
      <c r="Z114" s="89">
        <f t="shared" si="29"/>
        <v>0</v>
      </c>
      <c r="AA114" s="226">
        <f t="shared" si="30"/>
        <v>0</v>
      </c>
      <c r="AB114" s="89">
        <f t="shared" si="31"/>
        <v>0</v>
      </c>
      <c r="AC114" s="89">
        <f t="shared" si="32"/>
        <v>0</v>
      </c>
      <c r="AD114" s="89">
        <f t="shared" si="33"/>
        <v>0</v>
      </c>
      <c r="AE114" s="71">
        <v>0</v>
      </c>
      <c r="AF114" s="71">
        <v>0</v>
      </c>
      <c r="AG114" s="71">
        <v>0</v>
      </c>
      <c r="AH114" s="165">
        <v>0</v>
      </c>
      <c r="AI114" s="369">
        <v>0</v>
      </c>
      <c r="AJ114" s="375"/>
      <c r="AK114" s="388">
        <f t="shared" si="34"/>
        <v>0</v>
      </c>
      <c r="AL114" s="379">
        <f t="shared" si="35"/>
        <v>0</v>
      </c>
      <c r="AM114" s="212">
        <f>ROUNDDOWN(K114*AJ114,2)</f>
        <v>0</v>
      </c>
      <c r="AN114" s="102">
        <f>ROUNDDOWN(L114*AJ114,2)</f>
        <v>0</v>
      </c>
      <c r="AO114" s="102">
        <f>ROUNDDOWN(M114*AJ114,2)</f>
        <v>0</v>
      </c>
      <c r="AP114" s="206">
        <f>ROUNDDOWN(N114*AJ114,2)</f>
        <v>0</v>
      </c>
      <c r="AQ114" s="102">
        <f>Q114</f>
        <v>0</v>
      </c>
      <c r="AR114" s="102">
        <f>ROUNDDOWN(R114*AJ114,2)</f>
        <v>0</v>
      </c>
      <c r="AS114" s="102">
        <f>ROUNDDOWN(S114*AJ114,2)</f>
        <v>0</v>
      </c>
      <c r="AT114" s="216">
        <f>ROUNDDOWN(T114*AJ114,2)</f>
        <v>0</v>
      </c>
      <c r="AU114" s="90">
        <f t="shared" si="36"/>
        <v>0</v>
      </c>
      <c r="AV114" s="219">
        <f>IF(V114=0,0,ROUNDDOWN(AL114*0.1,2)+ROUNDDOWN(BE114*0.1,2))</f>
        <v>0</v>
      </c>
      <c r="AW114" s="216">
        <f>IF(W114=0,0,ROUNDDOWN(AL114*0.1,2)+ROUNDDOWN(BE114*0.1,2))</f>
        <v>0</v>
      </c>
      <c r="AX114" s="214">
        <f t="shared" si="37"/>
        <v>0</v>
      </c>
      <c r="AY114" s="396">
        <f>IF(Y114=0,0,(IF(AL114&gt;7644,ROUNDDOWN(7644*0.014,2),ROUNDDOWN(AL114*0.014,2))))</f>
        <v>0</v>
      </c>
      <c r="AZ114" s="222">
        <f>IF(Z114=0,0,(IF(AL114&gt;7644,ROUNDDOWN(7644*0.14,2),ROUNDDOWN(AL114*0.14,2))))</f>
        <v>0</v>
      </c>
      <c r="BA114" s="222">
        <f t="shared" si="38"/>
        <v>0</v>
      </c>
      <c r="BB114" s="89">
        <f>IF(AB114=0,0,(IF(AL114&gt;7644,ROUNDDOWN(7644*0.03,2),ROUNDDOWN(AL114*0.03,2))))</f>
        <v>0</v>
      </c>
      <c r="BC114" s="89">
        <f>IF(AC114=0,0,IF(AL114&gt;7644,ROUNDDOWN(7644*0.01,2),ROUNDDOWN(AL114*0.01,2)))</f>
        <v>0</v>
      </c>
      <c r="BD114" s="397">
        <f>IF(AD114=0,0,(IF(AL114&gt;7644,ROUNDDOWN(7644*0.0475,2),ROUNDDOWN(AL114*0.0475,2))))</f>
        <v>0</v>
      </c>
      <c r="BE114" s="392">
        <f>AE114*AJ114</f>
        <v>0</v>
      </c>
      <c r="BF114" s="391">
        <f t="shared" si="39"/>
        <v>0</v>
      </c>
      <c r="BG114" s="378">
        <f t="shared" si="40"/>
        <v>0</v>
      </c>
      <c r="BH114" s="174">
        <f>ROUNDDOWN(AJ114*AG114,2)</f>
        <v>0</v>
      </c>
      <c r="BI114" s="169"/>
      <c r="BJ114" s="169"/>
    </row>
    <row r="115" spans="1:62" s="4" customFormat="1" ht="13.8" x14ac:dyDescent="0.25">
      <c r="A115" s="56">
        <v>99</v>
      </c>
      <c r="B115" s="75"/>
      <c r="C115" s="76"/>
      <c r="D115" s="95"/>
      <c r="E115" s="78"/>
      <c r="F115" s="79"/>
      <c r="G115" s="80"/>
      <c r="H115" s="81"/>
      <c r="I115" s="82">
        <f t="shared" ref="I115" si="47">J115+U115</f>
        <v>0</v>
      </c>
      <c r="J115" s="194">
        <f t="shared" si="23"/>
        <v>0</v>
      </c>
      <c r="K115" s="83"/>
      <c r="L115" s="79"/>
      <c r="M115" s="79"/>
      <c r="N115" s="84"/>
      <c r="O115" s="85">
        <f t="shared" ref="O115" si="48">P115+Q115</f>
        <v>0</v>
      </c>
      <c r="P115" s="83"/>
      <c r="Q115" s="79"/>
      <c r="R115" s="86"/>
      <c r="S115" s="190"/>
      <c r="T115" s="87"/>
      <c r="U115" s="70">
        <f t="shared" si="24"/>
        <v>0</v>
      </c>
      <c r="V115" s="88">
        <f t="shared" si="25"/>
        <v>0</v>
      </c>
      <c r="W115" s="216">
        <f t="shared" si="26"/>
        <v>0</v>
      </c>
      <c r="X115" s="224">
        <f t="shared" si="27"/>
        <v>0</v>
      </c>
      <c r="Y115" s="223">
        <f t="shared" si="28"/>
        <v>0</v>
      </c>
      <c r="Z115" s="89">
        <f t="shared" si="29"/>
        <v>0</v>
      </c>
      <c r="AA115" s="226">
        <f t="shared" si="30"/>
        <v>0</v>
      </c>
      <c r="AB115" s="89">
        <f t="shared" si="31"/>
        <v>0</v>
      </c>
      <c r="AC115" s="89">
        <f t="shared" si="32"/>
        <v>0</v>
      </c>
      <c r="AD115" s="89">
        <f t="shared" si="33"/>
        <v>0</v>
      </c>
      <c r="AE115" s="71">
        <v>0</v>
      </c>
      <c r="AF115" s="71">
        <v>0</v>
      </c>
      <c r="AG115" s="71">
        <v>0</v>
      </c>
      <c r="AH115" s="165">
        <v>0</v>
      </c>
      <c r="AI115" s="369">
        <v>0</v>
      </c>
      <c r="AJ115" s="375"/>
      <c r="AK115" s="388">
        <f t="shared" si="34"/>
        <v>0</v>
      </c>
      <c r="AL115" s="379">
        <f t="shared" si="35"/>
        <v>0</v>
      </c>
      <c r="AM115" s="212">
        <f>ROUNDDOWN(K115*AJ115,2)</f>
        <v>0</v>
      </c>
      <c r="AN115" s="102">
        <f>ROUNDDOWN(L115*AJ115,2)</f>
        <v>0</v>
      </c>
      <c r="AO115" s="102">
        <f>ROUNDDOWN(M115*AJ115,2)</f>
        <v>0</v>
      </c>
      <c r="AP115" s="206">
        <f>ROUNDDOWN(N115*AJ115,2)</f>
        <v>0</v>
      </c>
      <c r="AQ115" s="102">
        <f>Q115</f>
        <v>0</v>
      </c>
      <c r="AR115" s="102">
        <f>ROUNDDOWN(R115*AJ115,2)</f>
        <v>0</v>
      </c>
      <c r="AS115" s="102">
        <f>ROUNDDOWN(S115*AJ115,2)</f>
        <v>0</v>
      </c>
      <c r="AT115" s="216">
        <f>ROUNDDOWN(T115*AJ115,2)</f>
        <v>0</v>
      </c>
      <c r="AU115" s="90">
        <f t="shared" si="36"/>
        <v>0</v>
      </c>
      <c r="AV115" s="219">
        <f>IF(V115=0,0,ROUNDDOWN(AL115*0.1,2)+ROUNDDOWN(BE115*0.1,2))</f>
        <v>0</v>
      </c>
      <c r="AW115" s="216">
        <f>IF(W115=0,0,ROUNDDOWN(AL115*0.1,2)+ROUNDDOWN(BE115*0.1,2))</f>
        <v>0</v>
      </c>
      <c r="AX115" s="214">
        <f t="shared" si="37"/>
        <v>0</v>
      </c>
      <c r="AY115" s="396">
        <f>IF(Y115=0,0,(IF(AL115&gt;7644,ROUNDDOWN(7644*0.014,2),ROUNDDOWN(AL115*0.014,2))))</f>
        <v>0</v>
      </c>
      <c r="AZ115" s="222">
        <f>IF(Z115=0,0,(IF(AL115&gt;7644,ROUNDDOWN(7644*0.14,2),ROUNDDOWN(AL115*0.14,2))))</f>
        <v>0</v>
      </c>
      <c r="BA115" s="222">
        <f t="shared" si="38"/>
        <v>0</v>
      </c>
      <c r="BB115" s="89">
        <f>IF(AB115=0,0,(IF(AL115&gt;7644,ROUNDDOWN(7644*0.03,2),ROUNDDOWN(AL115*0.03,2))))</f>
        <v>0</v>
      </c>
      <c r="BC115" s="89">
        <f>IF(AC115=0,0,IF(AL115&gt;7644,ROUNDDOWN(7644*0.01,2),ROUNDDOWN(AL115*0.01,2)))</f>
        <v>0</v>
      </c>
      <c r="BD115" s="397">
        <f>IF(AD115=0,0,(IF(AL115&gt;7644,ROUNDDOWN(7644*0.0475,2),ROUNDDOWN(AL115*0.0475,2))))</f>
        <v>0</v>
      </c>
      <c r="BE115" s="392">
        <f>AE115*AJ115</f>
        <v>0</v>
      </c>
      <c r="BF115" s="391">
        <f t="shared" si="39"/>
        <v>0</v>
      </c>
      <c r="BG115" s="378">
        <f t="shared" si="40"/>
        <v>0</v>
      </c>
      <c r="BH115" s="174">
        <f>ROUNDDOWN(AJ115*AG115,2)</f>
        <v>0</v>
      </c>
      <c r="BI115" s="169"/>
      <c r="BJ115" s="169"/>
    </row>
    <row r="116" spans="1:62" s="4" customFormat="1" ht="14.4" thickBot="1" x14ac:dyDescent="0.3">
      <c r="A116" s="100">
        <v>100</v>
      </c>
      <c r="B116" s="75"/>
      <c r="C116" s="76"/>
      <c r="D116" s="95"/>
      <c r="E116" s="78"/>
      <c r="F116" s="79"/>
      <c r="G116" s="80"/>
      <c r="H116" s="81"/>
      <c r="I116" s="110">
        <f>J116+U116</f>
        <v>0</v>
      </c>
      <c r="J116" s="194">
        <f t="shared" si="23"/>
        <v>0</v>
      </c>
      <c r="K116" s="83"/>
      <c r="L116" s="79"/>
      <c r="M116" s="79"/>
      <c r="N116" s="84"/>
      <c r="O116" s="85">
        <f t="shared" si="41"/>
        <v>0</v>
      </c>
      <c r="P116" s="83"/>
      <c r="Q116" s="79"/>
      <c r="R116" s="86"/>
      <c r="S116" s="190"/>
      <c r="T116" s="87"/>
      <c r="U116" s="70">
        <f t="shared" si="24"/>
        <v>0</v>
      </c>
      <c r="V116" s="88">
        <f t="shared" si="25"/>
        <v>0</v>
      </c>
      <c r="W116" s="216">
        <f t="shared" si="26"/>
        <v>0</v>
      </c>
      <c r="X116" s="225">
        <f t="shared" si="27"/>
        <v>0</v>
      </c>
      <c r="Y116" s="223">
        <f t="shared" si="28"/>
        <v>0</v>
      </c>
      <c r="Z116" s="89">
        <f t="shared" si="29"/>
        <v>0</v>
      </c>
      <c r="AA116" s="228">
        <f t="shared" si="30"/>
        <v>0</v>
      </c>
      <c r="AB116" s="89">
        <f t="shared" si="31"/>
        <v>0</v>
      </c>
      <c r="AC116" s="89">
        <f t="shared" si="32"/>
        <v>0</v>
      </c>
      <c r="AD116" s="89">
        <f t="shared" si="33"/>
        <v>0</v>
      </c>
      <c r="AE116" s="230">
        <v>0</v>
      </c>
      <c r="AF116" s="230">
        <v>0</v>
      </c>
      <c r="AG116" s="71">
        <v>0</v>
      </c>
      <c r="AH116" s="165">
        <v>0</v>
      </c>
      <c r="AI116" s="369">
        <v>0</v>
      </c>
      <c r="AJ116" s="376"/>
      <c r="AK116" s="389">
        <f t="shared" si="34"/>
        <v>0</v>
      </c>
      <c r="AL116" s="381">
        <f t="shared" si="35"/>
        <v>0</v>
      </c>
      <c r="AM116" s="213">
        <f>ROUNDDOWN(K116*AJ116,2)</f>
        <v>0</v>
      </c>
      <c r="AN116" s="162">
        <f>ROUNDDOWN(L116*AJ116,2)</f>
        <v>0</v>
      </c>
      <c r="AO116" s="162">
        <f>ROUNDDOWN(M116*AJ116,2)</f>
        <v>0</v>
      </c>
      <c r="AP116" s="207">
        <f>ROUNDDOWN(N116*AJ116,2)</f>
        <v>0</v>
      </c>
      <c r="AQ116" s="208">
        <f>Q116</f>
        <v>0</v>
      </c>
      <c r="AR116" s="162">
        <f>ROUNDDOWN(R116*AJ116,2)</f>
        <v>0</v>
      </c>
      <c r="AS116" s="104">
        <f>ROUNDDOWN(S116*AJ116,2)</f>
        <v>0</v>
      </c>
      <c r="AT116" s="217">
        <f>ROUNDDOWN(T116*AJ116,2)</f>
        <v>0</v>
      </c>
      <c r="AU116" s="101">
        <f t="shared" si="36"/>
        <v>0</v>
      </c>
      <c r="AV116" s="220">
        <f>IF(V116=0,0,ROUNDDOWN(AL116*0.1,2)+ROUNDDOWN(BE116*0.1,2))</f>
        <v>0</v>
      </c>
      <c r="AW116" s="221">
        <f>IF(W116=0,0,ROUNDDOWN(AL116*0.1,2)+ROUNDDOWN(BE116*0.1,2))</f>
        <v>0</v>
      </c>
      <c r="AX116" s="215">
        <f t="shared" si="37"/>
        <v>0</v>
      </c>
      <c r="AY116" s="398">
        <f>IF(Y116=0,0,(IF(AL116&gt;7644,ROUNDDOWN(7644*0.014,2),ROUNDDOWN(AL116*0.014,2))))</f>
        <v>0</v>
      </c>
      <c r="AZ116" s="399">
        <f>IF(Z116=0,0,(IF(AL116&gt;7644,ROUNDDOWN(7644*0.14,2),ROUNDDOWN(AL116*0.14,2))))</f>
        <v>0</v>
      </c>
      <c r="BA116" s="399">
        <f t="shared" si="38"/>
        <v>0</v>
      </c>
      <c r="BB116" s="400">
        <f>IF(AB116=0,0,(IF(AL116&gt;7644,ROUNDDOWN(7644*0.03,2),ROUNDDOWN(AL116*0.03,2))))</f>
        <v>0</v>
      </c>
      <c r="BC116" s="400">
        <f>IF(AC116=0,0,IF(AL116&gt;7644,ROUNDDOWN(7644*0.01,2),ROUNDDOWN(AL116*0.01,2)))</f>
        <v>0</v>
      </c>
      <c r="BD116" s="401">
        <f>IF(AD116=0,0,(IF(AL116&gt;7644,ROUNDDOWN(7644*0.0475,2),ROUNDDOWN(AL116*0.0475,2))))</f>
        <v>0</v>
      </c>
      <c r="BE116" s="402">
        <f>AE116*AJ116</f>
        <v>0</v>
      </c>
      <c r="BF116" s="188">
        <f t="shared" si="39"/>
        <v>0</v>
      </c>
      <c r="BG116" s="377">
        <f t="shared" si="40"/>
        <v>0</v>
      </c>
      <c r="BH116" s="188">
        <f>ROUNDDOWN(AJ116*AG116,2)</f>
        <v>0</v>
      </c>
      <c r="BI116" s="169"/>
      <c r="BJ116" s="169"/>
    </row>
    <row r="117" spans="1:62" s="17" customFormat="1" ht="21" customHeight="1" thickBot="1" x14ac:dyDescent="0.3">
      <c r="A117" s="303" t="s">
        <v>2</v>
      </c>
      <c r="B117" s="304"/>
      <c r="C117" s="304"/>
      <c r="D117" s="304"/>
      <c r="E117" s="304"/>
      <c r="F117" s="304"/>
      <c r="G117" s="304"/>
      <c r="H117" s="305"/>
      <c r="I117" s="196">
        <f t="shared" ref="I117:AI117" si="49">SUM(I17:I116)</f>
        <v>0</v>
      </c>
      <c r="J117" s="26">
        <f>SUM(J17:J116)</f>
        <v>0</v>
      </c>
      <c r="K117" s="27">
        <f t="shared" si="49"/>
        <v>0</v>
      </c>
      <c r="L117" s="28">
        <f t="shared" si="49"/>
        <v>0</v>
      </c>
      <c r="M117" s="28">
        <f t="shared" si="49"/>
        <v>0</v>
      </c>
      <c r="N117" s="29">
        <f t="shared" si="49"/>
        <v>0</v>
      </c>
      <c r="O117" s="26">
        <f t="shared" si="49"/>
        <v>0</v>
      </c>
      <c r="P117" s="27">
        <f t="shared" si="49"/>
        <v>0</v>
      </c>
      <c r="Q117" s="28">
        <f t="shared" si="49"/>
        <v>0</v>
      </c>
      <c r="R117" s="28">
        <f t="shared" si="49"/>
        <v>0</v>
      </c>
      <c r="S117" s="28">
        <f t="shared" si="49"/>
        <v>0</v>
      </c>
      <c r="T117" s="29">
        <f t="shared" si="49"/>
        <v>0</v>
      </c>
      <c r="U117" s="26">
        <f>SUM(U17:U116)</f>
        <v>0</v>
      </c>
      <c r="V117" s="27">
        <f t="shared" si="49"/>
        <v>0</v>
      </c>
      <c r="W117" s="29">
        <f t="shared" si="49"/>
        <v>0</v>
      </c>
      <c r="X117" s="196">
        <f t="shared" si="49"/>
        <v>0</v>
      </c>
      <c r="Y117" s="26">
        <f t="shared" si="49"/>
        <v>0</v>
      </c>
      <c r="Z117" s="26">
        <f t="shared" si="49"/>
        <v>0</v>
      </c>
      <c r="AA117" s="26">
        <f t="shared" si="49"/>
        <v>0</v>
      </c>
      <c r="AB117" s="26">
        <f t="shared" si="49"/>
        <v>0</v>
      </c>
      <c r="AC117" s="26">
        <f t="shared" si="49"/>
        <v>0</v>
      </c>
      <c r="AD117" s="229">
        <f t="shared" si="49"/>
        <v>0</v>
      </c>
      <c r="AE117" s="26">
        <f t="shared" si="49"/>
        <v>0</v>
      </c>
      <c r="AF117" s="26">
        <f t="shared" si="49"/>
        <v>0</v>
      </c>
      <c r="AG117" s="26">
        <f t="shared" si="49"/>
        <v>0</v>
      </c>
      <c r="AH117" s="26">
        <f t="shared" si="49"/>
        <v>0</v>
      </c>
      <c r="AI117" s="26">
        <f t="shared" si="49"/>
        <v>0</v>
      </c>
      <c r="AJ117" s="26"/>
      <c r="AK117" s="26">
        <f t="shared" ref="AK117:BH117" si="50">SUM(AK17:AK116)</f>
        <v>0</v>
      </c>
      <c r="AL117" s="196">
        <f t="shared" si="50"/>
        <v>0</v>
      </c>
      <c r="AM117" s="26">
        <f t="shared" si="50"/>
        <v>0</v>
      </c>
      <c r="AN117" s="26">
        <f t="shared" si="50"/>
        <v>0</v>
      </c>
      <c r="AO117" s="26">
        <f t="shared" si="50"/>
        <v>0</v>
      </c>
      <c r="AP117" s="232">
        <f t="shared" si="50"/>
        <v>0</v>
      </c>
      <c r="AQ117" s="26">
        <f t="shared" si="50"/>
        <v>0</v>
      </c>
      <c r="AR117" s="26">
        <f t="shared" si="50"/>
        <v>0</v>
      </c>
      <c r="AS117" s="26">
        <f t="shared" si="50"/>
        <v>0</v>
      </c>
      <c r="AT117" s="26">
        <f t="shared" si="50"/>
        <v>0</v>
      </c>
      <c r="AU117" s="26">
        <f t="shared" si="50"/>
        <v>0</v>
      </c>
      <c r="AV117" s="26">
        <f t="shared" si="50"/>
        <v>0</v>
      </c>
      <c r="AW117" s="26">
        <f t="shared" si="50"/>
        <v>0</v>
      </c>
      <c r="AX117" s="26">
        <f t="shared" si="50"/>
        <v>0</v>
      </c>
      <c r="AY117" s="26">
        <f t="shared" si="50"/>
        <v>0</v>
      </c>
      <c r="AZ117" s="26">
        <f t="shared" si="50"/>
        <v>0</v>
      </c>
      <c r="BA117" s="26">
        <f t="shared" si="50"/>
        <v>0</v>
      </c>
      <c r="BB117" s="26">
        <f t="shared" si="50"/>
        <v>0</v>
      </c>
      <c r="BC117" s="26">
        <f t="shared" si="50"/>
        <v>0</v>
      </c>
      <c r="BD117" s="26">
        <f t="shared" si="50"/>
        <v>0</v>
      </c>
      <c r="BE117" s="26">
        <f t="shared" si="50"/>
        <v>0</v>
      </c>
      <c r="BF117" s="26">
        <f t="shared" si="50"/>
        <v>0</v>
      </c>
      <c r="BG117" s="26">
        <f t="shared" si="50"/>
        <v>0</v>
      </c>
      <c r="BH117" s="26">
        <f t="shared" si="50"/>
        <v>0</v>
      </c>
      <c r="BI117" s="170"/>
      <c r="BJ117" s="170"/>
    </row>
    <row r="118" spans="1:62" ht="15.6" thickBot="1" x14ac:dyDescent="0.3">
      <c r="A118" s="138"/>
      <c r="B118" s="138"/>
      <c r="C118" s="138"/>
      <c r="D118" s="35"/>
      <c r="E118" s="35"/>
      <c r="F118" s="47"/>
      <c r="G118" s="47"/>
      <c r="H118" s="47"/>
      <c r="I118" s="47"/>
      <c r="J118" s="47"/>
      <c r="K118" s="47"/>
      <c r="L118" s="47"/>
      <c r="M118" s="47"/>
      <c r="N118" s="47"/>
      <c r="O118" s="47"/>
      <c r="P118" s="47"/>
      <c r="Q118" s="47"/>
      <c r="R118" s="47"/>
      <c r="S118" s="47"/>
      <c r="T118" s="47"/>
      <c r="U118" s="47"/>
      <c r="V118" s="47"/>
      <c r="W118" s="47"/>
      <c r="X118" s="47"/>
      <c r="Y118" s="4"/>
      <c r="Z118" s="4"/>
      <c r="AA118" s="4"/>
      <c r="AB118" s="4"/>
      <c r="AC118" s="4"/>
      <c r="AD118" s="5"/>
      <c r="AE118" s="4"/>
      <c r="AF118" s="4"/>
      <c r="AG118" s="5"/>
      <c r="AH118" s="5"/>
      <c r="AI118" s="5"/>
      <c r="AJ118" s="210" t="s">
        <v>80</v>
      </c>
      <c r="AK118" s="209">
        <f>ROUND(AK117*0.9427,2)</f>
        <v>0</v>
      </c>
      <c r="AL118" s="209">
        <f>ROUND(AL117*0.9427,2)</f>
        <v>0</v>
      </c>
      <c r="AM118" s="209">
        <f t="shared" ref="AM118:BH118" si="51">ROUND(AM117*0.9427,2)</f>
        <v>0</v>
      </c>
      <c r="AN118" s="209">
        <f t="shared" si="51"/>
        <v>0</v>
      </c>
      <c r="AO118" s="209">
        <f t="shared" si="51"/>
        <v>0</v>
      </c>
      <c r="AP118" s="209">
        <f t="shared" si="51"/>
        <v>0</v>
      </c>
      <c r="AQ118" s="209">
        <f t="shared" si="51"/>
        <v>0</v>
      </c>
      <c r="AR118" s="209">
        <f t="shared" si="51"/>
        <v>0</v>
      </c>
      <c r="AS118" s="209">
        <f t="shared" si="51"/>
        <v>0</v>
      </c>
      <c r="AT118" s="209">
        <f t="shared" si="51"/>
        <v>0</v>
      </c>
      <c r="AU118" s="209">
        <f t="shared" si="51"/>
        <v>0</v>
      </c>
      <c r="AV118" s="209">
        <f t="shared" si="51"/>
        <v>0</v>
      </c>
      <c r="AW118" s="209">
        <f t="shared" si="51"/>
        <v>0</v>
      </c>
      <c r="AX118" s="209">
        <f t="shared" si="51"/>
        <v>0</v>
      </c>
      <c r="AY118" s="209">
        <f t="shared" si="51"/>
        <v>0</v>
      </c>
      <c r="AZ118" s="209">
        <f t="shared" si="51"/>
        <v>0</v>
      </c>
      <c r="BA118" s="209">
        <f t="shared" si="51"/>
        <v>0</v>
      </c>
      <c r="BB118" s="209">
        <f t="shared" si="51"/>
        <v>0</v>
      </c>
      <c r="BC118" s="209">
        <f t="shared" si="51"/>
        <v>0</v>
      </c>
      <c r="BD118" s="209">
        <f t="shared" si="51"/>
        <v>0</v>
      </c>
      <c r="BE118" s="209">
        <f t="shared" si="51"/>
        <v>0</v>
      </c>
      <c r="BF118" s="209">
        <f t="shared" si="51"/>
        <v>0</v>
      </c>
      <c r="BG118" s="209">
        <f t="shared" si="51"/>
        <v>0</v>
      </c>
      <c r="BH118" s="209">
        <f t="shared" si="51"/>
        <v>0</v>
      </c>
    </row>
    <row r="119" spans="1:62" s="4" customFormat="1" ht="12.75" customHeight="1" x14ac:dyDescent="0.25">
      <c r="A119" s="30" t="s">
        <v>64</v>
      </c>
      <c r="B119" s="31"/>
      <c r="C119" s="31"/>
      <c r="D119" s="31"/>
      <c r="E119" s="31"/>
      <c r="F119" s="32"/>
      <c r="G119" s="32"/>
      <c r="H119" s="33"/>
      <c r="I119" s="114"/>
      <c r="J119" s="114"/>
      <c r="K119" s="47"/>
      <c r="L119" s="47"/>
      <c r="M119" s="47"/>
      <c r="N119" s="47"/>
      <c r="U119" s="46" t="s">
        <v>65</v>
      </c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19"/>
      <c r="AJ119" s="202" t="s">
        <v>81</v>
      </c>
      <c r="AK119" s="203">
        <f>AK117-AK118</f>
        <v>0</v>
      </c>
      <c r="AL119" s="203">
        <f t="shared" ref="AL119:BH119" si="52">AL117-AL118</f>
        <v>0</v>
      </c>
      <c r="AM119" s="203">
        <f t="shared" si="52"/>
        <v>0</v>
      </c>
      <c r="AN119" s="203">
        <f t="shared" si="52"/>
        <v>0</v>
      </c>
      <c r="AO119" s="203">
        <f t="shared" si="52"/>
        <v>0</v>
      </c>
      <c r="AP119" s="203">
        <f t="shared" si="52"/>
        <v>0</v>
      </c>
      <c r="AQ119" s="203">
        <f t="shared" si="52"/>
        <v>0</v>
      </c>
      <c r="AR119" s="203">
        <f t="shared" si="52"/>
        <v>0</v>
      </c>
      <c r="AS119" s="203">
        <f t="shared" si="52"/>
        <v>0</v>
      </c>
      <c r="AT119" s="203">
        <f t="shared" si="52"/>
        <v>0</v>
      </c>
      <c r="AU119" s="203">
        <f t="shared" si="52"/>
        <v>0</v>
      </c>
      <c r="AV119" s="203">
        <f t="shared" si="52"/>
        <v>0</v>
      </c>
      <c r="AW119" s="203">
        <f t="shared" si="52"/>
        <v>0</v>
      </c>
      <c r="AX119" s="203">
        <f t="shared" si="52"/>
        <v>0</v>
      </c>
      <c r="AY119" s="203">
        <f t="shared" si="52"/>
        <v>0</v>
      </c>
      <c r="AZ119" s="203">
        <f t="shared" si="52"/>
        <v>0</v>
      </c>
      <c r="BA119" s="203">
        <f t="shared" si="52"/>
        <v>0</v>
      </c>
      <c r="BB119" s="203">
        <f t="shared" si="52"/>
        <v>0</v>
      </c>
      <c r="BC119" s="203">
        <f t="shared" si="52"/>
        <v>0</v>
      </c>
      <c r="BD119" s="203">
        <f t="shared" si="52"/>
        <v>0</v>
      </c>
      <c r="BE119" s="203">
        <f t="shared" si="52"/>
        <v>0</v>
      </c>
      <c r="BF119" s="203">
        <f t="shared" si="52"/>
        <v>0</v>
      </c>
      <c r="BG119" s="203">
        <f t="shared" si="52"/>
        <v>0</v>
      </c>
      <c r="BH119" s="203">
        <f t="shared" si="52"/>
        <v>0</v>
      </c>
    </row>
    <row r="120" spans="1:62" s="4" customFormat="1" ht="12.75" customHeight="1" x14ac:dyDescent="0.25">
      <c r="A120" s="34"/>
      <c r="B120" s="35"/>
      <c r="C120" s="35"/>
      <c r="D120" s="35"/>
      <c r="E120" s="35"/>
      <c r="F120" s="36"/>
      <c r="G120" s="36"/>
      <c r="H120" s="37"/>
      <c r="I120" s="114"/>
      <c r="J120" s="114"/>
      <c r="K120" s="47"/>
      <c r="L120" s="47"/>
      <c r="M120" s="47"/>
      <c r="N120" s="47"/>
      <c r="U120" s="20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21"/>
      <c r="AI120" s="19"/>
      <c r="AV120" s="5"/>
      <c r="AW120" s="5"/>
      <c r="AX120" s="5"/>
    </row>
    <row r="121" spans="1:62" s="4" customFormat="1" ht="12.75" customHeight="1" x14ac:dyDescent="0.25">
      <c r="A121" s="38" t="s">
        <v>40</v>
      </c>
      <c r="B121" s="35"/>
      <c r="C121" s="35"/>
      <c r="D121" s="39"/>
      <c r="E121" s="35"/>
      <c r="F121" s="36"/>
      <c r="G121" s="36"/>
      <c r="H121" s="37"/>
      <c r="I121" s="114"/>
      <c r="J121" s="114"/>
      <c r="K121" s="47"/>
      <c r="L121" s="47"/>
      <c r="M121" s="47"/>
      <c r="N121" s="47"/>
      <c r="U121" s="38" t="s">
        <v>40</v>
      </c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21"/>
      <c r="AI121" s="19"/>
      <c r="AV121" s="5"/>
      <c r="AW121" s="5"/>
      <c r="AX121" s="5"/>
    </row>
    <row r="122" spans="1:62" s="7" customFormat="1" x14ac:dyDescent="0.25">
      <c r="A122" s="40"/>
      <c r="B122" s="41"/>
      <c r="C122" s="41"/>
      <c r="D122" s="41"/>
      <c r="E122" s="41"/>
      <c r="F122" s="36"/>
      <c r="G122" s="36"/>
      <c r="H122" s="37"/>
      <c r="I122" s="114"/>
      <c r="J122" s="114"/>
      <c r="K122" s="47"/>
      <c r="L122" s="47"/>
      <c r="M122" s="47"/>
      <c r="N122" s="47"/>
      <c r="U122" s="40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21"/>
      <c r="AI122" s="19"/>
      <c r="AV122" s="5"/>
      <c r="AW122" s="5"/>
      <c r="AX122" s="5"/>
      <c r="BE122" s="4"/>
      <c r="BF122" s="4"/>
      <c r="BG122" s="4"/>
    </row>
    <row r="123" spans="1:62" s="4" customFormat="1" ht="12.75" customHeight="1" x14ac:dyDescent="0.25">
      <c r="A123" s="34"/>
      <c r="B123" s="35"/>
      <c r="C123" s="35"/>
      <c r="D123" s="35"/>
      <c r="E123" s="35"/>
      <c r="F123" s="36"/>
      <c r="G123" s="36"/>
      <c r="H123" s="37"/>
      <c r="I123" s="114"/>
      <c r="J123" s="114"/>
      <c r="K123" s="47"/>
      <c r="L123" s="47"/>
      <c r="M123" s="47"/>
      <c r="N123" s="47"/>
      <c r="U123" s="34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21"/>
      <c r="AI123" s="19"/>
      <c r="AV123" s="5"/>
      <c r="AW123" s="5"/>
      <c r="AX123" s="5"/>
    </row>
    <row r="124" spans="1:62" s="4" customFormat="1" ht="12.75" customHeight="1" x14ac:dyDescent="0.25">
      <c r="A124" s="34"/>
      <c r="B124" s="35"/>
      <c r="C124" s="35"/>
      <c r="D124" s="35"/>
      <c r="E124" s="35"/>
      <c r="F124" s="36"/>
      <c r="G124" s="36"/>
      <c r="H124" s="37"/>
      <c r="I124" s="114"/>
      <c r="J124" s="114"/>
      <c r="K124" s="47"/>
      <c r="L124" s="47"/>
      <c r="M124" s="47"/>
      <c r="N124" s="47"/>
      <c r="U124" s="34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21"/>
      <c r="AI124" s="19"/>
      <c r="AV124" s="5"/>
      <c r="AW124" s="5"/>
      <c r="AX124" s="5"/>
    </row>
    <row r="125" spans="1:62" s="4" customFormat="1" ht="12.75" customHeight="1" x14ac:dyDescent="0.25">
      <c r="A125" s="34" t="s">
        <v>41</v>
      </c>
      <c r="B125" s="35"/>
      <c r="C125" s="35"/>
      <c r="D125" s="35"/>
      <c r="E125" s="35"/>
      <c r="F125" s="36"/>
      <c r="G125" s="36"/>
      <c r="H125" s="37"/>
      <c r="I125" s="114"/>
      <c r="J125" s="114"/>
      <c r="K125" s="47"/>
      <c r="L125" s="47"/>
      <c r="M125" s="47"/>
      <c r="N125" s="47"/>
      <c r="U125" s="34" t="s">
        <v>41</v>
      </c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21"/>
      <c r="AI125" s="19"/>
      <c r="AV125" s="5"/>
      <c r="AW125" s="5"/>
      <c r="AX125" s="5"/>
    </row>
    <row r="126" spans="1:62" s="4" customFormat="1" ht="12.75" customHeight="1" x14ac:dyDescent="0.25">
      <c r="A126" s="34"/>
      <c r="B126" s="35"/>
      <c r="C126" s="35"/>
      <c r="D126" s="35"/>
      <c r="E126" s="35"/>
      <c r="F126" s="36"/>
      <c r="G126" s="36"/>
      <c r="H126" s="37"/>
      <c r="I126" s="114"/>
      <c r="J126" s="114"/>
      <c r="K126" s="47"/>
      <c r="L126" s="47"/>
      <c r="M126" s="47"/>
      <c r="N126" s="47"/>
      <c r="U126" s="34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21"/>
      <c r="AI126" s="19"/>
      <c r="AV126" s="5"/>
      <c r="AW126" s="5"/>
      <c r="AX126" s="5"/>
    </row>
    <row r="127" spans="1:62" s="4" customFormat="1" ht="12.75" customHeight="1" x14ac:dyDescent="0.25">
      <c r="A127" s="34"/>
      <c r="B127" s="35"/>
      <c r="C127" s="35"/>
      <c r="D127" s="35"/>
      <c r="E127" s="35"/>
      <c r="F127" s="36"/>
      <c r="G127" s="36"/>
      <c r="H127" s="37"/>
      <c r="I127" s="114"/>
      <c r="J127" s="114"/>
      <c r="K127" s="47"/>
      <c r="L127" s="47"/>
      <c r="M127" s="47"/>
      <c r="N127" s="47"/>
      <c r="U127" s="34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21"/>
      <c r="AI127" s="19"/>
      <c r="AV127" s="5"/>
      <c r="AW127" s="5"/>
      <c r="AX127" s="5"/>
    </row>
    <row r="128" spans="1:62" s="4" customFormat="1" ht="12.75" customHeight="1" x14ac:dyDescent="0.25">
      <c r="A128" s="34"/>
      <c r="B128" s="35"/>
      <c r="C128" s="35"/>
      <c r="D128" s="35"/>
      <c r="E128" s="35"/>
      <c r="F128" s="36"/>
      <c r="G128" s="36"/>
      <c r="H128" s="37"/>
      <c r="I128" s="114"/>
      <c r="J128" s="114"/>
      <c r="K128" s="47"/>
      <c r="L128" s="47"/>
      <c r="M128" s="47"/>
      <c r="N128" s="47"/>
      <c r="U128" s="34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21"/>
      <c r="AI128" s="19"/>
      <c r="AV128" s="5"/>
      <c r="AW128" s="5"/>
      <c r="AX128" s="5"/>
    </row>
    <row r="129" spans="1:59" s="4" customFormat="1" ht="12.75" customHeight="1" x14ac:dyDescent="0.25">
      <c r="A129" s="34" t="s">
        <v>3</v>
      </c>
      <c r="B129" s="35"/>
      <c r="C129" s="35"/>
      <c r="D129" s="35"/>
      <c r="E129" s="35"/>
      <c r="F129" s="36"/>
      <c r="G129" s="36"/>
      <c r="H129" s="37"/>
      <c r="I129" s="114"/>
      <c r="J129" s="114"/>
      <c r="K129" s="47"/>
      <c r="L129" s="47"/>
      <c r="M129" s="47"/>
      <c r="N129" s="47"/>
      <c r="U129" s="34" t="s">
        <v>3</v>
      </c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21"/>
      <c r="AI129" s="19"/>
      <c r="AV129" s="5"/>
      <c r="AW129" s="5"/>
      <c r="AX129" s="5"/>
    </row>
    <row r="130" spans="1:59" s="4" customFormat="1" ht="12.75" customHeight="1" x14ac:dyDescent="0.25">
      <c r="A130" s="34"/>
      <c r="B130" s="35"/>
      <c r="C130" s="35"/>
      <c r="D130" s="35"/>
      <c r="E130" s="35"/>
      <c r="F130" s="36"/>
      <c r="G130" s="36"/>
      <c r="H130" s="37"/>
      <c r="I130" s="114"/>
      <c r="J130" s="114"/>
      <c r="K130" s="47"/>
      <c r="L130" s="47"/>
      <c r="M130" s="47"/>
      <c r="N130" s="47"/>
      <c r="U130" s="34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21"/>
      <c r="AI130" s="19"/>
      <c r="AV130" s="5"/>
      <c r="AW130" s="5"/>
      <c r="AX130" s="5"/>
    </row>
    <row r="131" spans="1:59" s="4" customFormat="1" ht="12.75" customHeight="1" x14ac:dyDescent="0.25">
      <c r="A131" s="34" t="s">
        <v>4</v>
      </c>
      <c r="B131" s="35"/>
      <c r="C131" s="35"/>
      <c r="D131" s="35"/>
      <c r="E131" s="35"/>
      <c r="F131" s="36"/>
      <c r="G131" s="36"/>
      <c r="H131" s="37"/>
      <c r="I131" s="114"/>
      <c r="J131" s="114"/>
      <c r="K131" s="47"/>
      <c r="L131" s="47"/>
      <c r="M131" s="47"/>
      <c r="N131" s="47"/>
      <c r="U131" s="34" t="s">
        <v>4</v>
      </c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21"/>
      <c r="AI131" s="19"/>
      <c r="AV131" s="5"/>
      <c r="AW131" s="5"/>
      <c r="AX131" s="5"/>
    </row>
    <row r="132" spans="1:59" s="4" customFormat="1" ht="12.75" customHeight="1" x14ac:dyDescent="0.25">
      <c r="A132" s="34"/>
      <c r="B132" s="35"/>
      <c r="C132" s="35"/>
      <c r="D132" s="35"/>
      <c r="E132" s="35"/>
      <c r="F132" s="36"/>
      <c r="G132" s="36"/>
      <c r="H132" s="37"/>
      <c r="I132" s="114"/>
      <c r="J132" s="114"/>
      <c r="K132" s="47"/>
      <c r="L132" s="47"/>
      <c r="M132" s="47"/>
      <c r="N132" s="47"/>
      <c r="U132" s="20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21"/>
      <c r="AI132" s="19"/>
      <c r="AV132" s="5"/>
      <c r="AW132" s="5"/>
      <c r="AX132" s="5"/>
    </row>
    <row r="133" spans="1:59" s="4" customFormat="1" ht="12.75" customHeight="1" x14ac:dyDescent="0.25">
      <c r="A133" s="34"/>
      <c r="B133" s="35"/>
      <c r="C133" s="35"/>
      <c r="D133" s="35"/>
      <c r="E133" s="35"/>
      <c r="F133" s="36"/>
      <c r="G133" s="36"/>
      <c r="H133" s="37"/>
      <c r="I133" s="114"/>
      <c r="J133" s="114"/>
      <c r="K133" s="47"/>
      <c r="L133" s="47"/>
      <c r="M133" s="47"/>
      <c r="N133" s="47"/>
      <c r="U133" s="20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21"/>
      <c r="AI133" s="19"/>
      <c r="AV133" s="5"/>
      <c r="AW133" s="5"/>
      <c r="AX133" s="5"/>
    </row>
    <row r="134" spans="1:59" s="4" customFormat="1" ht="12.75" customHeight="1" thickBot="1" x14ac:dyDescent="0.3">
      <c r="A134" s="42"/>
      <c r="B134" s="43"/>
      <c r="C134" s="43"/>
      <c r="D134" s="43"/>
      <c r="E134" s="43"/>
      <c r="F134" s="44"/>
      <c r="G134" s="44"/>
      <c r="H134" s="45"/>
      <c r="I134" s="114"/>
      <c r="J134" s="114"/>
      <c r="K134" s="47"/>
      <c r="L134" s="47"/>
      <c r="M134" s="47"/>
      <c r="N134" s="47"/>
      <c r="U134" s="22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4"/>
      <c r="AI134" s="19"/>
      <c r="AV134" s="5"/>
      <c r="AW134" s="5"/>
      <c r="AX134" s="5"/>
    </row>
    <row r="135" spans="1:59" s="4" customFormat="1" ht="12.75" customHeight="1" x14ac:dyDescent="0.25">
      <c r="A135" s="138"/>
      <c r="B135" s="138"/>
      <c r="C135" s="138"/>
      <c r="D135" s="35"/>
      <c r="E135" s="35"/>
      <c r="F135" s="47"/>
      <c r="G135" s="47"/>
      <c r="H135" s="47"/>
      <c r="I135" s="47"/>
      <c r="J135" s="47"/>
      <c r="K135" s="47"/>
      <c r="L135" s="47"/>
      <c r="M135" s="47"/>
      <c r="N135" s="47"/>
      <c r="O135" s="47"/>
      <c r="P135" s="47"/>
      <c r="Q135" s="47"/>
      <c r="R135" s="47"/>
      <c r="S135" s="47"/>
      <c r="T135" s="47"/>
      <c r="U135" s="47"/>
      <c r="V135" s="47"/>
      <c r="W135" s="47"/>
      <c r="X135" s="47"/>
      <c r="AD135" s="5"/>
      <c r="AG135" s="5"/>
      <c r="AH135" s="5"/>
      <c r="AI135" s="5"/>
      <c r="AJ135" s="9"/>
      <c r="AK135" s="9"/>
      <c r="AL135" s="9"/>
      <c r="AM135" s="9"/>
      <c r="AN135" s="9"/>
      <c r="AO135" s="9"/>
      <c r="AP135" s="9"/>
      <c r="AQ135" s="9"/>
      <c r="AR135" s="9"/>
      <c r="AS135" s="9"/>
      <c r="AT135" s="9"/>
      <c r="AU135" s="9"/>
      <c r="AV135" s="9"/>
      <c r="AW135" s="5"/>
      <c r="AX135" s="5"/>
    </row>
    <row r="136" spans="1:59" s="4" customFormat="1" ht="12.75" customHeight="1" thickBot="1" x14ac:dyDescent="0.3">
      <c r="A136" s="138"/>
      <c r="B136" s="138"/>
      <c r="C136" s="138"/>
      <c r="D136" s="35"/>
      <c r="E136" s="35"/>
      <c r="F136" s="47"/>
      <c r="G136" s="47"/>
      <c r="H136" s="47"/>
      <c r="I136" s="47"/>
      <c r="J136" s="47"/>
      <c r="K136" s="47"/>
      <c r="L136" s="47"/>
      <c r="M136" s="47"/>
      <c r="N136" s="47"/>
      <c r="O136" s="47"/>
      <c r="P136" s="47"/>
      <c r="Q136" s="47"/>
      <c r="R136" s="47"/>
      <c r="S136" s="47"/>
      <c r="T136" s="47"/>
      <c r="U136" s="47"/>
      <c r="V136" s="47"/>
      <c r="W136" s="47"/>
      <c r="X136" s="47"/>
      <c r="AD136" s="5"/>
      <c r="AG136" s="5"/>
      <c r="AH136" s="5"/>
      <c r="AI136" s="5"/>
      <c r="AJ136" s="9"/>
      <c r="AK136" s="9"/>
      <c r="AL136" s="9"/>
      <c r="AM136" s="9"/>
      <c r="AN136" s="9"/>
      <c r="AO136" s="9"/>
      <c r="AP136" s="9"/>
      <c r="AQ136" s="9"/>
      <c r="AR136" s="9"/>
      <c r="AS136" s="9"/>
      <c r="AT136" s="9"/>
      <c r="AU136" s="9"/>
      <c r="AV136" s="9"/>
      <c r="AW136" s="5"/>
      <c r="AX136" s="5"/>
    </row>
    <row r="137" spans="1:59" s="4" customFormat="1" ht="16.5" customHeight="1" x14ac:dyDescent="0.25">
      <c r="A137" s="35"/>
      <c r="B137" s="35"/>
      <c r="C137" s="35"/>
      <c r="D137" s="326" t="s">
        <v>42</v>
      </c>
      <c r="E137" s="327"/>
      <c r="F137" s="326" t="s">
        <v>50</v>
      </c>
      <c r="G137" s="327"/>
      <c r="H137" s="320" t="s">
        <v>46</v>
      </c>
      <c r="I137" s="313" t="s">
        <v>47</v>
      </c>
      <c r="J137" s="314"/>
      <c r="K137" s="313" t="s">
        <v>48</v>
      </c>
      <c r="L137" s="314"/>
      <c r="M137" s="313" t="s">
        <v>49</v>
      </c>
      <c r="N137" s="314"/>
      <c r="R137" s="47"/>
      <c r="S137" s="47"/>
      <c r="AD137" s="5"/>
      <c r="AG137" s="5"/>
      <c r="AH137" s="5"/>
      <c r="AI137" s="5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5"/>
      <c r="AX137" s="5"/>
    </row>
    <row r="138" spans="1:59" s="4" customFormat="1" ht="32.25" customHeight="1" thickBot="1" x14ac:dyDescent="0.3">
      <c r="A138" s="35"/>
      <c r="B138" s="35"/>
      <c r="C138" s="35"/>
      <c r="D138" s="328"/>
      <c r="E138" s="329"/>
      <c r="F138" s="328"/>
      <c r="G138" s="329"/>
      <c r="H138" s="321"/>
      <c r="I138" s="315" t="s">
        <v>7</v>
      </c>
      <c r="J138" s="316"/>
      <c r="K138" s="315" t="s">
        <v>8</v>
      </c>
      <c r="L138" s="316"/>
      <c r="M138" s="315" t="s">
        <v>9</v>
      </c>
      <c r="N138" s="316"/>
      <c r="R138" s="47"/>
      <c r="S138" s="47"/>
      <c r="Z138" s="139"/>
      <c r="AA138" s="139"/>
      <c r="AB138" s="139"/>
      <c r="AC138" s="139"/>
      <c r="AD138" s="19"/>
      <c r="AG138" s="19"/>
      <c r="AH138" s="19"/>
      <c r="AI138" s="19"/>
      <c r="AJ138" s="9"/>
      <c r="AK138" s="5"/>
      <c r="AL138" s="5"/>
      <c r="AM138" s="5"/>
      <c r="AN138" s="5"/>
      <c r="AO138" s="5"/>
      <c r="AP138" s="5"/>
      <c r="AQ138" s="5"/>
      <c r="AR138" s="5"/>
      <c r="AS138" s="5"/>
      <c r="AT138" s="5"/>
      <c r="AU138" s="5"/>
      <c r="AV138" s="5"/>
      <c r="AW138" s="5"/>
      <c r="AX138" s="5"/>
      <c r="AY138" s="8"/>
      <c r="AZ138" s="8"/>
      <c r="BA138" s="8"/>
      <c r="BB138" s="8"/>
      <c r="BC138" s="8"/>
    </row>
    <row r="139" spans="1:59" x14ac:dyDescent="0.25">
      <c r="D139" s="324" t="s">
        <v>43</v>
      </c>
      <c r="E139" s="325"/>
      <c r="F139" s="276">
        <f>J117</f>
        <v>0</v>
      </c>
      <c r="G139" s="277"/>
      <c r="H139" s="246">
        <f>AL117</f>
        <v>0</v>
      </c>
      <c r="I139" s="322">
        <f t="shared" ref="I139:I164" si="53">F139-H139</f>
        <v>0</v>
      </c>
      <c r="J139" s="323"/>
      <c r="K139" s="310" t="s">
        <v>10</v>
      </c>
      <c r="L139" s="310"/>
      <c r="M139" s="310">
        <v>610</v>
      </c>
      <c r="N139" s="310"/>
      <c r="O139" s="47"/>
      <c r="P139" s="47"/>
      <c r="Q139" s="47"/>
      <c r="R139" s="47"/>
      <c r="S139" s="47"/>
      <c r="T139" s="47"/>
      <c r="U139" s="47"/>
      <c r="V139" s="47"/>
      <c r="W139" s="47"/>
      <c r="X139" s="47"/>
      <c r="Y139" s="47"/>
      <c r="AE139" s="4"/>
      <c r="AF139" s="4"/>
      <c r="AK139" s="5"/>
      <c r="AL139" s="5"/>
      <c r="AM139" s="5"/>
      <c r="AN139" s="5"/>
      <c r="AO139" s="5"/>
      <c r="AP139" s="5"/>
      <c r="AQ139" s="5"/>
      <c r="AR139" s="5"/>
      <c r="AS139" s="5"/>
      <c r="AT139" s="5"/>
      <c r="AU139" s="5"/>
      <c r="AV139" s="5"/>
      <c r="AW139" s="5"/>
      <c r="AX139" s="5"/>
      <c r="BE139" s="4"/>
      <c r="BF139" s="4"/>
      <c r="BG139" s="4"/>
    </row>
    <row r="140" spans="1:59" ht="30" customHeight="1" x14ac:dyDescent="0.25">
      <c r="D140" s="286" t="s">
        <v>44</v>
      </c>
      <c r="E140" s="287"/>
      <c r="F140" s="263">
        <f>K117</f>
        <v>0</v>
      </c>
      <c r="G140" s="264"/>
      <c r="H140" s="245">
        <f>AM117</f>
        <v>0</v>
      </c>
      <c r="I140" s="268">
        <f t="shared" si="53"/>
        <v>0</v>
      </c>
      <c r="J140" s="269"/>
      <c r="K140" s="267" t="s">
        <v>10</v>
      </c>
      <c r="L140" s="267"/>
      <c r="M140" s="267">
        <v>611</v>
      </c>
      <c r="N140" s="267"/>
      <c r="O140" s="47"/>
      <c r="P140" s="47"/>
      <c r="Q140" s="47"/>
      <c r="R140" s="47"/>
      <c r="S140" s="47"/>
      <c r="T140" s="47"/>
      <c r="U140" s="47"/>
      <c r="V140" s="47"/>
      <c r="W140" s="47"/>
      <c r="X140" s="47"/>
      <c r="Y140" s="47"/>
      <c r="AE140" s="4"/>
      <c r="AF140" s="4"/>
      <c r="AK140" s="5"/>
      <c r="AL140" s="5"/>
      <c r="AM140" s="5"/>
      <c r="AN140" s="5"/>
      <c r="AO140" s="5"/>
      <c r="AP140" s="5"/>
      <c r="AQ140" s="5"/>
      <c r="AR140" s="5"/>
      <c r="AS140" s="5"/>
      <c r="AT140" s="5"/>
      <c r="AU140" s="5"/>
      <c r="AV140" s="5"/>
      <c r="AW140" s="5"/>
      <c r="AX140" s="5"/>
      <c r="BE140" s="4"/>
      <c r="BF140" s="4"/>
      <c r="BG140" s="4"/>
    </row>
    <row r="141" spans="1:59" x14ac:dyDescent="0.25">
      <c r="D141" s="286" t="s">
        <v>21</v>
      </c>
      <c r="E141" s="287"/>
      <c r="F141" s="263">
        <f>L117</f>
        <v>0</v>
      </c>
      <c r="G141" s="264"/>
      <c r="H141" s="245">
        <f>AN117</f>
        <v>0</v>
      </c>
      <c r="I141" s="268">
        <f t="shared" si="53"/>
        <v>0</v>
      </c>
      <c r="J141" s="269"/>
      <c r="K141" s="267" t="s">
        <v>10</v>
      </c>
      <c r="L141" s="267"/>
      <c r="M141" s="267">
        <v>612001</v>
      </c>
      <c r="N141" s="267"/>
      <c r="O141" s="47"/>
      <c r="P141" s="47"/>
      <c r="Q141" s="47"/>
      <c r="R141" s="47"/>
      <c r="S141" s="47"/>
      <c r="T141" s="47"/>
      <c r="U141" s="47"/>
      <c r="V141" s="47"/>
      <c r="W141" s="47"/>
      <c r="X141" s="47"/>
      <c r="Y141" s="47"/>
      <c r="AE141" s="4"/>
      <c r="AF141" s="4"/>
      <c r="AK141" s="5"/>
      <c r="AL141" s="5"/>
      <c r="AM141" s="5"/>
      <c r="AN141" s="5"/>
      <c r="AO141" s="5"/>
      <c r="AP141" s="5"/>
      <c r="AQ141" s="5"/>
      <c r="AR141" s="5"/>
      <c r="AS141" s="5"/>
      <c r="AT141" s="5"/>
      <c r="AU141" s="5"/>
      <c r="AV141" s="5"/>
      <c r="AW141" s="5"/>
      <c r="AX141" s="5"/>
      <c r="BE141" s="4"/>
      <c r="BF141" s="4"/>
      <c r="BG141" s="4"/>
    </row>
    <row r="142" spans="1:59" x14ac:dyDescent="0.25">
      <c r="D142" s="286" t="s">
        <v>20</v>
      </c>
      <c r="E142" s="287"/>
      <c r="F142" s="263">
        <f>M117</f>
        <v>0</v>
      </c>
      <c r="G142" s="264"/>
      <c r="H142" s="245">
        <f>AO117</f>
        <v>0</v>
      </c>
      <c r="I142" s="268">
        <f t="shared" si="53"/>
        <v>0</v>
      </c>
      <c r="J142" s="269"/>
      <c r="K142" s="267" t="s">
        <v>10</v>
      </c>
      <c r="L142" s="267"/>
      <c r="M142" s="267">
        <v>612002</v>
      </c>
      <c r="N142" s="267"/>
      <c r="O142" s="47"/>
      <c r="P142" s="47"/>
      <c r="Q142" s="47"/>
      <c r="R142" s="47"/>
      <c r="S142" s="47"/>
      <c r="T142" s="47"/>
      <c r="U142" s="47"/>
      <c r="V142" s="47"/>
      <c r="W142" s="47"/>
      <c r="X142" s="47"/>
      <c r="Y142" s="47"/>
      <c r="AE142" s="4"/>
      <c r="AF142" s="4"/>
      <c r="AK142" s="5"/>
      <c r="AL142" s="5"/>
      <c r="AM142" s="5"/>
      <c r="AN142" s="5"/>
      <c r="AO142" s="5"/>
      <c r="AP142" s="5"/>
      <c r="AQ142" s="5"/>
      <c r="AR142" s="5"/>
      <c r="AS142" s="5"/>
      <c r="AT142" s="5"/>
      <c r="AU142" s="5"/>
      <c r="AV142" s="5"/>
      <c r="AW142" s="5"/>
      <c r="AX142" s="5"/>
      <c r="BE142" s="4"/>
      <c r="BF142" s="4"/>
      <c r="BG142" s="4"/>
    </row>
    <row r="143" spans="1:59" ht="30" customHeight="1" x14ac:dyDescent="0.25">
      <c r="D143" s="286" t="s">
        <v>45</v>
      </c>
      <c r="E143" s="287"/>
      <c r="F143" s="263">
        <f>N117</f>
        <v>0</v>
      </c>
      <c r="G143" s="264"/>
      <c r="H143" s="245">
        <f>AP117</f>
        <v>0</v>
      </c>
      <c r="I143" s="268">
        <f t="shared" si="53"/>
        <v>0</v>
      </c>
      <c r="J143" s="269"/>
      <c r="K143" s="267" t="s">
        <v>10</v>
      </c>
      <c r="L143" s="267"/>
      <c r="M143" s="267">
        <v>613</v>
      </c>
      <c r="N143" s="267"/>
      <c r="O143" s="47"/>
      <c r="P143" s="47"/>
      <c r="Q143" s="47"/>
      <c r="R143" s="47"/>
      <c r="S143" s="47"/>
      <c r="T143" s="47"/>
      <c r="U143" s="47"/>
      <c r="V143" s="47"/>
      <c r="W143" s="47"/>
      <c r="X143" s="47"/>
      <c r="Y143" s="47"/>
      <c r="AE143" s="4"/>
      <c r="AF143" s="4"/>
      <c r="AK143" s="5"/>
      <c r="AL143" s="5"/>
      <c r="AM143" s="5"/>
      <c r="AN143" s="5"/>
      <c r="AO143" s="5"/>
      <c r="AP143" s="5"/>
      <c r="AQ143" s="5"/>
      <c r="AR143" s="5"/>
      <c r="AS143" s="5"/>
      <c r="AT143" s="5"/>
      <c r="AU143" s="5"/>
      <c r="AV143" s="5"/>
      <c r="AW143" s="5"/>
      <c r="AX143" s="5"/>
      <c r="BE143" s="4"/>
      <c r="BF143" s="4"/>
      <c r="BG143" s="4"/>
    </row>
    <row r="144" spans="1:59" x14ac:dyDescent="0.25">
      <c r="D144" s="286" t="s">
        <v>19</v>
      </c>
      <c r="E144" s="287"/>
      <c r="F144" s="263">
        <f>O117</f>
        <v>0</v>
      </c>
      <c r="G144" s="264"/>
      <c r="H144" s="245">
        <f>AQ117</f>
        <v>0</v>
      </c>
      <c r="I144" s="268">
        <f>F144-H144</f>
        <v>0</v>
      </c>
      <c r="J144" s="269"/>
      <c r="K144" s="267" t="s">
        <v>10</v>
      </c>
      <c r="L144" s="267"/>
      <c r="M144" s="267">
        <v>614</v>
      </c>
      <c r="N144" s="267"/>
      <c r="O144" s="47"/>
      <c r="P144" s="47"/>
      <c r="Q144" s="47"/>
      <c r="R144" s="47"/>
      <c r="S144" s="47"/>
      <c r="T144" s="47"/>
      <c r="U144" s="47"/>
      <c r="V144" s="47"/>
      <c r="W144" s="47"/>
      <c r="X144" s="47"/>
      <c r="Y144" s="47"/>
      <c r="AE144" s="4"/>
      <c r="AF144" s="4"/>
      <c r="AK144" s="5"/>
      <c r="AL144" s="5"/>
      <c r="AM144" s="5"/>
      <c r="AN144" s="5"/>
      <c r="AO144" s="5"/>
      <c r="AP144" s="5"/>
      <c r="AQ144" s="5"/>
      <c r="AR144" s="5"/>
      <c r="AS144" s="5"/>
      <c r="AT144" s="5"/>
      <c r="AU144" s="5"/>
      <c r="AV144" s="5"/>
      <c r="AW144" s="5"/>
      <c r="AX144" s="5"/>
      <c r="BE144" s="6"/>
      <c r="BF144" s="6"/>
      <c r="BG144" s="6"/>
    </row>
    <row r="145" spans="4:59" x14ac:dyDescent="0.25">
      <c r="D145" s="286" t="s">
        <v>32</v>
      </c>
      <c r="E145" s="287"/>
      <c r="F145" s="263">
        <f>P117</f>
        <v>0</v>
      </c>
      <c r="G145" s="264"/>
      <c r="H145" s="245">
        <v>0</v>
      </c>
      <c r="I145" s="268">
        <f t="shared" si="53"/>
        <v>0</v>
      </c>
      <c r="J145" s="269"/>
      <c r="K145" s="267" t="s">
        <v>10</v>
      </c>
      <c r="L145" s="267"/>
      <c r="M145" s="267"/>
      <c r="N145" s="267"/>
      <c r="O145" s="47"/>
      <c r="P145" s="47"/>
      <c r="Q145" s="47"/>
      <c r="R145" s="47"/>
      <c r="S145" s="47"/>
      <c r="T145" s="47"/>
      <c r="U145" s="47"/>
      <c r="V145" s="47"/>
      <c r="W145" s="47"/>
      <c r="X145" s="47"/>
      <c r="Y145" s="47"/>
      <c r="AE145" s="4"/>
      <c r="AF145" s="4"/>
      <c r="AK145" s="5"/>
      <c r="AL145" s="5"/>
      <c r="AM145" s="5"/>
      <c r="AN145" s="5"/>
      <c r="AO145" s="5"/>
      <c r="AP145" s="5"/>
      <c r="AQ145" s="5"/>
      <c r="AR145" s="5"/>
      <c r="AS145" s="5"/>
      <c r="AT145" s="5"/>
      <c r="AU145" s="5"/>
      <c r="AV145" s="5"/>
      <c r="AW145" s="5"/>
      <c r="AX145" s="5"/>
      <c r="BE145" s="6"/>
      <c r="BF145" s="6"/>
      <c r="BG145" s="6"/>
    </row>
    <row r="146" spans="4:59" x14ac:dyDescent="0.25">
      <c r="D146" s="286" t="s">
        <v>31</v>
      </c>
      <c r="E146" s="287"/>
      <c r="F146" s="263">
        <f>Q117</f>
        <v>0</v>
      </c>
      <c r="G146" s="264"/>
      <c r="H146" s="245">
        <f>AQ117</f>
        <v>0</v>
      </c>
      <c r="I146" s="268">
        <f t="shared" si="53"/>
        <v>0</v>
      </c>
      <c r="J146" s="269"/>
      <c r="K146" s="267" t="s">
        <v>10</v>
      </c>
      <c r="L146" s="267"/>
      <c r="M146" s="267"/>
      <c r="N146" s="267"/>
      <c r="O146" s="47"/>
      <c r="P146" s="47"/>
      <c r="Q146" s="47"/>
      <c r="R146" s="47"/>
      <c r="S146" s="47"/>
      <c r="T146" s="47"/>
      <c r="U146" s="47"/>
      <c r="V146" s="47"/>
      <c r="W146" s="47"/>
      <c r="X146" s="47"/>
      <c r="Y146" s="47"/>
      <c r="AE146" s="4"/>
      <c r="AF146" s="4"/>
      <c r="AK146" s="5"/>
      <c r="AL146" s="5"/>
      <c r="AM146" s="5"/>
      <c r="AN146" s="5"/>
      <c r="AO146" s="5"/>
      <c r="AP146" s="5"/>
      <c r="AQ146" s="5"/>
      <c r="AR146" s="5"/>
      <c r="AS146" s="5"/>
      <c r="AT146" s="5"/>
      <c r="AU146" s="5"/>
      <c r="AV146" s="5"/>
      <c r="AW146" s="5"/>
      <c r="AX146" s="5"/>
      <c r="BE146" s="6"/>
      <c r="BF146" s="6"/>
      <c r="BG146" s="6"/>
    </row>
    <row r="147" spans="4:59" x14ac:dyDescent="0.25">
      <c r="D147" s="286" t="s">
        <v>22</v>
      </c>
      <c r="E147" s="287"/>
      <c r="F147" s="263">
        <f>R117</f>
        <v>0</v>
      </c>
      <c r="G147" s="264"/>
      <c r="H147" s="245">
        <f>AR117</f>
        <v>0</v>
      </c>
      <c r="I147" s="268">
        <f t="shared" si="53"/>
        <v>0</v>
      </c>
      <c r="J147" s="269"/>
      <c r="K147" s="267" t="s">
        <v>10</v>
      </c>
      <c r="L147" s="267"/>
      <c r="M147" s="267">
        <v>615</v>
      </c>
      <c r="N147" s="267"/>
      <c r="O147" s="47"/>
      <c r="P147" s="47"/>
      <c r="Q147" s="47"/>
      <c r="R147" s="47"/>
      <c r="S147" s="47"/>
      <c r="T147" s="47"/>
      <c r="U147" s="47"/>
      <c r="V147" s="47"/>
      <c r="W147" s="47"/>
      <c r="X147" s="47"/>
      <c r="Y147" s="47"/>
      <c r="AE147" s="4"/>
      <c r="AF147" s="4"/>
      <c r="AK147" s="5"/>
      <c r="AL147" s="5"/>
      <c r="AM147" s="5"/>
      <c r="AN147" s="5"/>
      <c r="AO147" s="5"/>
      <c r="AP147" s="5"/>
      <c r="AQ147" s="5"/>
      <c r="AR147" s="5"/>
      <c r="AS147" s="5"/>
      <c r="AT147" s="5"/>
      <c r="AU147" s="5"/>
      <c r="AV147" s="5"/>
      <c r="AW147" s="5"/>
      <c r="AX147" s="5"/>
      <c r="BE147" s="6"/>
      <c r="BF147" s="6"/>
      <c r="BG147" s="6"/>
    </row>
    <row r="148" spans="4:59" x14ac:dyDescent="0.25">
      <c r="D148" s="414" t="s">
        <v>88</v>
      </c>
      <c r="E148" s="415"/>
      <c r="F148" s="408">
        <f>S117</f>
        <v>0</v>
      </c>
      <c r="G148" s="418"/>
      <c r="H148" s="249">
        <f>AS117</f>
        <v>0</v>
      </c>
      <c r="I148" s="271">
        <f t="shared" si="53"/>
        <v>0</v>
      </c>
      <c r="J148" s="272"/>
      <c r="K148" s="270" t="s">
        <v>10</v>
      </c>
      <c r="L148" s="270"/>
      <c r="M148" s="270">
        <v>616</v>
      </c>
      <c r="N148" s="270"/>
      <c r="O148" s="47"/>
      <c r="P148" s="47"/>
      <c r="Q148" s="47"/>
      <c r="R148" s="47"/>
      <c r="S148" s="47"/>
      <c r="T148" s="47"/>
      <c r="U148" s="47"/>
      <c r="V148" s="47"/>
      <c r="W148" s="47"/>
      <c r="X148" s="47"/>
      <c r="Y148" s="47"/>
      <c r="AE148" s="4"/>
      <c r="AF148" s="4"/>
      <c r="AK148" s="5"/>
      <c r="AL148" s="5"/>
      <c r="AM148" s="5"/>
      <c r="AN148" s="5"/>
      <c r="AO148" s="5"/>
      <c r="AP148" s="5"/>
      <c r="AQ148" s="5"/>
      <c r="AR148" s="5"/>
      <c r="AS148" s="5"/>
      <c r="AT148" s="5"/>
      <c r="AU148" s="5"/>
      <c r="AV148" s="5"/>
      <c r="AW148" s="5"/>
      <c r="AX148" s="5"/>
      <c r="BE148" s="6"/>
      <c r="BF148" s="6"/>
      <c r="BG148" s="6"/>
    </row>
    <row r="149" spans="4:59" ht="15.6" thickBot="1" x14ac:dyDescent="0.3">
      <c r="D149" s="416" t="s">
        <v>89</v>
      </c>
      <c r="E149" s="417"/>
      <c r="F149" s="409">
        <f>T117</f>
        <v>0</v>
      </c>
      <c r="G149" s="413"/>
      <c r="H149" s="411">
        <f>AT117</f>
        <v>0</v>
      </c>
      <c r="I149" s="279">
        <f t="shared" ref="I149" si="54">F149-H149</f>
        <v>0</v>
      </c>
      <c r="J149" s="280"/>
      <c r="K149" s="412" t="s">
        <v>10</v>
      </c>
      <c r="L149" s="410"/>
      <c r="M149" s="412" t="s">
        <v>94</v>
      </c>
      <c r="N149" s="413"/>
      <c r="O149" s="47"/>
      <c r="P149" s="47"/>
      <c r="Q149" s="47"/>
      <c r="R149" s="47"/>
      <c r="S149" s="47"/>
      <c r="T149" s="47"/>
      <c r="U149" s="47"/>
      <c r="V149" s="47"/>
      <c r="W149" s="47"/>
      <c r="X149" s="47"/>
      <c r="Y149" s="47"/>
      <c r="AE149" s="4"/>
      <c r="AF149" s="4"/>
      <c r="AK149" s="5"/>
      <c r="AL149" s="5"/>
      <c r="AM149" s="5"/>
      <c r="AN149" s="5"/>
      <c r="AO149" s="5"/>
      <c r="AP149" s="5"/>
      <c r="AQ149" s="5"/>
      <c r="AR149" s="5"/>
      <c r="AS149" s="5"/>
      <c r="AT149" s="5"/>
      <c r="AU149" s="5"/>
      <c r="AV149" s="5"/>
      <c r="AW149" s="5"/>
      <c r="AX149" s="5"/>
      <c r="BE149" s="6"/>
      <c r="BF149" s="6"/>
      <c r="BG149" s="6"/>
    </row>
    <row r="150" spans="4:59" x14ac:dyDescent="0.25">
      <c r="D150" s="284" t="s">
        <v>30</v>
      </c>
      <c r="E150" s="285"/>
      <c r="F150" s="407">
        <f>U117</f>
        <v>0</v>
      </c>
      <c r="G150" s="404"/>
      <c r="H150" s="250">
        <f>AU117</f>
        <v>0</v>
      </c>
      <c r="I150" s="405">
        <f t="shared" si="53"/>
        <v>0</v>
      </c>
      <c r="J150" s="406"/>
      <c r="K150" s="349" t="s">
        <v>10</v>
      </c>
      <c r="L150" s="349"/>
      <c r="M150" s="349">
        <v>620</v>
      </c>
      <c r="N150" s="349"/>
      <c r="O150" s="47"/>
      <c r="P150" s="47"/>
      <c r="Q150" s="47"/>
      <c r="R150" s="47"/>
      <c r="S150" s="47"/>
      <c r="T150" s="47"/>
      <c r="U150" s="47"/>
      <c r="V150" s="47"/>
      <c r="W150" s="47"/>
      <c r="X150" s="47"/>
      <c r="Y150" s="47"/>
      <c r="AE150" s="4"/>
      <c r="AF150" s="4"/>
      <c r="AK150" s="5"/>
      <c r="AL150" s="5"/>
      <c r="AM150" s="5"/>
      <c r="AN150" s="5"/>
      <c r="AO150" s="5"/>
      <c r="AP150" s="5"/>
      <c r="AQ150" s="5"/>
      <c r="AR150" s="5"/>
      <c r="AS150" s="5"/>
      <c r="AT150" s="5"/>
      <c r="AU150" s="5"/>
      <c r="AV150" s="5"/>
      <c r="AW150" s="5"/>
      <c r="AX150" s="5"/>
      <c r="BE150" s="6"/>
      <c r="BF150" s="6"/>
      <c r="BG150" s="6"/>
    </row>
    <row r="151" spans="4:59" x14ac:dyDescent="0.25">
      <c r="D151" s="282" t="s">
        <v>39</v>
      </c>
      <c r="E151" s="283"/>
      <c r="F151" s="263">
        <f>V117</f>
        <v>0</v>
      </c>
      <c r="G151" s="264"/>
      <c r="H151" s="153">
        <f>AV117</f>
        <v>0</v>
      </c>
      <c r="I151" s="268">
        <f t="shared" si="53"/>
        <v>0</v>
      </c>
      <c r="J151" s="269"/>
      <c r="K151" s="267" t="s">
        <v>10</v>
      </c>
      <c r="L151" s="267"/>
      <c r="M151" s="267">
        <v>621</v>
      </c>
      <c r="N151" s="267"/>
      <c r="O151" s="47"/>
      <c r="P151" s="47"/>
      <c r="Q151" s="47"/>
      <c r="R151" s="47"/>
      <c r="S151" s="47"/>
      <c r="T151" s="47"/>
      <c r="U151" s="47"/>
      <c r="V151" s="47"/>
      <c r="W151" s="47"/>
      <c r="X151" s="47"/>
      <c r="Y151" s="47"/>
      <c r="AE151" s="4"/>
      <c r="AF151" s="4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BE151" s="6"/>
      <c r="BF151" s="6"/>
      <c r="BG151" s="6"/>
    </row>
    <row r="152" spans="4:59" x14ac:dyDescent="0.25">
      <c r="D152" s="282" t="s">
        <v>29</v>
      </c>
      <c r="E152" s="283"/>
      <c r="F152" s="263">
        <f>W117</f>
        <v>0</v>
      </c>
      <c r="G152" s="264"/>
      <c r="H152" s="153">
        <f>AW117</f>
        <v>0</v>
      </c>
      <c r="I152" s="268">
        <f t="shared" si="53"/>
        <v>0</v>
      </c>
      <c r="J152" s="269"/>
      <c r="K152" s="267" t="s">
        <v>10</v>
      </c>
      <c r="L152" s="267"/>
      <c r="M152" s="267">
        <v>623</v>
      </c>
      <c r="N152" s="267"/>
      <c r="O152" s="47"/>
      <c r="P152" s="47"/>
      <c r="Q152" s="47"/>
      <c r="R152" s="47"/>
      <c r="S152" s="47"/>
      <c r="T152" s="47"/>
      <c r="U152" s="47"/>
      <c r="V152" s="47"/>
      <c r="W152" s="47"/>
      <c r="X152" s="47"/>
      <c r="Y152" s="47"/>
      <c r="AE152" s="4"/>
      <c r="AF152" s="4"/>
      <c r="AK152" s="5"/>
      <c r="AL152" s="5"/>
      <c r="AM152" s="5"/>
      <c r="AN152" s="5"/>
      <c r="AO152" s="5"/>
      <c r="AP152" s="5"/>
      <c r="AQ152" s="5"/>
      <c r="AR152" s="5"/>
      <c r="AS152" s="5"/>
      <c r="AT152" s="5"/>
      <c r="AU152" s="5"/>
      <c r="AV152" s="5"/>
      <c r="AW152" s="5"/>
      <c r="AX152" s="5"/>
      <c r="BE152" s="6"/>
      <c r="BF152" s="6"/>
      <c r="BG152" s="6"/>
    </row>
    <row r="153" spans="4:59" x14ac:dyDescent="0.25">
      <c r="D153" s="282" t="s">
        <v>38</v>
      </c>
      <c r="E153" s="283"/>
      <c r="F153" s="263">
        <f>X117</f>
        <v>0</v>
      </c>
      <c r="G153" s="264"/>
      <c r="H153" s="153">
        <f>AX117</f>
        <v>0</v>
      </c>
      <c r="I153" s="268">
        <f t="shared" si="53"/>
        <v>0</v>
      </c>
      <c r="J153" s="269"/>
      <c r="K153" s="267" t="s">
        <v>10</v>
      </c>
      <c r="L153" s="267"/>
      <c r="M153" s="267">
        <v>625</v>
      </c>
      <c r="N153" s="267"/>
      <c r="O153" s="47"/>
      <c r="P153" s="47"/>
      <c r="Q153" s="47"/>
      <c r="R153" s="47"/>
      <c r="S153" s="47"/>
      <c r="T153" s="47"/>
      <c r="U153" s="47"/>
      <c r="V153" s="47"/>
      <c r="W153" s="47"/>
      <c r="X153" s="47"/>
      <c r="Y153" s="47"/>
      <c r="AE153" s="4"/>
      <c r="AF153" s="4"/>
      <c r="AK153" s="5"/>
      <c r="AL153" s="5"/>
      <c r="AM153" s="5"/>
      <c r="AN153" s="5"/>
      <c r="AO153" s="5"/>
      <c r="AP153" s="5"/>
      <c r="AQ153" s="5"/>
      <c r="AR153" s="5"/>
      <c r="AS153" s="5"/>
      <c r="AT153" s="5"/>
      <c r="AU153" s="5"/>
      <c r="AV153" s="5"/>
      <c r="AW153" s="5"/>
      <c r="AX153" s="5"/>
      <c r="BE153" s="6"/>
      <c r="BF153" s="6"/>
      <c r="BG153" s="6"/>
    </row>
    <row r="154" spans="4:59" x14ac:dyDescent="0.25">
      <c r="D154" s="282" t="s">
        <v>28</v>
      </c>
      <c r="E154" s="283"/>
      <c r="F154" s="263">
        <f>Y117</f>
        <v>0</v>
      </c>
      <c r="G154" s="264"/>
      <c r="H154" s="153">
        <f>AY117</f>
        <v>0</v>
      </c>
      <c r="I154" s="268">
        <f t="shared" si="53"/>
        <v>0</v>
      </c>
      <c r="J154" s="269"/>
      <c r="K154" s="267" t="s">
        <v>10</v>
      </c>
      <c r="L154" s="267"/>
      <c r="M154" s="267">
        <v>625001</v>
      </c>
      <c r="N154" s="267"/>
      <c r="O154" s="47"/>
      <c r="P154" s="47"/>
      <c r="Q154" s="47"/>
      <c r="R154" s="47"/>
      <c r="S154" s="47"/>
      <c r="T154" s="47"/>
      <c r="U154" s="47"/>
      <c r="V154" s="47"/>
      <c r="W154" s="47"/>
      <c r="X154" s="47"/>
      <c r="Y154" s="47"/>
      <c r="AE154" s="4"/>
      <c r="AF154" s="4"/>
      <c r="AK154" s="5"/>
      <c r="AL154" s="5"/>
      <c r="AM154" s="5"/>
      <c r="AN154" s="5"/>
      <c r="AO154" s="5"/>
      <c r="AP154" s="5"/>
      <c r="AQ154" s="5"/>
      <c r="AR154" s="5"/>
      <c r="AS154" s="5"/>
      <c r="AT154" s="5"/>
      <c r="AU154" s="5"/>
      <c r="AV154" s="5"/>
      <c r="AW154" s="5"/>
      <c r="AX154" s="5"/>
      <c r="BE154" s="6"/>
      <c r="BF154" s="6"/>
      <c r="BG154" s="6"/>
    </row>
    <row r="155" spans="4:59" x14ac:dyDescent="0.25">
      <c r="D155" s="282" t="s">
        <v>27</v>
      </c>
      <c r="E155" s="283"/>
      <c r="F155" s="263">
        <f>Z117</f>
        <v>0</v>
      </c>
      <c r="G155" s="264"/>
      <c r="H155" s="153">
        <f>AZ117</f>
        <v>0</v>
      </c>
      <c r="I155" s="268">
        <f t="shared" si="53"/>
        <v>0</v>
      </c>
      <c r="J155" s="269"/>
      <c r="K155" s="267" t="s">
        <v>10</v>
      </c>
      <c r="L155" s="267"/>
      <c r="M155" s="267">
        <v>625002</v>
      </c>
      <c r="N155" s="267"/>
      <c r="O155" s="47"/>
      <c r="P155" s="47"/>
      <c r="Q155" s="47"/>
      <c r="R155" s="47"/>
      <c r="S155" s="47"/>
      <c r="T155" s="47"/>
      <c r="U155" s="47"/>
      <c r="V155" s="47"/>
      <c r="W155" s="47"/>
      <c r="X155" s="47"/>
      <c r="Y155" s="47"/>
      <c r="AE155" s="4"/>
      <c r="AF155" s="4"/>
      <c r="AK155" s="5"/>
      <c r="AL155" s="5"/>
      <c r="AM155" s="5"/>
      <c r="AN155" s="5"/>
      <c r="AO155" s="5"/>
      <c r="AP155" s="5"/>
      <c r="AQ155" s="5"/>
      <c r="AR155" s="5"/>
      <c r="AS155" s="5"/>
      <c r="AT155" s="5"/>
      <c r="AU155" s="5"/>
      <c r="AV155" s="5"/>
      <c r="AW155" s="5"/>
      <c r="AX155" s="5"/>
      <c r="BE155" s="6"/>
      <c r="BF155" s="6"/>
      <c r="BG155" s="6"/>
    </row>
    <row r="156" spans="4:59" x14ac:dyDescent="0.25">
      <c r="D156" s="282" t="s">
        <v>26</v>
      </c>
      <c r="E156" s="283"/>
      <c r="F156" s="263">
        <f>AA117</f>
        <v>0</v>
      </c>
      <c r="G156" s="264"/>
      <c r="H156" s="153">
        <f>BA117</f>
        <v>0</v>
      </c>
      <c r="I156" s="268">
        <f t="shared" si="53"/>
        <v>0</v>
      </c>
      <c r="J156" s="269"/>
      <c r="K156" s="267" t="s">
        <v>10</v>
      </c>
      <c r="L156" s="267"/>
      <c r="M156" s="267">
        <v>625003</v>
      </c>
      <c r="N156" s="267"/>
      <c r="O156" s="47"/>
      <c r="P156" s="47"/>
      <c r="Q156" s="47"/>
      <c r="R156" s="47"/>
      <c r="S156" s="47"/>
      <c r="T156" s="47"/>
      <c r="U156" s="47"/>
      <c r="V156" s="47"/>
      <c r="W156" s="47"/>
      <c r="X156" s="47"/>
      <c r="Y156" s="47"/>
      <c r="AE156" s="4"/>
      <c r="AF156" s="4"/>
      <c r="AK156" s="5"/>
      <c r="AL156" s="5"/>
      <c r="AM156" s="5"/>
      <c r="AN156" s="5"/>
      <c r="AO156" s="5"/>
      <c r="AP156" s="5"/>
      <c r="AQ156" s="5"/>
      <c r="AR156" s="5"/>
      <c r="AS156" s="5"/>
      <c r="AT156" s="5"/>
      <c r="AU156" s="5"/>
      <c r="AV156" s="5"/>
      <c r="AW156" s="5"/>
      <c r="AX156" s="5"/>
      <c r="BE156" s="6"/>
      <c r="BF156" s="6"/>
      <c r="BG156" s="6"/>
    </row>
    <row r="157" spans="4:59" x14ac:dyDescent="0.25">
      <c r="D157" s="282" t="s">
        <v>25</v>
      </c>
      <c r="E157" s="283"/>
      <c r="F157" s="263">
        <f>AB117</f>
        <v>0</v>
      </c>
      <c r="G157" s="264"/>
      <c r="H157" s="153">
        <f>BB117</f>
        <v>0</v>
      </c>
      <c r="I157" s="268">
        <f t="shared" si="53"/>
        <v>0</v>
      </c>
      <c r="J157" s="269"/>
      <c r="K157" s="267" t="s">
        <v>10</v>
      </c>
      <c r="L157" s="267"/>
      <c r="M157" s="267">
        <v>625004</v>
      </c>
      <c r="N157" s="267"/>
      <c r="O157" s="47"/>
      <c r="P157" s="47"/>
      <c r="Q157" s="47"/>
      <c r="R157" s="47"/>
      <c r="S157" s="47"/>
      <c r="T157" s="47"/>
      <c r="U157" s="47"/>
      <c r="V157" s="47"/>
      <c r="W157" s="47"/>
      <c r="X157" s="47"/>
      <c r="Y157" s="47"/>
      <c r="AE157" s="4"/>
      <c r="AF157" s="4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BE157" s="6"/>
      <c r="BF157" s="6"/>
      <c r="BG157" s="6"/>
    </row>
    <row r="158" spans="4:59" x14ac:dyDescent="0.25">
      <c r="D158" s="282" t="s">
        <v>24</v>
      </c>
      <c r="E158" s="283"/>
      <c r="F158" s="263">
        <f>AC117</f>
        <v>0</v>
      </c>
      <c r="G158" s="264"/>
      <c r="H158" s="153">
        <f>BC117</f>
        <v>0</v>
      </c>
      <c r="I158" s="268">
        <f t="shared" si="53"/>
        <v>0</v>
      </c>
      <c r="J158" s="269"/>
      <c r="K158" s="267" t="s">
        <v>10</v>
      </c>
      <c r="L158" s="267"/>
      <c r="M158" s="267">
        <v>625005</v>
      </c>
      <c r="N158" s="267"/>
      <c r="O158" s="47"/>
      <c r="P158" s="47"/>
      <c r="Q158" s="47"/>
      <c r="R158" s="47"/>
      <c r="S158" s="47"/>
      <c r="T158" s="47"/>
      <c r="U158" s="47"/>
      <c r="V158" s="47"/>
      <c r="W158" s="47"/>
      <c r="X158" s="47"/>
      <c r="Y158" s="47"/>
      <c r="AE158" s="4"/>
      <c r="AF158" s="4"/>
      <c r="AK158" s="5"/>
      <c r="AL158" s="5"/>
      <c r="AM158" s="5"/>
      <c r="AN158" s="5"/>
      <c r="AO158" s="5"/>
      <c r="AP158" s="5"/>
      <c r="AQ158" s="5"/>
      <c r="AR158" s="5"/>
      <c r="AS158" s="5"/>
      <c r="AT158" s="5"/>
      <c r="AU158" s="5"/>
      <c r="AV158" s="5"/>
      <c r="AW158" s="5"/>
      <c r="AX158" s="5"/>
      <c r="BE158" s="6"/>
      <c r="BF158" s="6"/>
      <c r="BG158" s="6"/>
    </row>
    <row r="159" spans="4:59" ht="15.6" thickBot="1" x14ac:dyDescent="0.3">
      <c r="D159" s="290" t="s">
        <v>37</v>
      </c>
      <c r="E159" s="291"/>
      <c r="F159" s="265">
        <f>AD117</f>
        <v>0</v>
      </c>
      <c r="G159" s="266"/>
      <c r="H159" s="140">
        <f>BD117</f>
        <v>0</v>
      </c>
      <c r="I159" s="271">
        <f t="shared" si="53"/>
        <v>0</v>
      </c>
      <c r="J159" s="272"/>
      <c r="K159" s="270" t="s">
        <v>10</v>
      </c>
      <c r="L159" s="270"/>
      <c r="M159" s="270">
        <v>625007</v>
      </c>
      <c r="N159" s="270"/>
      <c r="O159" s="47"/>
      <c r="P159" s="47"/>
      <c r="Q159" s="47"/>
      <c r="R159" s="47"/>
      <c r="S159" s="47"/>
      <c r="T159" s="47"/>
      <c r="U159" s="47"/>
      <c r="V159" s="47"/>
      <c r="W159" s="47"/>
      <c r="X159" s="47"/>
      <c r="Y159" s="47"/>
      <c r="AE159" s="4"/>
      <c r="AF159" s="4"/>
      <c r="AK159" s="5"/>
      <c r="AL159" s="5"/>
      <c r="AM159" s="5"/>
      <c r="AN159" s="5"/>
      <c r="AO159" s="5"/>
      <c r="AP159" s="5"/>
      <c r="AQ159" s="5"/>
      <c r="AR159" s="5"/>
      <c r="AS159" s="5"/>
      <c r="AT159" s="5"/>
      <c r="AU159" s="5"/>
      <c r="AV159" s="5"/>
      <c r="AW159" s="5"/>
      <c r="AX159" s="5"/>
      <c r="BE159" s="6"/>
      <c r="BF159" s="6"/>
      <c r="BG159" s="6"/>
    </row>
    <row r="160" spans="4:59" ht="15.6" thickBot="1" x14ac:dyDescent="0.3">
      <c r="D160" s="292" t="s">
        <v>66</v>
      </c>
      <c r="E160" s="293"/>
      <c r="F160" s="273">
        <f>AE117</f>
        <v>0</v>
      </c>
      <c r="G160" s="275"/>
      <c r="H160" s="141">
        <f>BE117</f>
        <v>0</v>
      </c>
      <c r="I160" s="260">
        <f t="shared" si="53"/>
        <v>0</v>
      </c>
      <c r="J160" s="261"/>
      <c r="K160" s="262" t="s">
        <v>10</v>
      </c>
      <c r="L160" s="262"/>
      <c r="M160" s="262" t="s">
        <v>67</v>
      </c>
      <c r="N160" s="262"/>
      <c r="O160" s="47"/>
      <c r="P160" s="47"/>
      <c r="Q160" s="47"/>
      <c r="R160" s="47"/>
      <c r="S160" s="47"/>
      <c r="T160" s="47"/>
      <c r="U160" s="47"/>
      <c r="V160" s="47"/>
      <c r="W160" s="47"/>
      <c r="X160" s="47"/>
      <c r="Y160" s="47"/>
      <c r="AE160" s="4"/>
      <c r="AF160" s="4"/>
      <c r="AK160" s="5"/>
      <c r="AL160" s="5"/>
      <c r="AM160" s="5"/>
      <c r="AN160" s="5"/>
      <c r="AO160" s="5"/>
      <c r="AP160" s="5"/>
      <c r="AQ160" s="5"/>
      <c r="AR160" s="5"/>
      <c r="AS160" s="5"/>
      <c r="AT160" s="5"/>
      <c r="AU160" s="5"/>
      <c r="AV160" s="5"/>
      <c r="AW160" s="5"/>
      <c r="AX160" s="5"/>
      <c r="BE160" s="6"/>
      <c r="BF160" s="6"/>
      <c r="BG160" s="6"/>
    </row>
    <row r="161" spans="4:59" ht="15.6" thickBot="1" x14ac:dyDescent="0.3">
      <c r="D161" s="199" t="s">
        <v>75</v>
      </c>
      <c r="E161" s="200"/>
      <c r="F161" s="273">
        <f>AF117</f>
        <v>0</v>
      </c>
      <c r="G161" s="278"/>
      <c r="H161" s="198">
        <v>0</v>
      </c>
      <c r="I161" s="260">
        <f t="shared" ref="I161" si="55">F161-H161</f>
        <v>0</v>
      </c>
      <c r="J161" s="261"/>
      <c r="K161" s="333" t="s">
        <v>10</v>
      </c>
      <c r="L161" s="278"/>
      <c r="M161" s="333" t="s">
        <v>79</v>
      </c>
      <c r="N161" s="278"/>
      <c r="O161" s="47"/>
      <c r="P161" s="47"/>
      <c r="Q161" s="47"/>
      <c r="R161" s="47"/>
      <c r="S161" s="47"/>
      <c r="T161" s="47"/>
      <c r="U161" s="47"/>
      <c r="V161" s="47"/>
      <c r="W161" s="47"/>
      <c r="X161" s="47"/>
      <c r="Y161" s="47"/>
      <c r="AE161" s="4"/>
      <c r="AF161" s="4"/>
      <c r="AK161" s="5"/>
      <c r="AL161" s="5"/>
      <c r="AM161" s="5"/>
      <c r="AN161" s="5"/>
      <c r="AO161" s="5"/>
      <c r="AP161" s="5"/>
      <c r="AQ161" s="5"/>
      <c r="AR161" s="5"/>
      <c r="AS161" s="5"/>
      <c r="AT161" s="5"/>
      <c r="AU161" s="5"/>
      <c r="AV161" s="5"/>
      <c r="AW161" s="5"/>
      <c r="AX161" s="5"/>
      <c r="BE161" s="6"/>
      <c r="BF161" s="6"/>
      <c r="BG161" s="6"/>
    </row>
    <row r="162" spans="4:59" ht="30.6" thickBot="1" x14ac:dyDescent="0.3">
      <c r="D162" s="177" t="s">
        <v>74</v>
      </c>
      <c r="E162" s="178"/>
      <c r="F162" s="273">
        <f>AH117</f>
        <v>0</v>
      </c>
      <c r="G162" s="278"/>
      <c r="H162" s="176">
        <f>BF117</f>
        <v>0</v>
      </c>
      <c r="I162" s="260">
        <f t="shared" ref="I162" si="56">F162-H162</f>
        <v>0</v>
      </c>
      <c r="J162" s="261"/>
      <c r="K162" s="333" t="s">
        <v>10</v>
      </c>
      <c r="L162" s="278"/>
      <c r="M162" s="333" t="s">
        <v>84</v>
      </c>
      <c r="N162" s="278"/>
      <c r="O162" s="47"/>
      <c r="P162" s="47"/>
      <c r="Q162" s="47"/>
      <c r="R162" s="47"/>
      <c r="S162" s="47"/>
      <c r="T162" s="47"/>
      <c r="U162" s="47"/>
      <c r="V162" s="47"/>
      <c r="W162" s="47"/>
      <c r="X162" s="47"/>
      <c r="Y162" s="47"/>
      <c r="AE162" s="4"/>
      <c r="AF162" s="4"/>
      <c r="AK162" s="5"/>
      <c r="AL162" s="5"/>
      <c r="AM162" s="5"/>
      <c r="AN162" s="5"/>
      <c r="AO162" s="5"/>
      <c r="AP162" s="5"/>
      <c r="AQ162" s="5"/>
      <c r="AR162" s="5"/>
      <c r="AS162" s="5"/>
      <c r="AT162" s="5"/>
      <c r="AU162" s="5"/>
      <c r="AV162" s="5"/>
      <c r="AW162" s="5"/>
      <c r="AX162" s="5"/>
      <c r="BE162" s="6"/>
      <c r="BF162" s="6"/>
      <c r="BG162" s="6"/>
    </row>
    <row r="163" spans="4:59" ht="15.6" thickBot="1" x14ac:dyDescent="0.3">
      <c r="D163" s="247" t="s">
        <v>93</v>
      </c>
      <c r="E163" s="248"/>
      <c r="F163" s="273">
        <f>AI117</f>
        <v>0</v>
      </c>
      <c r="G163" s="278"/>
      <c r="H163" s="198">
        <f>BG117</f>
        <v>0</v>
      </c>
      <c r="I163" s="260">
        <f t="shared" ref="I163" si="57">F163-H163</f>
        <v>0</v>
      </c>
      <c r="J163" s="261"/>
      <c r="K163" s="333" t="s">
        <v>10</v>
      </c>
      <c r="L163" s="278"/>
      <c r="M163" s="333" t="s">
        <v>95</v>
      </c>
      <c r="N163" s="278"/>
      <c r="O163" s="47"/>
      <c r="P163" s="47"/>
      <c r="Q163" s="47"/>
      <c r="R163" s="47"/>
      <c r="S163" s="47"/>
      <c r="T163" s="47"/>
      <c r="U163" s="47"/>
      <c r="V163" s="47"/>
      <c r="W163" s="47"/>
      <c r="X163" s="47"/>
      <c r="Y163" s="47"/>
      <c r="AE163" s="4"/>
      <c r="AF163" s="4"/>
      <c r="AK163" s="5"/>
      <c r="AL163" s="5"/>
      <c r="AM163" s="5"/>
      <c r="AN163" s="5"/>
      <c r="AO163" s="5"/>
      <c r="AP163" s="5"/>
      <c r="AQ163" s="5"/>
      <c r="AR163" s="5"/>
      <c r="AS163" s="5"/>
      <c r="AT163" s="5"/>
      <c r="AU163" s="5"/>
      <c r="AV163" s="5"/>
      <c r="AW163" s="5"/>
      <c r="AX163" s="5"/>
      <c r="BE163" s="6"/>
      <c r="BF163" s="6"/>
      <c r="BG163" s="6"/>
    </row>
    <row r="164" spans="4:59" ht="15.6" thickBot="1" x14ac:dyDescent="0.3">
      <c r="D164" s="288" t="s">
        <v>78</v>
      </c>
      <c r="E164" s="289"/>
      <c r="F164" s="273">
        <f>AG117</f>
        <v>0</v>
      </c>
      <c r="G164" s="274"/>
      <c r="H164" s="149">
        <f>BH117</f>
        <v>0</v>
      </c>
      <c r="I164" s="260">
        <f t="shared" si="53"/>
        <v>0</v>
      </c>
      <c r="J164" s="261"/>
      <c r="K164" s="262" t="s">
        <v>10</v>
      </c>
      <c r="L164" s="262"/>
      <c r="M164" s="262" t="s">
        <v>16</v>
      </c>
      <c r="N164" s="262"/>
      <c r="O164" s="47"/>
      <c r="P164" s="47"/>
      <c r="Q164" s="47"/>
      <c r="R164" s="47"/>
      <c r="S164" s="47"/>
      <c r="T164" s="47"/>
      <c r="U164" s="47"/>
      <c r="V164" s="47"/>
      <c r="W164" s="47"/>
      <c r="X164" s="47"/>
      <c r="Y164" s="47"/>
      <c r="AE164" s="4"/>
      <c r="AF164" s="4"/>
      <c r="AK164" s="5"/>
      <c r="AL164" s="5"/>
      <c r="AM164" s="5"/>
      <c r="AN164" s="5"/>
      <c r="AO164" s="5"/>
      <c r="AP164" s="5"/>
      <c r="AQ164" s="5"/>
      <c r="AR164" s="5"/>
      <c r="AS164" s="5"/>
      <c r="AT164" s="5"/>
      <c r="AU164" s="5"/>
      <c r="AV164" s="5"/>
      <c r="AW164" s="5"/>
      <c r="AX164" s="5"/>
      <c r="BE164" s="6"/>
      <c r="BF164" s="6"/>
      <c r="BG164" s="6"/>
    </row>
    <row r="165" spans="4:59" x14ac:dyDescent="0.25">
      <c r="D165" s="184"/>
      <c r="E165" s="184"/>
      <c r="F165" s="185"/>
      <c r="G165" s="185"/>
      <c r="H165" s="186"/>
      <c r="I165" s="186"/>
      <c r="J165" s="186"/>
      <c r="K165" s="187"/>
      <c r="L165" s="187"/>
      <c r="M165" s="187"/>
      <c r="N165" s="187"/>
      <c r="O165" s="47"/>
      <c r="P165" s="47"/>
      <c r="Q165" s="47"/>
      <c r="R165" s="47"/>
      <c r="S165" s="47"/>
      <c r="T165" s="47"/>
      <c r="U165" s="47"/>
      <c r="V165" s="47"/>
      <c r="W165" s="47"/>
      <c r="X165" s="47"/>
      <c r="Y165" s="47"/>
      <c r="AE165" s="4"/>
      <c r="AF165" s="4"/>
      <c r="AK165" s="5"/>
      <c r="AL165" s="5"/>
      <c r="AM165" s="5"/>
      <c r="AN165" s="5"/>
      <c r="AO165" s="5"/>
      <c r="AP165" s="5"/>
      <c r="AQ165" s="5"/>
      <c r="AR165" s="5"/>
      <c r="AS165" s="5"/>
      <c r="AT165" s="5"/>
      <c r="AU165" s="5"/>
      <c r="AV165" s="5"/>
      <c r="AW165" s="5"/>
      <c r="AX165" s="5"/>
      <c r="BE165" s="6"/>
      <c r="BF165" s="6"/>
      <c r="BG165" s="6"/>
    </row>
    <row r="166" spans="4:59" x14ac:dyDescent="0.25">
      <c r="D166" s="184"/>
      <c r="E166" s="184"/>
      <c r="F166" s="185"/>
      <c r="G166" s="185"/>
      <c r="H166" s="186"/>
      <c r="I166" s="186"/>
      <c r="J166" s="186"/>
      <c r="K166" s="187"/>
      <c r="L166" s="187"/>
      <c r="M166" s="187"/>
      <c r="N166" s="187"/>
      <c r="O166" s="47"/>
      <c r="P166" s="47"/>
      <c r="Q166" s="47"/>
      <c r="R166" s="47"/>
      <c r="S166" s="47"/>
      <c r="T166" s="47"/>
      <c r="U166" s="47"/>
      <c r="V166" s="47"/>
      <c r="W166" s="47"/>
      <c r="X166" s="47"/>
      <c r="Y166" s="47"/>
      <c r="AE166" s="4"/>
      <c r="AF166" s="4"/>
      <c r="AK166" s="5"/>
      <c r="AL166" s="5"/>
      <c r="AM166" s="5"/>
      <c r="AN166" s="5"/>
      <c r="AO166" s="5"/>
      <c r="AP166" s="5"/>
      <c r="AQ166" s="5"/>
      <c r="AR166" s="5"/>
      <c r="AS166" s="5"/>
      <c r="AT166" s="5"/>
      <c r="AU166" s="5"/>
      <c r="AV166" s="5"/>
      <c r="AW166" s="5"/>
      <c r="AX166" s="5"/>
      <c r="BE166" s="6"/>
      <c r="BF166" s="6"/>
      <c r="BG166" s="6"/>
    </row>
    <row r="167" spans="4:59" x14ac:dyDescent="0.25">
      <c r="F167" s="6"/>
      <c r="G167" s="6"/>
      <c r="H167" s="6"/>
      <c r="I167" s="6"/>
      <c r="J167" s="6"/>
      <c r="K167" s="6"/>
      <c r="L167" s="6"/>
      <c r="M167" s="6"/>
      <c r="N167" s="6"/>
      <c r="O167" s="47"/>
      <c r="P167" s="47"/>
      <c r="Q167" s="47"/>
      <c r="R167" s="47"/>
      <c r="S167" s="47"/>
      <c r="T167" s="47"/>
      <c r="U167" s="47"/>
      <c r="V167" s="47"/>
      <c r="W167" s="47"/>
      <c r="X167" s="47"/>
      <c r="Y167" s="47"/>
      <c r="AE167" s="4"/>
      <c r="AF167" s="4"/>
      <c r="AK167" s="5"/>
      <c r="AL167" s="5"/>
      <c r="AM167" s="5"/>
      <c r="AN167" s="5"/>
      <c r="AO167" s="5"/>
      <c r="AP167" s="5"/>
      <c r="AQ167" s="5"/>
      <c r="AR167" s="5"/>
      <c r="AS167" s="5"/>
      <c r="AT167" s="5"/>
      <c r="AU167" s="5"/>
      <c r="AV167" s="5"/>
      <c r="AW167" s="5"/>
      <c r="AX167" s="5"/>
      <c r="BE167" s="6"/>
      <c r="BF167" s="6"/>
      <c r="BG167" s="6"/>
    </row>
    <row r="168" spans="4:59" x14ac:dyDescent="0.25"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6"/>
      <c r="AQ168" s="6"/>
      <c r="AR168" s="6"/>
      <c r="AS168" s="6"/>
      <c r="AT168" s="6"/>
      <c r="AU168" s="6"/>
      <c r="AV168" s="6"/>
      <c r="AW168" s="6"/>
      <c r="AX168" s="6"/>
      <c r="BE168" s="6"/>
      <c r="BF168" s="6"/>
      <c r="BG168" s="6"/>
    </row>
    <row r="169" spans="4:59" x14ac:dyDescent="0.25"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6"/>
      <c r="AQ169" s="6"/>
      <c r="AR169" s="6"/>
      <c r="AS169" s="6"/>
      <c r="AT169" s="6"/>
      <c r="AU169" s="6"/>
      <c r="AV169" s="6"/>
      <c r="AW169" s="6"/>
      <c r="AX169" s="6"/>
      <c r="BE169" s="6"/>
      <c r="BF169" s="6"/>
      <c r="BG169" s="6"/>
    </row>
    <row r="170" spans="4:59" x14ac:dyDescent="0.25"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6"/>
      <c r="AQ170" s="6"/>
      <c r="AR170" s="6"/>
      <c r="AS170" s="6"/>
      <c r="AT170" s="6"/>
      <c r="AU170" s="6"/>
      <c r="AV170" s="6"/>
      <c r="AW170" s="6"/>
      <c r="AX170" s="6"/>
      <c r="BE170" s="6"/>
      <c r="BF170" s="6"/>
      <c r="BG170" s="6"/>
    </row>
    <row r="171" spans="4:59" x14ac:dyDescent="0.25"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6"/>
      <c r="AQ171" s="6"/>
      <c r="AR171" s="6"/>
      <c r="AS171" s="6"/>
      <c r="AT171" s="6"/>
      <c r="AU171" s="6"/>
      <c r="AV171" s="6"/>
      <c r="AW171" s="6"/>
      <c r="AX171" s="6"/>
      <c r="BE171" s="6"/>
      <c r="BF171" s="6"/>
      <c r="BG171" s="6"/>
    </row>
    <row r="172" spans="4:59" x14ac:dyDescent="0.25"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BE172" s="6"/>
      <c r="BF172" s="6"/>
      <c r="BG172" s="6"/>
    </row>
    <row r="173" spans="4:59" x14ac:dyDescent="0.25"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6"/>
      <c r="AQ173" s="6"/>
      <c r="AR173" s="6"/>
      <c r="AS173" s="6"/>
      <c r="AT173" s="6"/>
      <c r="AU173" s="6"/>
      <c r="AV173" s="6"/>
      <c r="AW173" s="6"/>
      <c r="AX173" s="6"/>
      <c r="BE173" s="6"/>
      <c r="BF173" s="6"/>
      <c r="BG173" s="6"/>
    </row>
    <row r="174" spans="4:59" x14ac:dyDescent="0.25"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6"/>
      <c r="AQ174" s="6"/>
      <c r="AR174" s="6"/>
      <c r="AS174" s="6"/>
      <c r="AT174" s="6"/>
      <c r="AU174" s="6"/>
      <c r="AV174" s="6"/>
      <c r="AW174" s="6"/>
      <c r="AX174" s="6"/>
      <c r="BE174" s="6"/>
      <c r="BF174" s="6"/>
      <c r="BG174" s="6"/>
    </row>
    <row r="175" spans="4:59" x14ac:dyDescent="0.25"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6"/>
      <c r="AQ175" s="6"/>
      <c r="AR175" s="6"/>
      <c r="AS175" s="6"/>
      <c r="AT175" s="6"/>
      <c r="AU175" s="6"/>
      <c r="AV175" s="6"/>
      <c r="AW175" s="6"/>
      <c r="AX175" s="6"/>
      <c r="BE175" s="6"/>
      <c r="BF175" s="6"/>
      <c r="BG175" s="6"/>
    </row>
    <row r="176" spans="4:59" x14ac:dyDescent="0.25"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6"/>
      <c r="AQ176" s="6"/>
      <c r="AR176" s="6"/>
      <c r="AS176" s="6"/>
      <c r="AT176" s="6"/>
      <c r="AU176" s="6"/>
      <c r="AV176" s="6"/>
      <c r="AW176" s="6"/>
      <c r="AX176" s="6"/>
      <c r="BE176" s="6"/>
      <c r="BF176" s="6"/>
      <c r="BG176" s="6"/>
    </row>
    <row r="177" s="6" customFormat="1" x14ac:dyDescent="0.25"/>
    <row r="178" s="6" customFormat="1" x14ac:dyDescent="0.25"/>
    <row r="179" s="6" customFormat="1" x14ac:dyDescent="0.25"/>
    <row r="180" s="6" customFormat="1" x14ac:dyDescent="0.25"/>
    <row r="181" s="6" customFormat="1" x14ac:dyDescent="0.25"/>
    <row r="182" s="6" customFormat="1" x14ac:dyDescent="0.25"/>
    <row r="183" s="6" customFormat="1" x14ac:dyDescent="0.25"/>
    <row r="184" s="6" customFormat="1" x14ac:dyDescent="0.25"/>
    <row r="185" s="6" customFormat="1" x14ac:dyDescent="0.25"/>
    <row r="186" s="6" customFormat="1" x14ac:dyDescent="0.25"/>
    <row r="187" s="6" customFormat="1" x14ac:dyDescent="0.25"/>
    <row r="188" s="6" customFormat="1" x14ac:dyDescent="0.25"/>
    <row r="189" s="6" customFormat="1" x14ac:dyDescent="0.25"/>
    <row r="190" s="6" customFormat="1" x14ac:dyDescent="0.25"/>
    <row r="191" s="6" customFormat="1" x14ac:dyDescent="0.25"/>
    <row r="192" s="6" customFormat="1" x14ac:dyDescent="0.25"/>
    <row r="193" s="6" customFormat="1" x14ac:dyDescent="0.25"/>
    <row r="194" s="6" customFormat="1" x14ac:dyDescent="0.25"/>
    <row r="195" s="6" customFormat="1" x14ac:dyDescent="0.25"/>
    <row r="196" s="6" customFormat="1" x14ac:dyDescent="0.25"/>
    <row r="197" s="6" customFormat="1" x14ac:dyDescent="0.25"/>
    <row r="198" s="6" customFormat="1" x14ac:dyDescent="0.25"/>
    <row r="199" s="6" customFormat="1" x14ac:dyDescent="0.25"/>
    <row r="200" s="6" customFormat="1" x14ac:dyDescent="0.25"/>
    <row r="201" s="6" customFormat="1" x14ac:dyDescent="0.25"/>
    <row r="202" s="6" customFormat="1" x14ac:dyDescent="0.25"/>
    <row r="203" s="6" customFormat="1" x14ac:dyDescent="0.25"/>
    <row r="204" s="6" customFormat="1" x14ac:dyDescent="0.25"/>
    <row r="205" s="6" customFormat="1" x14ac:dyDescent="0.25"/>
    <row r="206" s="6" customFormat="1" x14ac:dyDescent="0.25"/>
    <row r="207" s="6" customFormat="1" x14ac:dyDescent="0.25"/>
    <row r="208" s="6" customFormat="1" x14ac:dyDescent="0.25"/>
    <row r="209" s="6" customFormat="1" x14ac:dyDescent="0.25"/>
    <row r="210" s="6" customFormat="1" x14ac:dyDescent="0.25"/>
    <row r="211" s="6" customFormat="1" x14ac:dyDescent="0.25"/>
    <row r="212" s="6" customFormat="1" x14ac:dyDescent="0.25"/>
    <row r="213" s="6" customFormat="1" x14ac:dyDescent="0.25"/>
    <row r="214" s="6" customFormat="1" x14ac:dyDescent="0.25"/>
    <row r="215" s="6" customFormat="1" x14ac:dyDescent="0.25"/>
    <row r="216" s="6" customFormat="1" x14ac:dyDescent="0.25"/>
    <row r="217" s="6" customFormat="1" x14ac:dyDescent="0.25"/>
    <row r="218" s="6" customFormat="1" x14ac:dyDescent="0.25"/>
    <row r="219" s="6" customFormat="1" x14ac:dyDescent="0.25"/>
    <row r="220" s="6" customFormat="1" x14ac:dyDescent="0.25"/>
    <row r="221" s="6" customFormat="1" x14ac:dyDescent="0.25"/>
    <row r="222" s="6" customFormat="1" x14ac:dyDescent="0.25"/>
    <row r="223" s="6" customFormat="1" x14ac:dyDescent="0.25"/>
    <row r="224" s="6" customFormat="1" x14ac:dyDescent="0.25"/>
    <row r="225" s="6" customFormat="1" x14ac:dyDescent="0.25"/>
    <row r="226" s="6" customFormat="1" x14ac:dyDescent="0.25"/>
    <row r="227" s="6" customFormat="1" x14ac:dyDescent="0.25"/>
    <row r="228" s="6" customFormat="1" x14ac:dyDescent="0.25"/>
    <row r="229" s="6" customFormat="1" x14ac:dyDescent="0.25"/>
    <row r="230" s="6" customFormat="1" x14ac:dyDescent="0.25"/>
    <row r="231" s="6" customFormat="1" x14ac:dyDescent="0.25"/>
    <row r="232" s="6" customFormat="1" x14ac:dyDescent="0.25"/>
    <row r="233" s="6" customFormat="1" x14ac:dyDescent="0.25"/>
    <row r="234" s="6" customFormat="1" x14ac:dyDescent="0.25"/>
    <row r="235" s="6" customFormat="1" x14ac:dyDescent="0.25"/>
    <row r="236" s="6" customFormat="1" x14ac:dyDescent="0.25"/>
    <row r="237" s="6" customFormat="1" x14ac:dyDescent="0.25"/>
    <row r="238" s="6" customFormat="1" x14ac:dyDescent="0.25"/>
    <row r="239" s="6" customFormat="1" x14ac:dyDescent="0.25"/>
    <row r="240" s="6" customFormat="1" x14ac:dyDescent="0.25"/>
    <row r="241" s="6" customFormat="1" x14ac:dyDescent="0.25"/>
    <row r="242" s="6" customFormat="1" x14ac:dyDescent="0.25"/>
    <row r="243" s="6" customFormat="1" x14ac:dyDescent="0.25"/>
    <row r="244" s="6" customFormat="1" x14ac:dyDescent="0.25"/>
    <row r="245" s="6" customFormat="1" x14ac:dyDescent="0.25"/>
    <row r="246" s="6" customFormat="1" x14ac:dyDescent="0.25"/>
    <row r="247" s="6" customFormat="1" x14ac:dyDescent="0.25"/>
    <row r="248" s="6" customFormat="1" x14ac:dyDescent="0.25"/>
    <row r="249" s="6" customFormat="1" x14ac:dyDescent="0.25"/>
    <row r="250" s="6" customFormat="1" x14ac:dyDescent="0.25"/>
    <row r="251" s="6" customFormat="1" x14ac:dyDescent="0.25"/>
    <row r="252" s="6" customFormat="1" x14ac:dyDescent="0.25"/>
    <row r="253" s="6" customFormat="1" x14ac:dyDescent="0.25"/>
    <row r="254" s="6" customFormat="1" x14ac:dyDescent="0.25"/>
    <row r="255" s="6" customFormat="1" x14ac:dyDescent="0.25"/>
    <row r="256" s="6" customFormat="1" x14ac:dyDescent="0.25"/>
    <row r="257" s="6" customFormat="1" x14ac:dyDescent="0.25"/>
    <row r="258" s="6" customFormat="1" x14ac:dyDescent="0.25"/>
    <row r="259" s="6" customFormat="1" x14ac:dyDescent="0.25"/>
    <row r="260" s="6" customFormat="1" x14ac:dyDescent="0.25"/>
    <row r="261" s="6" customFormat="1" x14ac:dyDescent="0.25"/>
    <row r="262" s="6" customFormat="1" x14ac:dyDescent="0.25"/>
    <row r="263" s="6" customFormat="1" x14ac:dyDescent="0.25"/>
    <row r="264" s="6" customFormat="1" x14ac:dyDescent="0.25"/>
    <row r="265" s="6" customFormat="1" x14ac:dyDescent="0.25"/>
    <row r="266" s="6" customFormat="1" x14ac:dyDescent="0.25"/>
    <row r="267" s="6" customFormat="1" x14ac:dyDescent="0.25"/>
    <row r="268" s="6" customFormat="1" x14ac:dyDescent="0.25"/>
    <row r="269" s="6" customFormat="1" x14ac:dyDescent="0.25"/>
    <row r="270" s="6" customFormat="1" x14ac:dyDescent="0.25"/>
    <row r="271" s="6" customFormat="1" x14ac:dyDescent="0.25"/>
    <row r="272" s="6" customFormat="1" x14ac:dyDescent="0.25"/>
    <row r="273" s="6" customFormat="1" x14ac:dyDescent="0.25"/>
    <row r="274" s="6" customFormat="1" x14ac:dyDescent="0.25"/>
    <row r="275" s="6" customFormat="1" x14ac:dyDescent="0.25"/>
    <row r="276" s="6" customFormat="1" x14ac:dyDescent="0.25"/>
    <row r="277" s="6" customFormat="1" x14ac:dyDescent="0.25"/>
    <row r="278" s="6" customFormat="1" x14ac:dyDescent="0.25"/>
    <row r="279" s="6" customFormat="1" x14ac:dyDescent="0.25"/>
    <row r="280" s="6" customFormat="1" x14ac:dyDescent="0.25"/>
    <row r="281" s="6" customFormat="1" x14ac:dyDescent="0.25"/>
    <row r="282" s="6" customFormat="1" x14ac:dyDescent="0.25"/>
    <row r="283" s="6" customFormat="1" x14ac:dyDescent="0.25"/>
    <row r="284" s="6" customFormat="1" x14ac:dyDescent="0.25"/>
    <row r="285" s="6" customFormat="1" x14ac:dyDescent="0.25"/>
    <row r="286" s="6" customFormat="1" x14ac:dyDescent="0.25"/>
    <row r="287" s="6" customFormat="1" x14ac:dyDescent="0.25"/>
    <row r="288" s="6" customFormat="1" x14ac:dyDescent="0.25"/>
    <row r="289" s="6" customFormat="1" x14ac:dyDescent="0.25"/>
    <row r="290" s="6" customFormat="1" x14ac:dyDescent="0.25"/>
    <row r="291" s="6" customFormat="1" x14ac:dyDescent="0.25"/>
    <row r="292" s="6" customFormat="1" x14ac:dyDescent="0.25"/>
    <row r="293" s="6" customFormat="1" x14ac:dyDescent="0.25"/>
    <row r="294" s="6" customFormat="1" x14ac:dyDescent="0.25"/>
    <row r="295" s="6" customFormat="1" x14ac:dyDescent="0.25"/>
    <row r="296" s="6" customFormat="1" x14ac:dyDescent="0.25"/>
    <row r="297" s="6" customFormat="1" x14ac:dyDescent="0.25"/>
    <row r="298" s="6" customFormat="1" x14ac:dyDescent="0.25"/>
    <row r="299" s="6" customFormat="1" x14ac:dyDescent="0.25"/>
    <row r="300" s="6" customFormat="1" x14ac:dyDescent="0.25"/>
    <row r="301" s="6" customFormat="1" x14ac:dyDescent="0.25"/>
    <row r="302" s="6" customFormat="1" x14ac:dyDescent="0.25"/>
    <row r="303" s="6" customFormat="1" x14ac:dyDescent="0.25"/>
    <row r="304" s="6" customFormat="1" x14ac:dyDescent="0.25"/>
    <row r="305" s="6" customFormat="1" x14ac:dyDescent="0.25"/>
    <row r="306" s="6" customFormat="1" x14ac:dyDescent="0.25"/>
    <row r="307" s="6" customFormat="1" x14ac:dyDescent="0.25"/>
    <row r="308" s="6" customFormat="1" x14ac:dyDescent="0.25"/>
    <row r="309" s="6" customFormat="1" x14ac:dyDescent="0.25"/>
    <row r="310" s="6" customFormat="1" x14ac:dyDescent="0.25"/>
    <row r="311" s="6" customFormat="1" x14ac:dyDescent="0.25"/>
    <row r="312" s="6" customFormat="1" x14ac:dyDescent="0.25"/>
    <row r="313" s="6" customFormat="1" x14ac:dyDescent="0.25"/>
    <row r="314" s="6" customFormat="1" x14ac:dyDescent="0.25"/>
    <row r="315" s="6" customFormat="1" x14ac:dyDescent="0.25"/>
    <row r="316" s="6" customFormat="1" x14ac:dyDescent="0.25"/>
    <row r="317" s="6" customFormat="1" x14ac:dyDescent="0.25"/>
    <row r="318" s="6" customFormat="1" x14ac:dyDescent="0.25"/>
    <row r="319" s="6" customFormat="1" x14ac:dyDescent="0.25"/>
    <row r="320" s="6" customFormat="1" x14ac:dyDescent="0.25"/>
    <row r="321" s="6" customFormat="1" x14ac:dyDescent="0.25"/>
    <row r="322" s="6" customFormat="1" x14ac:dyDescent="0.25"/>
    <row r="323" s="6" customFormat="1" x14ac:dyDescent="0.25"/>
    <row r="324" s="6" customFormat="1" x14ac:dyDescent="0.25"/>
    <row r="325" s="6" customFormat="1" x14ac:dyDescent="0.25"/>
    <row r="326" s="6" customFormat="1" x14ac:dyDescent="0.25"/>
    <row r="327" s="6" customFormat="1" x14ac:dyDescent="0.25"/>
    <row r="328" s="6" customFormat="1" x14ac:dyDescent="0.25"/>
    <row r="329" s="6" customFormat="1" x14ac:dyDescent="0.25"/>
    <row r="330" s="6" customFormat="1" x14ac:dyDescent="0.25"/>
    <row r="331" s="6" customFormat="1" x14ac:dyDescent="0.25"/>
    <row r="332" s="6" customFormat="1" x14ac:dyDescent="0.25"/>
    <row r="333" s="6" customFormat="1" x14ac:dyDescent="0.25"/>
    <row r="334" s="6" customFormat="1" x14ac:dyDescent="0.25"/>
    <row r="335" s="6" customFormat="1" x14ac:dyDescent="0.25"/>
    <row r="336" s="6" customFormat="1" x14ac:dyDescent="0.25"/>
    <row r="337" s="6" customFormat="1" x14ac:dyDescent="0.25"/>
    <row r="338" s="6" customFormat="1" x14ac:dyDescent="0.25"/>
    <row r="339" s="6" customFormat="1" x14ac:dyDescent="0.25"/>
    <row r="340" s="6" customFormat="1" x14ac:dyDescent="0.25"/>
    <row r="341" s="6" customFormat="1" x14ac:dyDescent="0.25"/>
    <row r="342" s="6" customFormat="1" x14ac:dyDescent="0.25"/>
    <row r="343" s="6" customFormat="1" x14ac:dyDescent="0.25"/>
    <row r="344" s="6" customFormat="1" x14ac:dyDescent="0.25"/>
    <row r="345" s="6" customFormat="1" x14ac:dyDescent="0.25"/>
    <row r="346" s="6" customFormat="1" x14ac:dyDescent="0.25"/>
    <row r="347" s="6" customFormat="1" x14ac:dyDescent="0.25"/>
    <row r="348" s="6" customFormat="1" x14ac:dyDescent="0.25"/>
    <row r="349" s="6" customFormat="1" x14ac:dyDescent="0.25"/>
    <row r="350" s="6" customFormat="1" x14ac:dyDescent="0.25"/>
    <row r="351" s="6" customFormat="1" x14ac:dyDescent="0.25"/>
    <row r="352" s="6" customFormat="1" x14ac:dyDescent="0.25"/>
    <row r="353" s="6" customFormat="1" x14ac:dyDescent="0.25"/>
    <row r="354" s="6" customFormat="1" x14ac:dyDescent="0.25"/>
    <row r="355" s="6" customFormat="1" x14ac:dyDescent="0.25"/>
    <row r="356" s="6" customFormat="1" x14ac:dyDescent="0.25"/>
    <row r="357" s="6" customFormat="1" x14ac:dyDescent="0.25"/>
    <row r="358" s="6" customFormat="1" x14ac:dyDescent="0.25"/>
    <row r="359" s="6" customFormat="1" x14ac:dyDescent="0.25"/>
    <row r="360" s="6" customFormat="1" x14ac:dyDescent="0.25"/>
    <row r="361" s="6" customFormat="1" x14ac:dyDescent="0.25"/>
    <row r="362" s="6" customFormat="1" x14ac:dyDescent="0.25"/>
    <row r="363" s="6" customFormat="1" x14ac:dyDescent="0.25"/>
    <row r="364" s="6" customFormat="1" x14ac:dyDescent="0.25"/>
    <row r="365" s="6" customFormat="1" x14ac:dyDescent="0.25"/>
    <row r="366" s="6" customFormat="1" x14ac:dyDescent="0.25"/>
    <row r="367" s="6" customFormat="1" x14ac:dyDescent="0.25"/>
    <row r="368" s="6" customFormat="1" x14ac:dyDescent="0.25"/>
    <row r="369" s="6" customFormat="1" x14ac:dyDescent="0.25"/>
    <row r="370" s="6" customFormat="1" x14ac:dyDescent="0.25"/>
    <row r="371" s="6" customFormat="1" x14ac:dyDescent="0.25"/>
    <row r="372" s="6" customFormat="1" x14ac:dyDescent="0.25"/>
    <row r="373" s="6" customFormat="1" x14ac:dyDescent="0.25"/>
    <row r="374" s="6" customFormat="1" x14ac:dyDescent="0.25"/>
    <row r="375" s="6" customFormat="1" x14ac:dyDescent="0.25"/>
    <row r="376" s="6" customFormat="1" x14ac:dyDescent="0.25"/>
    <row r="377" s="6" customFormat="1" x14ac:dyDescent="0.25"/>
    <row r="378" s="6" customFormat="1" x14ac:dyDescent="0.25"/>
    <row r="379" s="6" customFormat="1" x14ac:dyDescent="0.25"/>
    <row r="380" s="6" customFormat="1" x14ac:dyDescent="0.25"/>
    <row r="381" s="6" customFormat="1" x14ac:dyDescent="0.25"/>
    <row r="382" s="6" customFormat="1" x14ac:dyDescent="0.25"/>
    <row r="383" s="6" customFormat="1" x14ac:dyDescent="0.25"/>
    <row r="384" s="6" customFormat="1" x14ac:dyDescent="0.25"/>
    <row r="385" s="6" customFormat="1" x14ac:dyDescent="0.25"/>
    <row r="386" s="6" customFormat="1" x14ac:dyDescent="0.25"/>
    <row r="387" s="6" customFormat="1" x14ac:dyDescent="0.25"/>
    <row r="388" s="6" customFormat="1" x14ac:dyDescent="0.25"/>
    <row r="389" s="6" customFormat="1" x14ac:dyDescent="0.25"/>
    <row r="390" s="6" customFormat="1" x14ac:dyDescent="0.25"/>
    <row r="391" s="6" customFormat="1" x14ac:dyDescent="0.25"/>
    <row r="392" s="6" customFormat="1" x14ac:dyDescent="0.25"/>
    <row r="393" s="6" customFormat="1" x14ac:dyDescent="0.25"/>
    <row r="394" s="6" customFormat="1" x14ac:dyDescent="0.25"/>
    <row r="395" s="6" customFormat="1" x14ac:dyDescent="0.25"/>
    <row r="396" s="6" customFormat="1" x14ac:dyDescent="0.25"/>
    <row r="397" s="6" customFormat="1" x14ac:dyDescent="0.25"/>
    <row r="398" s="6" customFormat="1" x14ac:dyDescent="0.25"/>
    <row r="399" s="6" customFormat="1" x14ac:dyDescent="0.25"/>
    <row r="400" s="6" customFormat="1" x14ac:dyDescent="0.25"/>
    <row r="401" s="6" customFormat="1" x14ac:dyDescent="0.25"/>
    <row r="402" s="6" customFormat="1" x14ac:dyDescent="0.25"/>
    <row r="403" s="6" customFormat="1" x14ac:dyDescent="0.25"/>
    <row r="404" s="6" customFormat="1" x14ac:dyDescent="0.25"/>
    <row r="405" s="6" customFormat="1" x14ac:dyDescent="0.25"/>
    <row r="406" s="6" customFormat="1" x14ac:dyDescent="0.25"/>
    <row r="407" s="6" customFormat="1" x14ac:dyDescent="0.25"/>
    <row r="408" s="6" customFormat="1" x14ac:dyDescent="0.25"/>
    <row r="409" s="6" customFormat="1" x14ac:dyDescent="0.25"/>
    <row r="410" s="6" customFormat="1" x14ac:dyDescent="0.25"/>
    <row r="411" s="6" customFormat="1" x14ac:dyDescent="0.25"/>
    <row r="412" s="6" customFormat="1" x14ac:dyDescent="0.25"/>
    <row r="413" s="6" customFormat="1" x14ac:dyDescent="0.25"/>
    <row r="414" s="6" customFormat="1" x14ac:dyDescent="0.25"/>
    <row r="415" s="6" customFormat="1" x14ac:dyDescent="0.25"/>
    <row r="416" s="6" customFormat="1" x14ac:dyDescent="0.25"/>
    <row r="417" s="6" customFormat="1" x14ac:dyDescent="0.25"/>
    <row r="418" s="6" customFormat="1" x14ac:dyDescent="0.25"/>
    <row r="419" s="6" customFormat="1" x14ac:dyDescent="0.25"/>
    <row r="420" s="6" customFormat="1" x14ac:dyDescent="0.25"/>
    <row r="421" s="6" customFormat="1" x14ac:dyDescent="0.25"/>
    <row r="422" s="6" customFormat="1" x14ac:dyDescent="0.25"/>
    <row r="423" s="6" customFormat="1" x14ac:dyDescent="0.25"/>
    <row r="424" s="6" customFormat="1" x14ac:dyDescent="0.25"/>
    <row r="425" s="6" customFormat="1" x14ac:dyDescent="0.25"/>
    <row r="426" s="6" customFormat="1" x14ac:dyDescent="0.25"/>
    <row r="427" s="6" customFormat="1" x14ac:dyDescent="0.25"/>
    <row r="428" s="6" customFormat="1" x14ac:dyDescent="0.25"/>
    <row r="429" s="6" customFormat="1" x14ac:dyDescent="0.25"/>
    <row r="430" s="6" customFormat="1" x14ac:dyDescent="0.25"/>
    <row r="431" s="6" customFormat="1" x14ac:dyDescent="0.25"/>
    <row r="432" s="6" customFormat="1" x14ac:dyDescent="0.25"/>
    <row r="433" s="6" customFormat="1" x14ac:dyDescent="0.25"/>
    <row r="434" s="6" customFormat="1" x14ac:dyDescent="0.25"/>
    <row r="435" s="6" customFormat="1" x14ac:dyDescent="0.25"/>
    <row r="436" s="6" customFormat="1" x14ac:dyDescent="0.25"/>
    <row r="437" s="6" customFormat="1" x14ac:dyDescent="0.25"/>
    <row r="438" s="6" customFormat="1" x14ac:dyDescent="0.25"/>
    <row r="439" s="6" customFormat="1" x14ac:dyDescent="0.25"/>
    <row r="440" s="6" customFormat="1" x14ac:dyDescent="0.25"/>
    <row r="441" s="6" customFormat="1" x14ac:dyDescent="0.25"/>
    <row r="442" s="6" customFormat="1" x14ac:dyDescent="0.25"/>
    <row r="443" s="6" customFormat="1" x14ac:dyDescent="0.25"/>
    <row r="444" s="6" customFormat="1" x14ac:dyDescent="0.25"/>
    <row r="445" s="6" customFormat="1" x14ac:dyDescent="0.25"/>
    <row r="446" s="6" customFormat="1" x14ac:dyDescent="0.25"/>
    <row r="447" s="6" customFormat="1" x14ac:dyDescent="0.25"/>
    <row r="448" s="6" customFormat="1" x14ac:dyDescent="0.25"/>
    <row r="449" s="6" customFormat="1" x14ac:dyDescent="0.25"/>
    <row r="450" s="6" customFormat="1" x14ac:dyDescent="0.25"/>
    <row r="451" s="6" customFormat="1" x14ac:dyDescent="0.25"/>
    <row r="452" s="6" customFormat="1" x14ac:dyDescent="0.25"/>
    <row r="453" s="6" customFormat="1" x14ac:dyDescent="0.25"/>
    <row r="454" s="6" customFormat="1" x14ac:dyDescent="0.25"/>
    <row r="455" s="6" customFormat="1" x14ac:dyDescent="0.25"/>
    <row r="456" s="6" customFormat="1" x14ac:dyDescent="0.25"/>
    <row r="457" s="6" customFormat="1" x14ac:dyDescent="0.25"/>
    <row r="458" s="6" customFormat="1" x14ac:dyDescent="0.25"/>
    <row r="459" s="6" customFormat="1" x14ac:dyDescent="0.25"/>
    <row r="460" s="6" customFormat="1" x14ac:dyDescent="0.25"/>
    <row r="461" s="6" customFormat="1" x14ac:dyDescent="0.25"/>
    <row r="462" s="6" customFormat="1" x14ac:dyDescent="0.25"/>
    <row r="463" s="6" customFormat="1" x14ac:dyDescent="0.25"/>
    <row r="464" s="6" customFormat="1" x14ac:dyDescent="0.25"/>
    <row r="465" s="6" customFormat="1" x14ac:dyDescent="0.25"/>
    <row r="466" s="6" customFormat="1" x14ac:dyDescent="0.25"/>
    <row r="467" s="6" customFormat="1" x14ac:dyDescent="0.25"/>
    <row r="468" s="6" customFormat="1" x14ac:dyDescent="0.25"/>
    <row r="469" s="6" customFormat="1" x14ac:dyDescent="0.25"/>
    <row r="470" s="6" customFormat="1" x14ac:dyDescent="0.25"/>
    <row r="471" s="6" customFormat="1" x14ac:dyDescent="0.25"/>
    <row r="472" s="6" customFormat="1" x14ac:dyDescent="0.25"/>
    <row r="473" s="6" customFormat="1" x14ac:dyDescent="0.25"/>
    <row r="474" s="6" customFormat="1" x14ac:dyDescent="0.25"/>
    <row r="475" s="6" customFormat="1" x14ac:dyDescent="0.25"/>
    <row r="476" s="6" customFormat="1" x14ac:dyDescent="0.25"/>
    <row r="477" s="6" customFormat="1" x14ac:dyDescent="0.25"/>
    <row r="478" s="6" customFormat="1" x14ac:dyDescent="0.25"/>
    <row r="479" s="6" customFormat="1" x14ac:dyDescent="0.25"/>
    <row r="480" s="6" customFormat="1" x14ac:dyDescent="0.25"/>
    <row r="481" s="6" customFormat="1" x14ac:dyDescent="0.25"/>
    <row r="482" s="6" customFormat="1" x14ac:dyDescent="0.25"/>
    <row r="483" s="6" customFormat="1" x14ac:dyDescent="0.25"/>
    <row r="484" s="6" customFormat="1" x14ac:dyDescent="0.25"/>
    <row r="485" s="6" customFormat="1" x14ac:dyDescent="0.25"/>
    <row r="486" s="6" customFormat="1" x14ac:dyDescent="0.25"/>
    <row r="487" s="6" customFormat="1" x14ac:dyDescent="0.25"/>
    <row r="488" s="6" customFormat="1" x14ac:dyDescent="0.25"/>
    <row r="489" s="6" customFormat="1" x14ac:dyDescent="0.25"/>
    <row r="490" s="6" customFormat="1" x14ac:dyDescent="0.25"/>
    <row r="491" s="6" customFormat="1" x14ac:dyDescent="0.25"/>
    <row r="492" s="6" customFormat="1" x14ac:dyDescent="0.25"/>
    <row r="493" s="6" customFormat="1" x14ac:dyDescent="0.25"/>
    <row r="494" s="6" customFormat="1" x14ac:dyDescent="0.25"/>
    <row r="495" s="6" customFormat="1" x14ac:dyDescent="0.25"/>
    <row r="496" s="6" customFormat="1" x14ac:dyDescent="0.25"/>
    <row r="497" s="6" customFormat="1" x14ac:dyDescent="0.25"/>
    <row r="498" s="6" customFormat="1" x14ac:dyDescent="0.25"/>
    <row r="499" s="6" customFormat="1" x14ac:dyDescent="0.25"/>
    <row r="500" s="6" customFormat="1" x14ac:dyDescent="0.25"/>
    <row r="501" s="6" customFormat="1" x14ac:dyDescent="0.25"/>
    <row r="502" s="6" customFormat="1" x14ac:dyDescent="0.25"/>
    <row r="503" s="6" customFormat="1" x14ac:dyDescent="0.25"/>
    <row r="504" s="6" customFormat="1" x14ac:dyDescent="0.25"/>
    <row r="505" s="6" customFormat="1" x14ac:dyDescent="0.25"/>
    <row r="506" s="6" customFormat="1" x14ac:dyDescent="0.25"/>
    <row r="507" s="6" customFormat="1" x14ac:dyDescent="0.25"/>
    <row r="508" s="6" customFormat="1" x14ac:dyDescent="0.25"/>
    <row r="509" s="6" customFormat="1" x14ac:dyDescent="0.25"/>
    <row r="510" s="6" customFormat="1" x14ac:dyDescent="0.25"/>
    <row r="511" s="6" customFormat="1" x14ac:dyDescent="0.25"/>
    <row r="512" s="6" customFormat="1" x14ac:dyDescent="0.25"/>
    <row r="513" s="6" customFormat="1" x14ac:dyDescent="0.25"/>
    <row r="514" s="6" customFormat="1" x14ac:dyDescent="0.25"/>
    <row r="515" s="6" customFormat="1" x14ac:dyDescent="0.25"/>
    <row r="516" s="6" customFormat="1" x14ac:dyDescent="0.25"/>
    <row r="517" s="6" customFormat="1" x14ac:dyDescent="0.25"/>
    <row r="518" s="6" customFormat="1" x14ac:dyDescent="0.25"/>
    <row r="519" s="6" customFormat="1" x14ac:dyDescent="0.25"/>
    <row r="520" s="6" customFormat="1" x14ac:dyDescent="0.25"/>
    <row r="521" s="6" customFormat="1" x14ac:dyDescent="0.25"/>
    <row r="522" s="6" customFormat="1" x14ac:dyDescent="0.25"/>
    <row r="523" s="6" customFormat="1" x14ac:dyDescent="0.25"/>
    <row r="524" s="6" customFormat="1" x14ac:dyDescent="0.25"/>
    <row r="525" s="6" customFormat="1" x14ac:dyDescent="0.25"/>
    <row r="526" s="6" customFormat="1" x14ac:dyDescent="0.25"/>
    <row r="527" s="6" customFormat="1" x14ac:dyDescent="0.25"/>
    <row r="528" s="6" customFormat="1" x14ac:dyDescent="0.25"/>
    <row r="529" s="6" customFormat="1" x14ac:dyDescent="0.25"/>
    <row r="530" s="6" customFormat="1" x14ac:dyDescent="0.25"/>
    <row r="531" s="6" customFormat="1" x14ac:dyDescent="0.25"/>
    <row r="532" s="6" customFormat="1" x14ac:dyDescent="0.25"/>
    <row r="533" s="6" customFormat="1" x14ac:dyDescent="0.25"/>
    <row r="534" s="6" customFormat="1" x14ac:dyDescent="0.25"/>
    <row r="535" s="6" customFormat="1" x14ac:dyDescent="0.25"/>
    <row r="536" s="6" customFormat="1" x14ac:dyDescent="0.25"/>
    <row r="537" s="6" customFormat="1" x14ac:dyDescent="0.25"/>
    <row r="538" s="6" customFormat="1" x14ac:dyDescent="0.25"/>
    <row r="539" s="6" customFormat="1" x14ac:dyDescent="0.25"/>
    <row r="540" s="6" customFormat="1" x14ac:dyDescent="0.25"/>
    <row r="541" s="6" customFormat="1" x14ac:dyDescent="0.25"/>
    <row r="542" s="6" customFormat="1" x14ac:dyDescent="0.25"/>
    <row r="543" s="6" customFormat="1" x14ac:dyDescent="0.25"/>
    <row r="544" s="6" customFormat="1" x14ac:dyDescent="0.25"/>
    <row r="545" s="6" customFormat="1" x14ac:dyDescent="0.25"/>
    <row r="546" s="6" customFormat="1" x14ac:dyDescent="0.25"/>
    <row r="547" s="6" customFormat="1" x14ac:dyDescent="0.25"/>
    <row r="548" s="6" customFormat="1" x14ac:dyDescent="0.25"/>
    <row r="549" s="6" customFormat="1" x14ac:dyDescent="0.25"/>
    <row r="550" s="6" customFormat="1" x14ac:dyDescent="0.25"/>
    <row r="551" s="6" customFormat="1" x14ac:dyDescent="0.25"/>
    <row r="552" s="6" customFormat="1" x14ac:dyDescent="0.25"/>
    <row r="553" s="6" customFormat="1" x14ac:dyDescent="0.25"/>
    <row r="554" s="6" customFormat="1" x14ac:dyDescent="0.25"/>
    <row r="555" s="6" customFormat="1" x14ac:dyDescent="0.25"/>
    <row r="556" s="6" customFormat="1" x14ac:dyDescent="0.25"/>
    <row r="557" s="6" customFormat="1" x14ac:dyDescent="0.25"/>
    <row r="558" s="6" customFormat="1" x14ac:dyDescent="0.25"/>
    <row r="559" s="6" customFormat="1" x14ac:dyDescent="0.25"/>
    <row r="560" s="6" customFormat="1" x14ac:dyDescent="0.25"/>
    <row r="561" s="6" customFormat="1" x14ac:dyDescent="0.25"/>
    <row r="562" s="6" customFormat="1" x14ac:dyDescent="0.25"/>
    <row r="563" s="6" customFormat="1" x14ac:dyDescent="0.25"/>
    <row r="564" s="6" customFormat="1" x14ac:dyDescent="0.25"/>
    <row r="565" s="6" customFormat="1" x14ac:dyDescent="0.25"/>
    <row r="566" s="6" customFormat="1" x14ac:dyDescent="0.25"/>
    <row r="567" s="6" customFormat="1" x14ac:dyDescent="0.25"/>
    <row r="568" s="6" customFormat="1" x14ac:dyDescent="0.25"/>
    <row r="569" s="6" customFormat="1" x14ac:dyDescent="0.25"/>
    <row r="570" s="6" customFormat="1" x14ac:dyDescent="0.25"/>
    <row r="571" s="6" customFormat="1" x14ac:dyDescent="0.25"/>
    <row r="572" s="6" customFormat="1" x14ac:dyDescent="0.25"/>
    <row r="573" s="6" customFormat="1" x14ac:dyDescent="0.25"/>
    <row r="574" s="6" customFormat="1" x14ac:dyDescent="0.25"/>
    <row r="575" s="6" customFormat="1" x14ac:dyDescent="0.25"/>
    <row r="576" s="6" customFormat="1" x14ac:dyDescent="0.25"/>
    <row r="577" s="6" customFormat="1" x14ac:dyDescent="0.25"/>
    <row r="578" s="6" customFormat="1" x14ac:dyDescent="0.25"/>
    <row r="579" s="6" customFormat="1" x14ac:dyDescent="0.25"/>
    <row r="580" s="6" customFormat="1" x14ac:dyDescent="0.25"/>
    <row r="581" s="6" customFormat="1" x14ac:dyDescent="0.25"/>
    <row r="582" s="6" customFormat="1" x14ac:dyDescent="0.25"/>
    <row r="583" s="6" customFormat="1" x14ac:dyDescent="0.25"/>
    <row r="584" s="6" customFormat="1" x14ac:dyDescent="0.25"/>
    <row r="585" s="6" customFormat="1" x14ac:dyDescent="0.25"/>
    <row r="586" s="6" customFormat="1" x14ac:dyDescent="0.25"/>
    <row r="587" s="6" customFormat="1" x14ac:dyDescent="0.25"/>
    <row r="588" s="6" customFormat="1" x14ac:dyDescent="0.25"/>
    <row r="589" s="6" customFormat="1" x14ac:dyDescent="0.25"/>
    <row r="590" s="6" customFormat="1" x14ac:dyDescent="0.25"/>
    <row r="591" s="6" customFormat="1" x14ac:dyDescent="0.25"/>
    <row r="592" s="6" customFormat="1" x14ac:dyDescent="0.25"/>
    <row r="593" s="6" customFormat="1" x14ac:dyDescent="0.25"/>
    <row r="594" s="6" customFormat="1" x14ac:dyDescent="0.25"/>
    <row r="595" s="6" customFormat="1" x14ac:dyDescent="0.25"/>
    <row r="596" s="6" customFormat="1" x14ac:dyDescent="0.25"/>
    <row r="597" s="6" customFormat="1" x14ac:dyDescent="0.25"/>
    <row r="598" s="6" customFormat="1" x14ac:dyDescent="0.25"/>
    <row r="599" s="6" customFormat="1" x14ac:dyDescent="0.25"/>
    <row r="600" s="6" customFormat="1" x14ac:dyDescent="0.25"/>
    <row r="601" s="6" customFormat="1" x14ac:dyDescent="0.25"/>
    <row r="602" s="6" customFormat="1" x14ac:dyDescent="0.25"/>
    <row r="603" s="6" customFormat="1" x14ac:dyDescent="0.25"/>
    <row r="604" s="6" customFormat="1" x14ac:dyDescent="0.25"/>
    <row r="605" s="6" customFormat="1" x14ac:dyDescent="0.25"/>
    <row r="606" s="6" customFormat="1" x14ac:dyDescent="0.25"/>
    <row r="607" s="6" customFormat="1" x14ac:dyDescent="0.25"/>
    <row r="608" s="6" customFormat="1" x14ac:dyDescent="0.25"/>
    <row r="609" s="6" customFormat="1" x14ac:dyDescent="0.25"/>
    <row r="610" s="6" customFormat="1" x14ac:dyDescent="0.25"/>
    <row r="611" s="6" customFormat="1" x14ac:dyDescent="0.25"/>
    <row r="612" s="6" customFormat="1" x14ac:dyDescent="0.25"/>
    <row r="613" s="6" customFormat="1" x14ac:dyDescent="0.25"/>
    <row r="614" s="6" customFormat="1" x14ac:dyDescent="0.25"/>
    <row r="615" s="6" customFormat="1" x14ac:dyDescent="0.25"/>
    <row r="616" s="6" customFormat="1" x14ac:dyDescent="0.25"/>
    <row r="617" s="6" customFormat="1" x14ac:dyDescent="0.25"/>
    <row r="618" s="6" customFormat="1" x14ac:dyDescent="0.25"/>
    <row r="619" s="6" customFormat="1" x14ac:dyDescent="0.25"/>
    <row r="620" s="6" customFormat="1" x14ac:dyDescent="0.25"/>
    <row r="621" s="6" customFormat="1" x14ac:dyDescent="0.25"/>
    <row r="622" s="6" customFormat="1" x14ac:dyDescent="0.25"/>
    <row r="623" s="6" customFormat="1" x14ac:dyDescent="0.25"/>
    <row r="624" s="6" customFormat="1" x14ac:dyDescent="0.25"/>
    <row r="625" s="6" customFormat="1" x14ac:dyDescent="0.25"/>
    <row r="626" s="6" customFormat="1" x14ac:dyDescent="0.25"/>
    <row r="627" s="6" customFormat="1" x14ac:dyDescent="0.25"/>
    <row r="628" s="6" customFormat="1" x14ac:dyDescent="0.25"/>
    <row r="629" s="6" customFormat="1" x14ac:dyDescent="0.25"/>
    <row r="630" s="6" customFormat="1" x14ac:dyDescent="0.25"/>
    <row r="631" s="6" customFormat="1" x14ac:dyDescent="0.25"/>
    <row r="632" s="6" customFormat="1" x14ac:dyDescent="0.25"/>
    <row r="633" s="6" customFormat="1" x14ac:dyDescent="0.25"/>
    <row r="634" s="6" customFormat="1" x14ac:dyDescent="0.25"/>
    <row r="635" s="6" customFormat="1" x14ac:dyDescent="0.25"/>
    <row r="636" s="6" customFormat="1" x14ac:dyDescent="0.25"/>
    <row r="637" s="6" customFormat="1" x14ac:dyDescent="0.25"/>
    <row r="638" s="6" customFormat="1" x14ac:dyDescent="0.25"/>
    <row r="639" s="6" customFormat="1" x14ac:dyDescent="0.25"/>
    <row r="640" s="6" customFormat="1" x14ac:dyDescent="0.25"/>
    <row r="641" s="6" customFormat="1" x14ac:dyDescent="0.25"/>
    <row r="642" s="6" customFormat="1" x14ac:dyDescent="0.25"/>
    <row r="643" s="6" customFormat="1" x14ac:dyDescent="0.25"/>
    <row r="644" s="6" customFormat="1" x14ac:dyDescent="0.25"/>
    <row r="645" s="6" customFormat="1" x14ac:dyDescent="0.25"/>
    <row r="646" s="6" customFormat="1" x14ac:dyDescent="0.25"/>
    <row r="647" s="6" customFormat="1" x14ac:dyDescent="0.25"/>
    <row r="648" s="6" customFormat="1" x14ac:dyDescent="0.25"/>
    <row r="649" s="6" customFormat="1" x14ac:dyDescent="0.25"/>
    <row r="650" s="6" customFormat="1" x14ac:dyDescent="0.25"/>
    <row r="651" s="6" customFormat="1" x14ac:dyDescent="0.25"/>
    <row r="652" s="6" customFormat="1" x14ac:dyDescent="0.25"/>
    <row r="653" s="6" customFormat="1" x14ac:dyDescent="0.25"/>
    <row r="654" s="6" customFormat="1" x14ac:dyDescent="0.25"/>
    <row r="655" s="6" customFormat="1" x14ac:dyDescent="0.25"/>
    <row r="656" s="6" customFormat="1" x14ac:dyDescent="0.25"/>
    <row r="657" s="6" customFormat="1" x14ac:dyDescent="0.25"/>
    <row r="658" s="6" customFormat="1" x14ac:dyDescent="0.25"/>
    <row r="659" s="6" customFormat="1" x14ac:dyDescent="0.25"/>
    <row r="660" s="6" customFormat="1" x14ac:dyDescent="0.25"/>
    <row r="661" s="6" customFormat="1" x14ac:dyDescent="0.25"/>
    <row r="662" s="6" customFormat="1" x14ac:dyDescent="0.25"/>
    <row r="663" s="6" customFormat="1" x14ac:dyDescent="0.25"/>
    <row r="664" s="6" customFormat="1" x14ac:dyDescent="0.25"/>
    <row r="665" s="6" customFormat="1" x14ac:dyDescent="0.25"/>
    <row r="666" s="6" customFormat="1" x14ac:dyDescent="0.25"/>
    <row r="667" s="6" customFormat="1" x14ac:dyDescent="0.25"/>
    <row r="668" s="6" customFormat="1" x14ac:dyDescent="0.25"/>
    <row r="669" s="6" customFormat="1" x14ac:dyDescent="0.25"/>
    <row r="670" s="6" customFormat="1" x14ac:dyDescent="0.25"/>
    <row r="671" s="6" customFormat="1" x14ac:dyDescent="0.25"/>
    <row r="672" s="6" customFormat="1" x14ac:dyDescent="0.25"/>
    <row r="673" s="6" customFormat="1" x14ac:dyDescent="0.25"/>
    <row r="674" s="6" customFormat="1" x14ac:dyDescent="0.25"/>
    <row r="675" s="6" customFormat="1" x14ac:dyDescent="0.25"/>
    <row r="676" s="6" customFormat="1" x14ac:dyDescent="0.25"/>
    <row r="677" s="6" customFormat="1" x14ac:dyDescent="0.25"/>
    <row r="678" s="6" customFormat="1" x14ac:dyDescent="0.25"/>
    <row r="679" s="6" customFormat="1" x14ac:dyDescent="0.25"/>
    <row r="680" s="6" customFormat="1" x14ac:dyDescent="0.25"/>
    <row r="681" s="6" customFormat="1" x14ac:dyDescent="0.25"/>
    <row r="682" s="6" customFormat="1" x14ac:dyDescent="0.25"/>
    <row r="683" s="6" customFormat="1" x14ac:dyDescent="0.25"/>
    <row r="684" s="6" customFormat="1" x14ac:dyDescent="0.25"/>
    <row r="685" s="6" customFormat="1" x14ac:dyDescent="0.25"/>
    <row r="686" s="6" customFormat="1" x14ac:dyDescent="0.25"/>
    <row r="687" s="6" customFormat="1" x14ac:dyDescent="0.25"/>
    <row r="688" s="6" customFormat="1" x14ac:dyDescent="0.25"/>
    <row r="689" s="6" customFormat="1" x14ac:dyDescent="0.25"/>
    <row r="690" s="6" customFormat="1" x14ac:dyDescent="0.25"/>
    <row r="691" s="6" customFormat="1" x14ac:dyDescent="0.25"/>
    <row r="692" s="6" customFormat="1" x14ac:dyDescent="0.25"/>
    <row r="693" s="6" customFormat="1" x14ac:dyDescent="0.25"/>
    <row r="694" s="6" customFormat="1" x14ac:dyDescent="0.25"/>
    <row r="695" s="6" customFormat="1" x14ac:dyDescent="0.25"/>
    <row r="696" s="6" customFormat="1" x14ac:dyDescent="0.25"/>
    <row r="697" s="6" customFormat="1" x14ac:dyDescent="0.25"/>
    <row r="698" s="6" customFormat="1" x14ac:dyDescent="0.25"/>
    <row r="699" s="6" customFormat="1" x14ac:dyDescent="0.25"/>
    <row r="700" s="6" customFormat="1" x14ac:dyDescent="0.25"/>
    <row r="701" s="6" customFormat="1" x14ac:dyDescent="0.25"/>
    <row r="702" s="6" customFormat="1" x14ac:dyDescent="0.25"/>
    <row r="703" s="6" customFormat="1" x14ac:dyDescent="0.25"/>
    <row r="704" s="6" customFormat="1" x14ac:dyDescent="0.25"/>
    <row r="705" s="6" customFormat="1" x14ac:dyDescent="0.25"/>
    <row r="706" s="6" customFormat="1" x14ac:dyDescent="0.25"/>
    <row r="707" s="6" customFormat="1" x14ac:dyDescent="0.25"/>
    <row r="708" s="6" customFormat="1" x14ac:dyDescent="0.25"/>
    <row r="709" s="6" customFormat="1" x14ac:dyDescent="0.25"/>
    <row r="710" s="6" customFormat="1" x14ac:dyDescent="0.25"/>
    <row r="711" s="6" customFormat="1" x14ac:dyDescent="0.25"/>
    <row r="712" s="6" customFormat="1" x14ac:dyDescent="0.25"/>
    <row r="713" s="6" customFormat="1" x14ac:dyDescent="0.25"/>
    <row r="714" s="6" customFormat="1" x14ac:dyDescent="0.25"/>
    <row r="715" s="6" customFormat="1" x14ac:dyDescent="0.25"/>
    <row r="716" s="6" customFormat="1" x14ac:dyDescent="0.25"/>
    <row r="717" s="6" customFormat="1" x14ac:dyDescent="0.25"/>
    <row r="718" s="6" customFormat="1" x14ac:dyDescent="0.25"/>
    <row r="719" s="6" customFormat="1" x14ac:dyDescent="0.25"/>
    <row r="720" s="6" customFormat="1" x14ac:dyDescent="0.25"/>
    <row r="721" s="6" customFormat="1" x14ac:dyDescent="0.25"/>
    <row r="722" s="6" customFormat="1" x14ac:dyDescent="0.25"/>
    <row r="723" s="6" customFormat="1" x14ac:dyDescent="0.25"/>
    <row r="724" s="6" customFormat="1" x14ac:dyDescent="0.25"/>
    <row r="725" s="6" customFormat="1" x14ac:dyDescent="0.25"/>
    <row r="726" s="6" customFormat="1" x14ac:dyDescent="0.25"/>
    <row r="727" s="6" customFormat="1" x14ac:dyDescent="0.25"/>
    <row r="728" s="6" customFormat="1" x14ac:dyDescent="0.25"/>
    <row r="729" s="6" customFormat="1" x14ac:dyDescent="0.25"/>
    <row r="730" s="6" customFormat="1" x14ac:dyDescent="0.25"/>
    <row r="731" s="6" customFormat="1" x14ac:dyDescent="0.25"/>
    <row r="732" s="6" customFormat="1" x14ac:dyDescent="0.25"/>
    <row r="733" s="6" customFormat="1" x14ac:dyDescent="0.25"/>
    <row r="734" s="6" customFormat="1" x14ac:dyDescent="0.25"/>
    <row r="735" s="6" customFormat="1" x14ac:dyDescent="0.25"/>
    <row r="736" s="6" customFormat="1" x14ac:dyDescent="0.25"/>
    <row r="737" s="6" customFormat="1" x14ac:dyDescent="0.25"/>
    <row r="738" s="6" customFormat="1" x14ac:dyDescent="0.25"/>
    <row r="739" s="6" customFormat="1" x14ac:dyDescent="0.25"/>
    <row r="740" s="6" customFormat="1" x14ac:dyDescent="0.25"/>
    <row r="741" s="6" customFormat="1" x14ac:dyDescent="0.25"/>
    <row r="742" s="6" customFormat="1" x14ac:dyDescent="0.25"/>
    <row r="743" s="6" customFormat="1" x14ac:dyDescent="0.25"/>
    <row r="744" s="6" customFormat="1" x14ac:dyDescent="0.25"/>
    <row r="745" s="6" customFormat="1" x14ac:dyDescent="0.25"/>
    <row r="746" s="6" customFormat="1" x14ac:dyDescent="0.25"/>
    <row r="747" s="6" customFormat="1" x14ac:dyDescent="0.25"/>
    <row r="748" s="6" customFormat="1" x14ac:dyDescent="0.25"/>
    <row r="749" s="6" customFormat="1" x14ac:dyDescent="0.25"/>
    <row r="750" s="6" customFormat="1" x14ac:dyDescent="0.25"/>
    <row r="751" s="6" customFormat="1" x14ac:dyDescent="0.25"/>
    <row r="752" s="6" customFormat="1" x14ac:dyDescent="0.25"/>
    <row r="753" s="6" customFormat="1" x14ac:dyDescent="0.25"/>
    <row r="754" s="6" customFormat="1" x14ac:dyDescent="0.25"/>
    <row r="755" s="6" customFormat="1" x14ac:dyDescent="0.25"/>
    <row r="756" s="6" customFormat="1" x14ac:dyDescent="0.25"/>
    <row r="757" s="6" customFormat="1" x14ac:dyDescent="0.25"/>
    <row r="758" s="6" customFormat="1" x14ac:dyDescent="0.25"/>
    <row r="759" s="6" customFormat="1" x14ac:dyDescent="0.25"/>
    <row r="760" s="6" customFormat="1" x14ac:dyDescent="0.25"/>
    <row r="761" s="6" customFormat="1" x14ac:dyDescent="0.25"/>
    <row r="762" s="6" customFormat="1" x14ac:dyDescent="0.25"/>
    <row r="763" s="6" customFormat="1" x14ac:dyDescent="0.25"/>
    <row r="764" s="6" customFormat="1" x14ac:dyDescent="0.25"/>
    <row r="765" s="6" customFormat="1" x14ac:dyDescent="0.25"/>
    <row r="766" s="6" customFormat="1" x14ac:dyDescent="0.25"/>
    <row r="767" s="6" customFormat="1" x14ac:dyDescent="0.25"/>
    <row r="768" s="6" customFormat="1" x14ac:dyDescent="0.25"/>
    <row r="769" s="6" customFormat="1" x14ac:dyDescent="0.25"/>
    <row r="770" s="6" customFormat="1" x14ac:dyDescent="0.25"/>
    <row r="771" s="6" customFormat="1" x14ac:dyDescent="0.25"/>
    <row r="772" s="6" customFormat="1" x14ac:dyDescent="0.25"/>
    <row r="773" s="6" customFormat="1" x14ac:dyDescent="0.25"/>
    <row r="774" s="6" customFormat="1" x14ac:dyDescent="0.25"/>
    <row r="775" s="6" customFormat="1" x14ac:dyDescent="0.25"/>
    <row r="776" s="6" customFormat="1" x14ac:dyDescent="0.25"/>
    <row r="777" s="6" customFormat="1" x14ac:dyDescent="0.25"/>
    <row r="778" s="6" customFormat="1" x14ac:dyDescent="0.25"/>
    <row r="779" s="6" customFormat="1" x14ac:dyDescent="0.25"/>
    <row r="780" s="6" customFormat="1" x14ac:dyDescent="0.25"/>
    <row r="781" s="6" customFormat="1" x14ac:dyDescent="0.25"/>
    <row r="782" s="6" customFormat="1" x14ac:dyDescent="0.25"/>
    <row r="783" s="6" customFormat="1" x14ac:dyDescent="0.25"/>
    <row r="784" s="6" customFormat="1" x14ac:dyDescent="0.25"/>
    <row r="785" s="6" customFormat="1" x14ac:dyDescent="0.25"/>
    <row r="786" s="6" customFormat="1" x14ac:dyDescent="0.25"/>
    <row r="787" s="6" customFormat="1" x14ac:dyDescent="0.25"/>
    <row r="788" s="6" customFormat="1" x14ac:dyDescent="0.25"/>
    <row r="789" s="6" customFormat="1" x14ac:dyDescent="0.25"/>
    <row r="790" s="6" customFormat="1" x14ac:dyDescent="0.25"/>
    <row r="791" s="6" customFormat="1" x14ac:dyDescent="0.25"/>
    <row r="792" s="6" customFormat="1" x14ac:dyDescent="0.25"/>
    <row r="793" s="6" customFormat="1" x14ac:dyDescent="0.25"/>
    <row r="794" s="6" customFormat="1" x14ac:dyDescent="0.25"/>
    <row r="795" s="6" customFormat="1" x14ac:dyDescent="0.25"/>
    <row r="796" s="6" customFormat="1" x14ac:dyDescent="0.25"/>
    <row r="797" s="6" customFormat="1" x14ac:dyDescent="0.25"/>
    <row r="798" s="6" customFormat="1" x14ac:dyDescent="0.25"/>
    <row r="799" s="6" customFormat="1" x14ac:dyDescent="0.25"/>
    <row r="800" s="6" customFormat="1" x14ac:dyDescent="0.25"/>
    <row r="801" s="6" customFormat="1" x14ac:dyDescent="0.25"/>
    <row r="802" s="6" customFormat="1" x14ac:dyDescent="0.25"/>
    <row r="803" s="6" customFormat="1" x14ac:dyDescent="0.25"/>
    <row r="804" s="6" customFormat="1" x14ac:dyDescent="0.25"/>
    <row r="805" s="6" customFormat="1" x14ac:dyDescent="0.25"/>
    <row r="806" s="6" customFormat="1" x14ac:dyDescent="0.25"/>
    <row r="807" s="6" customFormat="1" x14ac:dyDescent="0.25"/>
    <row r="808" s="6" customFormat="1" x14ac:dyDescent="0.25"/>
    <row r="809" s="6" customFormat="1" x14ac:dyDescent="0.25"/>
    <row r="810" s="6" customFormat="1" x14ac:dyDescent="0.25"/>
    <row r="811" s="6" customFormat="1" x14ac:dyDescent="0.25"/>
    <row r="812" s="6" customFormat="1" x14ac:dyDescent="0.25"/>
    <row r="813" s="6" customFormat="1" x14ac:dyDescent="0.25"/>
    <row r="814" s="6" customFormat="1" x14ac:dyDescent="0.25"/>
    <row r="815" s="6" customFormat="1" x14ac:dyDescent="0.25"/>
    <row r="816" s="6" customFormat="1" x14ac:dyDescent="0.25"/>
    <row r="817" s="6" customFormat="1" x14ac:dyDescent="0.25"/>
    <row r="818" s="6" customFormat="1" x14ac:dyDescent="0.25"/>
    <row r="819" s="6" customFormat="1" x14ac:dyDescent="0.25"/>
    <row r="820" s="6" customFormat="1" x14ac:dyDescent="0.25"/>
    <row r="821" s="6" customFormat="1" x14ac:dyDescent="0.25"/>
    <row r="822" s="6" customFormat="1" x14ac:dyDescent="0.25"/>
    <row r="823" s="6" customFormat="1" x14ac:dyDescent="0.25"/>
    <row r="824" s="6" customFormat="1" x14ac:dyDescent="0.25"/>
    <row r="825" s="6" customFormat="1" x14ac:dyDescent="0.25"/>
    <row r="826" s="6" customFormat="1" x14ac:dyDescent="0.25"/>
    <row r="827" s="6" customFormat="1" x14ac:dyDescent="0.25"/>
    <row r="828" s="6" customFormat="1" x14ac:dyDescent="0.25"/>
    <row r="829" s="6" customFormat="1" x14ac:dyDescent="0.25"/>
    <row r="830" s="6" customFormat="1" x14ac:dyDescent="0.25"/>
    <row r="831" s="6" customFormat="1" x14ac:dyDescent="0.25"/>
    <row r="832" s="6" customFormat="1" x14ac:dyDescent="0.25"/>
    <row r="833" s="6" customFormat="1" x14ac:dyDescent="0.25"/>
    <row r="834" s="6" customFormat="1" x14ac:dyDescent="0.25"/>
    <row r="835" s="6" customFormat="1" x14ac:dyDescent="0.25"/>
    <row r="836" s="6" customFormat="1" x14ac:dyDescent="0.25"/>
    <row r="837" s="6" customFormat="1" x14ac:dyDescent="0.25"/>
    <row r="838" s="6" customFormat="1" x14ac:dyDescent="0.25"/>
    <row r="839" s="6" customFormat="1" x14ac:dyDescent="0.25"/>
    <row r="840" s="6" customFormat="1" x14ac:dyDescent="0.25"/>
    <row r="841" s="6" customFormat="1" x14ac:dyDescent="0.25"/>
    <row r="842" s="6" customFormat="1" x14ac:dyDescent="0.25"/>
    <row r="843" s="6" customFormat="1" x14ac:dyDescent="0.25"/>
    <row r="844" s="6" customFormat="1" x14ac:dyDescent="0.25"/>
    <row r="845" s="6" customFormat="1" x14ac:dyDescent="0.25"/>
    <row r="846" s="6" customFormat="1" x14ac:dyDescent="0.25"/>
    <row r="847" s="6" customFormat="1" x14ac:dyDescent="0.25"/>
    <row r="848" s="6" customFormat="1" x14ac:dyDescent="0.25"/>
    <row r="849" s="6" customFormat="1" x14ac:dyDescent="0.25"/>
    <row r="850" s="6" customFormat="1" x14ac:dyDescent="0.25"/>
    <row r="851" s="6" customFormat="1" x14ac:dyDescent="0.25"/>
    <row r="852" s="6" customFormat="1" x14ac:dyDescent="0.25"/>
    <row r="853" s="6" customFormat="1" x14ac:dyDescent="0.25"/>
    <row r="854" s="6" customFormat="1" x14ac:dyDescent="0.25"/>
    <row r="855" s="6" customFormat="1" x14ac:dyDescent="0.25"/>
    <row r="856" s="6" customFormat="1" x14ac:dyDescent="0.25"/>
    <row r="857" s="6" customFormat="1" x14ac:dyDescent="0.25"/>
    <row r="858" s="6" customFormat="1" x14ac:dyDescent="0.25"/>
    <row r="859" s="6" customFormat="1" x14ac:dyDescent="0.25"/>
    <row r="860" s="6" customFormat="1" x14ac:dyDescent="0.25"/>
    <row r="861" s="6" customFormat="1" x14ac:dyDescent="0.25"/>
    <row r="862" s="6" customFormat="1" x14ac:dyDescent="0.25"/>
    <row r="863" s="6" customFormat="1" x14ac:dyDescent="0.25"/>
    <row r="864" s="6" customFormat="1" x14ac:dyDescent="0.25"/>
    <row r="865" s="6" customFormat="1" x14ac:dyDescent="0.25"/>
    <row r="866" s="6" customFormat="1" x14ac:dyDescent="0.25"/>
    <row r="867" s="6" customFormat="1" x14ac:dyDescent="0.25"/>
    <row r="868" s="6" customFormat="1" x14ac:dyDescent="0.25"/>
    <row r="869" s="6" customFormat="1" x14ac:dyDescent="0.25"/>
    <row r="870" s="6" customFormat="1" x14ac:dyDescent="0.25"/>
    <row r="871" s="6" customFormat="1" x14ac:dyDescent="0.25"/>
    <row r="872" s="6" customFormat="1" x14ac:dyDescent="0.25"/>
    <row r="873" s="6" customFormat="1" x14ac:dyDescent="0.25"/>
    <row r="874" s="6" customFormat="1" x14ac:dyDescent="0.25"/>
    <row r="875" s="6" customFormat="1" x14ac:dyDescent="0.25"/>
    <row r="876" s="6" customFormat="1" x14ac:dyDescent="0.25"/>
    <row r="877" s="6" customFormat="1" x14ac:dyDescent="0.25"/>
    <row r="878" s="6" customFormat="1" x14ac:dyDescent="0.25"/>
    <row r="879" s="6" customFormat="1" x14ac:dyDescent="0.25"/>
    <row r="880" s="6" customFormat="1" x14ac:dyDescent="0.25"/>
    <row r="881" s="6" customFormat="1" x14ac:dyDescent="0.25"/>
    <row r="882" s="6" customFormat="1" x14ac:dyDescent="0.25"/>
    <row r="883" s="6" customFormat="1" x14ac:dyDescent="0.25"/>
    <row r="884" s="6" customFormat="1" x14ac:dyDescent="0.25"/>
    <row r="885" s="6" customFormat="1" x14ac:dyDescent="0.25"/>
    <row r="886" s="6" customFormat="1" x14ac:dyDescent="0.25"/>
    <row r="887" s="6" customFormat="1" x14ac:dyDescent="0.25"/>
    <row r="888" s="6" customFormat="1" x14ac:dyDescent="0.25"/>
    <row r="889" s="6" customFormat="1" x14ac:dyDescent="0.25"/>
    <row r="890" s="6" customFormat="1" x14ac:dyDescent="0.25"/>
    <row r="891" s="6" customFormat="1" x14ac:dyDescent="0.25"/>
    <row r="892" s="6" customFormat="1" x14ac:dyDescent="0.25"/>
    <row r="893" s="6" customFormat="1" x14ac:dyDescent="0.25"/>
    <row r="894" s="6" customFormat="1" x14ac:dyDescent="0.25"/>
    <row r="895" s="6" customFormat="1" x14ac:dyDescent="0.25"/>
    <row r="896" s="6" customFormat="1" x14ac:dyDescent="0.25"/>
    <row r="897" s="6" customFormat="1" x14ac:dyDescent="0.25"/>
    <row r="898" s="6" customFormat="1" x14ac:dyDescent="0.25"/>
    <row r="899" s="6" customFormat="1" x14ac:dyDescent="0.25"/>
    <row r="900" s="6" customFormat="1" x14ac:dyDescent="0.25"/>
    <row r="901" s="6" customFormat="1" x14ac:dyDescent="0.25"/>
    <row r="902" s="6" customFormat="1" x14ac:dyDescent="0.25"/>
    <row r="903" s="6" customFormat="1" x14ac:dyDescent="0.25"/>
    <row r="904" s="6" customFormat="1" x14ac:dyDescent="0.25"/>
    <row r="905" s="6" customFormat="1" x14ac:dyDescent="0.25"/>
    <row r="906" s="6" customFormat="1" x14ac:dyDescent="0.25"/>
    <row r="907" s="6" customFormat="1" x14ac:dyDescent="0.25"/>
    <row r="908" s="6" customFormat="1" x14ac:dyDescent="0.25"/>
    <row r="909" s="6" customFormat="1" x14ac:dyDescent="0.25"/>
    <row r="910" s="6" customFormat="1" x14ac:dyDescent="0.25"/>
    <row r="911" s="6" customFormat="1" x14ac:dyDescent="0.25"/>
    <row r="912" s="6" customFormat="1" x14ac:dyDescent="0.25"/>
    <row r="913" s="6" customFormat="1" x14ac:dyDescent="0.25"/>
    <row r="914" s="6" customFormat="1" x14ac:dyDescent="0.25"/>
    <row r="915" s="6" customFormat="1" x14ac:dyDescent="0.25"/>
    <row r="916" s="6" customFormat="1" x14ac:dyDescent="0.25"/>
    <row r="917" s="6" customFormat="1" x14ac:dyDescent="0.25"/>
    <row r="918" s="6" customFormat="1" x14ac:dyDescent="0.25"/>
    <row r="919" s="6" customFormat="1" x14ac:dyDescent="0.25"/>
    <row r="920" s="6" customFormat="1" x14ac:dyDescent="0.25"/>
    <row r="921" s="6" customFormat="1" x14ac:dyDescent="0.25"/>
    <row r="922" s="6" customFormat="1" x14ac:dyDescent="0.25"/>
    <row r="923" s="6" customFormat="1" x14ac:dyDescent="0.25"/>
    <row r="924" s="6" customFormat="1" x14ac:dyDescent="0.25"/>
    <row r="925" s="6" customFormat="1" x14ac:dyDescent="0.25"/>
    <row r="926" s="6" customFormat="1" x14ac:dyDescent="0.25"/>
    <row r="927" s="6" customFormat="1" x14ac:dyDescent="0.25"/>
    <row r="928" s="6" customFormat="1" x14ac:dyDescent="0.25"/>
    <row r="929" s="6" customFormat="1" x14ac:dyDescent="0.25"/>
    <row r="930" s="6" customFormat="1" x14ac:dyDescent="0.25"/>
    <row r="931" s="6" customFormat="1" x14ac:dyDescent="0.25"/>
    <row r="932" s="6" customFormat="1" x14ac:dyDescent="0.25"/>
    <row r="933" s="6" customFormat="1" x14ac:dyDescent="0.25"/>
    <row r="934" s="6" customFormat="1" x14ac:dyDescent="0.25"/>
    <row r="935" s="6" customFormat="1" x14ac:dyDescent="0.25"/>
    <row r="936" s="6" customFormat="1" x14ac:dyDescent="0.25"/>
    <row r="937" s="6" customFormat="1" x14ac:dyDescent="0.25"/>
    <row r="938" s="6" customFormat="1" x14ac:dyDescent="0.25"/>
    <row r="939" s="6" customFormat="1" x14ac:dyDescent="0.25"/>
    <row r="940" s="6" customFormat="1" x14ac:dyDescent="0.25"/>
    <row r="941" s="6" customFormat="1" x14ac:dyDescent="0.25"/>
    <row r="942" s="6" customFormat="1" x14ac:dyDescent="0.25"/>
    <row r="943" s="6" customFormat="1" x14ac:dyDescent="0.25"/>
    <row r="944" s="6" customFormat="1" x14ac:dyDescent="0.25"/>
    <row r="945" s="6" customFormat="1" x14ac:dyDescent="0.25"/>
    <row r="946" s="6" customFormat="1" x14ac:dyDescent="0.25"/>
    <row r="947" s="6" customFormat="1" x14ac:dyDescent="0.25"/>
    <row r="948" s="6" customFormat="1" x14ac:dyDescent="0.25"/>
    <row r="949" s="6" customFormat="1" x14ac:dyDescent="0.25"/>
    <row r="950" s="6" customFormat="1" x14ac:dyDescent="0.25"/>
    <row r="951" s="6" customFormat="1" x14ac:dyDescent="0.25"/>
    <row r="952" s="6" customFormat="1" x14ac:dyDescent="0.25"/>
    <row r="953" s="6" customFormat="1" x14ac:dyDescent="0.25"/>
    <row r="954" s="6" customFormat="1" x14ac:dyDescent="0.25"/>
    <row r="955" s="6" customFormat="1" x14ac:dyDescent="0.25"/>
    <row r="956" s="6" customFormat="1" x14ac:dyDescent="0.25"/>
    <row r="957" s="6" customFormat="1" x14ac:dyDescent="0.25"/>
    <row r="958" s="6" customFormat="1" x14ac:dyDescent="0.25"/>
    <row r="959" s="6" customFormat="1" x14ac:dyDescent="0.25"/>
    <row r="960" s="6" customFormat="1" x14ac:dyDescent="0.25"/>
    <row r="961" s="6" customFormat="1" x14ac:dyDescent="0.25"/>
    <row r="962" s="6" customFormat="1" x14ac:dyDescent="0.25"/>
    <row r="963" s="6" customFormat="1" x14ac:dyDescent="0.25"/>
    <row r="964" s="6" customFormat="1" x14ac:dyDescent="0.25"/>
    <row r="965" s="6" customFormat="1" x14ac:dyDescent="0.25"/>
    <row r="966" s="6" customFormat="1" x14ac:dyDescent="0.25"/>
    <row r="967" s="6" customFormat="1" x14ac:dyDescent="0.25"/>
    <row r="968" s="6" customFormat="1" x14ac:dyDescent="0.25"/>
    <row r="969" s="6" customFormat="1" x14ac:dyDescent="0.25"/>
    <row r="970" s="6" customFormat="1" x14ac:dyDescent="0.25"/>
    <row r="971" s="6" customFormat="1" x14ac:dyDescent="0.25"/>
    <row r="972" s="6" customFormat="1" x14ac:dyDescent="0.25"/>
    <row r="973" s="6" customFormat="1" x14ac:dyDescent="0.25"/>
    <row r="974" s="6" customFormat="1" x14ac:dyDescent="0.25"/>
    <row r="975" s="6" customFormat="1" x14ac:dyDescent="0.25"/>
    <row r="976" s="6" customFormat="1" x14ac:dyDescent="0.25"/>
    <row r="977" s="6" customFormat="1" x14ac:dyDescent="0.25"/>
    <row r="978" s="6" customFormat="1" x14ac:dyDescent="0.25"/>
    <row r="979" s="6" customFormat="1" x14ac:dyDescent="0.25"/>
    <row r="980" s="6" customFormat="1" x14ac:dyDescent="0.25"/>
    <row r="981" s="6" customFormat="1" x14ac:dyDescent="0.25"/>
    <row r="982" s="6" customFormat="1" x14ac:dyDescent="0.25"/>
    <row r="983" s="6" customFormat="1" x14ac:dyDescent="0.25"/>
    <row r="984" s="6" customFormat="1" x14ac:dyDescent="0.25"/>
    <row r="985" s="6" customFormat="1" x14ac:dyDescent="0.25"/>
    <row r="986" s="6" customFormat="1" x14ac:dyDescent="0.25"/>
    <row r="987" s="6" customFormat="1" x14ac:dyDescent="0.25"/>
    <row r="988" s="6" customFormat="1" x14ac:dyDescent="0.25"/>
    <row r="989" s="6" customFormat="1" x14ac:dyDescent="0.25"/>
    <row r="990" s="6" customFormat="1" x14ac:dyDescent="0.25"/>
    <row r="991" s="6" customFormat="1" x14ac:dyDescent="0.25"/>
    <row r="992" s="6" customFormat="1" x14ac:dyDescent="0.25"/>
    <row r="993" s="6" customFormat="1" x14ac:dyDescent="0.25"/>
    <row r="994" s="6" customFormat="1" x14ac:dyDescent="0.25"/>
    <row r="995" s="6" customFormat="1" x14ac:dyDescent="0.25"/>
    <row r="996" s="6" customFormat="1" x14ac:dyDescent="0.25"/>
    <row r="997" s="6" customFormat="1" x14ac:dyDescent="0.25"/>
    <row r="998" s="6" customFormat="1" x14ac:dyDescent="0.25"/>
    <row r="999" s="6" customFormat="1" x14ac:dyDescent="0.25"/>
    <row r="1000" s="6" customFormat="1" x14ac:dyDescent="0.25"/>
    <row r="1001" s="6" customFormat="1" x14ac:dyDescent="0.25"/>
    <row r="1002" s="6" customFormat="1" x14ac:dyDescent="0.25"/>
    <row r="1003" s="6" customFormat="1" x14ac:dyDescent="0.25"/>
    <row r="1004" s="6" customFormat="1" x14ac:dyDescent="0.25"/>
    <row r="1005" s="6" customFormat="1" x14ac:dyDescent="0.25"/>
    <row r="1006" s="6" customFormat="1" x14ac:dyDescent="0.25"/>
    <row r="1007" s="6" customFormat="1" x14ac:dyDescent="0.25"/>
    <row r="1008" s="6" customFormat="1" x14ac:dyDescent="0.25"/>
    <row r="1009" s="6" customFormat="1" x14ac:dyDescent="0.25"/>
    <row r="1010" s="6" customFormat="1" x14ac:dyDescent="0.25"/>
    <row r="1011" s="6" customFormat="1" x14ac:dyDescent="0.25"/>
    <row r="1012" s="6" customFormat="1" x14ac:dyDescent="0.25"/>
    <row r="1013" s="6" customFormat="1" x14ac:dyDescent="0.25"/>
    <row r="1014" s="6" customFormat="1" x14ac:dyDescent="0.25"/>
    <row r="1015" s="6" customFormat="1" x14ac:dyDescent="0.25"/>
    <row r="1016" s="6" customFormat="1" x14ac:dyDescent="0.25"/>
    <row r="1017" s="6" customFormat="1" x14ac:dyDescent="0.25"/>
    <row r="1018" s="6" customFormat="1" x14ac:dyDescent="0.25"/>
    <row r="1019" s="6" customFormat="1" x14ac:dyDescent="0.25"/>
    <row r="1020" s="6" customFormat="1" x14ac:dyDescent="0.25"/>
    <row r="1021" s="6" customFormat="1" x14ac:dyDescent="0.25"/>
    <row r="1022" s="6" customFormat="1" x14ac:dyDescent="0.25"/>
    <row r="1023" s="6" customFormat="1" x14ac:dyDescent="0.25"/>
    <row r="1024" s="6" customFormat="1" x14ac:dyDescent="0.25"/>
    <row r="1025" s="6" customFormat="1" x14ac:dyDescent="0.25"/>
    <row r="1026" s="6" customFormat="1" x14ac:dyDescent="0.25"/>
    <row r="1027" s="6" customFormat="1" x14ac:dyDescent="0.25"/>
    <row r="1028" s="6" customFormat="1" x14ac:dyDescent="0.25"/>
    <row r="1029" s="6" customFormat="1" x14ac:dyDescent="0.25"/>
    <row r="1030" s="6" customFormat="1" x14ac:dyDescent="0.25"/>
    <row r="1031" s="6" customFormat="1" x14ac:dyDescent="0.25"/>
    <row r="1032" s="6" customFormat="1" x14ac:dyDescent="0.25"/>
    <row r="1033" s="6" customFormat="1" x14ac:dyDescent="0.25"/>
    <row r="1034" s="6" customFormat="1" x14ac:dyDescent="0.25"/>
    <row r="1035" s="6" customFormat="1" x14ac:dyDescent="0.25"/>
    <row r="1036" s="6" customFormat="1" x14ac:dyDescent="0.25"/>
    <row r="1037" s="6" customFormat="1" x14ac:dyDescent="0.25"/>
    <row r="1038" s="6" customFormat="1" x14ac:dyDescent="0.25"/>
    <row r="1039" s="6" customFormat="1" x14ac:dyDescent="0.25"/>
    <row r="1040" s="6" customFormat="1" x14ac:dyDescent="0.25"/>
    <row r="1041" s="6" customFormat="1" x14ac:dyDescent="0.25"/>
    <row r="1042" s="6" customFormat="1" x14ac:dyDescent="0.25"/>
    <row r="1043" s="6" customFormat="1" x14ac:dyDescent="0.25"/>
    <row r="1044" s="6" customFormat="1" x14ac:dyDescent="0.25"/>
    <row r="1045" s="6" customFormat="1" x14ac:dyDescent="0.25"/>
    <row r="1046" s="6" customFormat="1" x14ac:dyDescent="0.25"/>
    <row r="1047" s="6" customFormat="1" x14ac:dyDescent="0.25"/>
    <row r="1048" s="6" customFormat="1" x14ac:dyDescent="0.25"/>
    <row r="1049" s="6" customFormat="1" x14ac:dyDescent="0.25"/>
    <row r="1050" s="6" customFormat="1" x14ac:dyDescent="0.25"/>
    <row r="1051" s="6" customFormat="1" x14ac:dyDescent="0.25"/>
    <row r="1052" s="6" customFormat="1" x14ac:dyDescent="0.25"/>
    <row r="1053" s="6" customFormat="1" x14ac:dyDescent="0.25"/>
    <row r="1054" s="6" customFormat="1" x14ac:dyDescent="0.25"/>
    <row r="1055" s="6" customFormat="1" x14ac:dyDescent="0.25"/>
    <row r="1056" s="6" customFormat="1" x14ac:dyDescent="0.25"/>
    <row r="1057" s="6" customFormat="1" x14ac:dyDescent="0.25"/>
    <row r="1058" s="6" customFormat="1" x14ac:dyDescent="0.25"/>
    <row r="1059" s="6" customFormat="1" x14ac:dyDescent="0.25"/>
    <row r="1060" s="6" customFormat="1" x14ac:dyDescent="0.25"/>
    <row r="1061" s="6" customFormat="1" x14ac:dyDescent="0.25"/>
    <row r="1062" s="6" customFormat="1" x14ac:dyDescent="0.25"/>
    <row r="1063" s="6" customFormat="1" x14ac:dyDescent="0.25"/>
    <row r="1064" s="6" customFormat="1" x14ac:dyDescent="0.25"/>
    <row r="1065" s="6" customFormat="1" x14ac:dyDescent="0.25"/>
    <row r="1066" s="6" customFormat="1" x14ac:dyDescent="0.25"/>
    <row r="1067" s="6" customFormat="1" x14ac:dyDescent="0.25"/>
    <row r="1068" s="6" customFormat="1" x14ac:dyDescent="0.25"/>
    <row r="1069" s="6" customFormat="1" x14ac:dyDescent="0.25"/>
    <row r="1070" s="6" customFormat="1" x14ac:dyDescent="0.25"/>
    <row r="1071" s="6" customFormat="1" x14ac:dyDescent="0.25"/>
    <row r="1072" s="6" customFormat="1" x14ac:dyDescent="0.25"/>
    <row r="1073" s="6" customFormat="1" x14ac:dyDescent="0.25"/>
    <row r="1074" s="6" customFormat="1" x14ac:dyDescent="0.25"/>
    <row r="1075" s="6" customFormat="1" x14ac:dyDescent="0.25"/>
    <row r="1076" s="6" customFormat="1" x14ac:dyDescent="0.25"/>
    <row r="1077" s="6" customFormat="1" x14ac:dyDescent="0.25"/>
    <row r="1078" s="6" customFormat="1" x14ac:dyDescent="0.25"/>
    <row r="1079" s="6" customFormat="1" x14ac:dyDescent="0.25"/>
    <row r="1080" s="6" customFormat="1" x14ac:dyDescent="0.25"/>
    <row r="1081" s="6" customFormat="1" x14ac:dyDescent="0.25"/>
    <row r="1082" s="6" customFormat="1" x14ac:dyDescent="0.25"/>
    <row r="1083" s="6" customFormat="1" x14ac:dyDescent="0.25"/>
    <row r="1084" s="6" customFormat="1" x14ac:dyDescent="0.25"/>
    <row r="1085" s="6" customFormat="1" x14ac:dyDescent="0.25"/>
    <row r="1086" s="6" customFormat="1" x14ac:dyDescent="0.25"/>
    <row r="1087" s="6" customFormat="1" x14ac:dyDescent="0.25"/>
    <row r="1088" s="6" customFormat="1" x14ac:dyDescent="0.25"/>
    <row r="1089" s="6" customFormat="1" x14ac:dyDescent="0.25"/>
    <row r="1090" s="6" customFormat="1" x14ac:dyDescent="0.25"/>
    <row r="1091" s="6" customFormat="1" x14ac:dyDescent="0.25"/>
    <row r="1092" s="6" customFormat="1" x14ac:dyDescent="0.25"/>
    <row r="1093" s="6" customFormat="1" x14ac:dyDescent="0.25"/>
    <row r="1094" s="6" customFormat="1" x14ac:dyDescent="0.25"/>
    <row r="1095" s="6" customFormat="1" x14ac:dyDescent="0.25"/>
    <row r="1096" s="6" customFormat="1" x14ac:dyDescent="0.25"/>
    <row r="1097" s="6" customFormat="1" x14ac:dyDescent="0.25"/>
    <row r="1098" s="6" customFormat="1" x14ac:dyDescent="0.25"/>
    <row r="1099" s="6" customFormat="1" x14ac:dyDescent="0.25"/>
    <row r="1100" s="6" customFormat="1" x14ac:dyDescent="0.25"/>
    <row r="1101" s="6" customFormat="1" x14ac:dyDescent="0.25"/>
    <row r="1102" s="6" customFormat="1" x14ac:dyDescent="0.25"/>
    <row r="1103" s="6" customFormat="1" x14ac:dyDescent="0.25"/>
    <row r="1104" s="6" customFormat="1" x14ac:dyDescent="0.25"/>
    <row r="1105" s="6" customFormat="1" x14ac:dyDescent="0.25"/>
    <row r="1106" s="6" customFormat="1" x14ac:dyDescent="0.25"/>
    <row r="1107" s="6" customFormat="1" x14ac:dyDescent="0.25"/>
    <row r="1108" s="6" customFormat="1" x14ac:dyDescent="0.25"/>
    <row r="1109" s="6" customFormat="1" x14ac:dyDescent="0.25"/>
    <row r="1110" s="6" customFormat="1" x14ac:dyDescent="0.25"/>
    <row r="1111" s="6" customFormat="1" x14ac:dyDescent="0.25"/>
    <row r="1112" s="6" customFormat="1" x14ac:dyDescent="0.25"/>
    <row r="1113" s="6" customFormat="1" x14ac:dyDescent="0.25"/>
    <row r="1114" s="6" customFormat="1" x14ac:dyDescent="0.25"/>
    <row r="1115" s="6" customFormat="1" x14ac:dyDescent="0.25"/>
    <row r="1116" s="6" customFormat="1" x14ac:dyDescent="0.25"/>
    <row r="1117" s="6" customFormat="1" x14ac:dyDescent="0.25"/>
    <row r="1118" s="6" customFormat="1" x14ac:dyDescent="0.25"/>
    <row r="1119" s="6" customFormat="1" x14ac:dyDescent="0.25"/>
    <row r="1120" s="6" customFormat="1" x14ac:dyDescent="0.25"/>
    <row r="1121" s="6" customFormat="1" x14ac:dyDescent="0.25"/>
    <row r="1122" s="6" customFormat="1" x14ac:dyDescent="0.25"/>
    <row r="1123" s="6" customFormat="1" x14ac:dyDescent="0.25"/>
    <row r="1124" s="6" customFormat="1" x14ac:dyDescent="0.25"/>
    <row r="1125" s="6" customFormat="1" x14ac:dyDescent="0.25"/>
    <row r="1126" s="6" customFormat="1" x14ac:dyDescent="0.25"/>
    <row r="1127" s="6" customFormat="1" x14ac:dyDescent="0.25"/>
    <row r="1128" s="6" customFormat="1" x14ac:dyDescent="0.25"/>
    <row r="1129" s="6" customFormat="1" x14ac:dyDescent="0.25"/>
    <row r="1130" s="6" customFormat="1" x14ac:dyDescent="0.25"/>
    <row r="1131" s="6" customFormat="1" x14ac:dyDescent="0.25"/>
    <row r="1132" s="6" customFormat="1" x14ac:dyDescent="0.25"/>
    <row r="1133" s="6" customFormat="1" x14ac:dyDescent="0.25"/>
    <row r="1134" s="6" customFormat="1" x14ac:dyDescent="0.25"/>
    <row r="1135" s="6" customFormat="1" x14ac:dyDescent="0.25"/>
    <row r="1136" s="6" customFormat="1" x14ac:dyDescent="0.25"/>
    <row r="1137" s="6" customFormat="1" x14ac:dyDescent="0.25"/>
    <row r="1138" s="6" customFormat="1" x14ac:dyDescent="0.25"/>
    <row r="1139" s="6" customFormat="1" x14ac:dyDescent="0.25"/>
    <row r="1140" s="6" customFormat="1" x14ac:dyDescent="0.25"/>
    <row r="1141" s="6" customFormat="1" x14ac:dyDescent="0.25"/>
    <row r="1142" s="6" customFormat="1" x14ac:dyDescent="0.25"/>
    <row r="1143" s="6" customFormat="1" x14ac:dyDescent="0.25"/>
    <row r="1144" s="6" customFormat="1" x14ac:dyDescent="0.25"/>
    <row r="1145" s="6" customFormat="1" x14ac:dyDescent="0.25"/>
    <row r="1146" s="6" customFormat="1" x14ac:dyDescent="0.25"/>
    <row r="1147" s="6" customFormat="1" x14ac:dyDescent="0.25"/>
    <row r="1148" s="6" customFormat="1" x14ac:dyDescent="0.25"/>
    <row r="1149" s="6" customFormat="1" x14ac:dyDescent="0.25"/>
    <row r="1150" s="6" customFormat="1" x14ac:dyDescent="0.25"/>
    <row r="1151" s="6" customFormat="1" x14ac:dyDescent="0.25"/>
    <row r="1152" s="6" customFormat="1" x14ac:dyDescent="0.25"/>
    <row r="1153" s="6" customFormat="1" x14ac:dyDescent="0.25"/>
    <row r="1154" s="6" customFormat="1" x14ac:dyDescent="0.25"/>
    <row r="1155" s="6" customFormat="1" x14ac:dyDescent="0.25"/>
    <row r="1156" s="6" customFormat="1" x14ac:dyDescent="0.25"/>
    <row r="1157" s="6" customFormat="1" x14ac:dyDescent="0.25"/>
    <row r="1158" s="6" customFormat="1" x14ac:dyDescent="0.25"/>
    <row r="1159" s="6" customFormat="1" x14ac:dyDescent="0.25"/>
    <row r="1160" s="6" customFormat="1" x14ac:dyDescent="0.25"/>
    <row r="1161" s="6" customFormat="1" x14ac:dyDescent="0.25"/>
    <row r="1162" s="6" customFormat="1" x14ac:dyDescent="0.25"/>
    <row r="1163" s="6" customFormat="1" x14ac:dyDescent="0.25"/>
    <row r="1164" s="6" customFormat="1" x14ac:dyDescent="0.25"/>
    <row r="1165" s="6" customFormat="1" x14ac:dyDescent="0.25"/>
    <row r="1166" s="6" customFormat="1" x14ac:dyDescent="0.25"/>
    <row r="1167" s="6" customFormat="1" x14ac:dyDescent="0.25"/>
    <row r="1168" s="6" customFormat="1" x14ac:dyDescent="0.25"/>
    <row r="1169" s="6" customFormat="1" x14ac:dyDescent="0.25"/>
    <row r="1170" s="6" customFormat="1" x14ac:dyDescent="0.25"/>
    <row r="1171" s="6" customFormat="1" x14ac:dyDescent="0.25"/>
    <row r="1172" s="6" customFormat="1" x14ac:dyDescent="0.25"/>
    <row r="1173" s="6" customFormat="1" x14ac:dyDescent="0.25"/>
    <row r="1174" s="6" customFormat="1" x14ac:dyDescent="0.25"/>
    <row r="1175" s="6" customFormat="1" x14ac:dyDescent="0.25"/>
    <row r="1176" s="6" customFormat="1" x14ac:dyDescent="0.25"/>
    <row r="1177" s="6" customFormat="1" x14ac:dyDescent="0.25"/>
    <row r="1178" s="6" customFormat="1" x14ac:dyDescent="0.25"/>
    <row r="1179" s="6" customFormat="1" x14ac:dyDescent="0.25"/>
    <row r="1180" s="6" customFormat="1" x14ac:dyDescent="0.25"/>
    <row r="1181" s="6" customFormat="1" x14ac:dyDescent="0.25"/>
    <row r="1182" s="6" customFormat="1" x14ac:dyDescent="0.25"/>
    <row r="1183" s="6" customFormat="1" x14ac:dyDescent="0.25"/>
    <row r="1184" s="6" customFormat="1" x14ac:dyDescent="0.25"/>
    <row r="1185" s="6" customFormat="1" x14ac:dyDescent="0.25"/>
    <row r="1186" s="6" customFormat="1" x14ac:dyDescent="0.25"/>
    <row r="1187" s="6" customFormat="1" x14ac:dyDescent="0.25"/>
    <row r="1188" s="6" customFormat="1" x14ac:dyDescent="0.25"/>
    <row r="1189" s="6" customFormat="1" x14ac:dyDescent="0.25"/>
    <row r="1190" s="6" customFormat="1" x14ac:dyDescent="0.25"/>
    <row r="1191" s="6" customFormat="1" x14ac:dyDescent="0.25"/>
    <row r="1192" s="6" customFormat="1" x14ac:dyDescent="0.25"/>
    <row r="1193" s="6" customFormat="1" x14ac:dyDescent="0.25"/>
    <row r="1194" s="6" customFormat="1" x14ac:dyDescent="0.25"/>
    <row r="1195" s="6" customFormat="1" x14ac:dyDescent="0.25"/>
    <row r="1196" s="6" customFormat="1" x14ac:dyDescent="0.25"/>
    <row r="1197" s="6" customFormat="1" x14ac:dyDescent="0.25"/>
    <row r="1198" s="6" customFormat="1" x14ac:dyDescent="0.25"/>
    <row r="1199" s="6" customFormat="1" x14ac:dyDescent="0.25"/>
    <row r="1200" s="6" customFormat="1" x14ac:dyDescent="0.25"/>
    <row r="1201" s="6" customFormat="1" x14ac:dyDescent="0.25"/>
    <row r="1202" s="6" customFormat="1" x14ac:dyDescent="0.25"/>
    <row r="1203" s="6" customFormat="1" x14ac:dyDescent="0.25"/>
    <row r="1204" s="6" customFormat="1" x14ac:dyDescent="0.25"/>
    <row r="1205" s="6" customFormat="1" x14ac:dyDescent="0.25"/>
    <row r="1206" s="6" customFormat="1" x14ac:dyDescent="0.25"/>
    <row r="1207" s="6" customFormat="1" x14ac:dyDescent="0.25"/>
    <row r="1208" s="6" customFormat="1" x14ac:dyDescent="0.25"/>
    <row r="1209" s="6" customFormat="1" x14ac:dyDescent="0.25"/>
    <row r="1210" s="6" customFormat="1" x14ac:dyDescent="0.25"/>
    <row r="1211" s="6" customFormat="1" x14ac:dyDescent="0.25"/>
    <row r="1212" s="6" customFormat="1" x14ac:dyDescent="0.25"/>
    <row r="1213" s="6" customFormat="1" x14ac:dyDescent="0.25"/>
    <row r="1214" s="6" customFormat="1" x14ac:dyDescent="0.25"/>
    <row r="1215" s="6" customFormat="1" x14ac:dyDescent="0.25"/>
    <row r="1216" s="6" customFormat="1" x14ac:dyDescent="0.25"/>
    <row r="1217" s="6" customFormat="1" x14ac:dyDescent="0.25"/>
    <row r="1218" s="6" customFormat="1" x14ac:dyDescent="0.25"/>
    <row r="1219" s="6" customFormat="1" x14ac:dyDescent="0.25"/>
    <row r="1220" s="6" customFormat="1" x14ac:dyDescent="0.25"/>
    <row r="1221" s="6" customFormat="1" x14ac:dyDescent="0.25"/>
    <row r="1222" s="6" customFormat="1" x14ac:dyDescent="0.25"/>
    <row r="1223" s="6" customFormat="1" x14ac:dyDescent="0.25"/>
    <row r="1224" s="6" customFormat="1" x14ac:dyDescent="0.25"/>
    <row r="1225" s="6" customFormat="1" x14ac:dyDescent="0.25"/>
    <row r="1226" s="6" customFormat="1" x14ac:dyDescent="0.25"/>
    <row r="1227" s="6" customFormat="1" x14ac:dyDescent="0.25"/>
    <row r="1228" s="6" customFormat="1" x14ac:dyDescent="0.25"/>
    <row r="1229" s="6" customFormat="1" x14ac:dyDescent="0.25"/>
    <row r="1230" s="6" customFormat="1" x14ac:dyDescent="0.25"/>
    <row r="1231" s="6" customFormat="1" x14ac:dyDescent="0.25"/>
    <row r="1232" s="6" customFormat="1" x14ac:dyDescent="0.25"/>
    <row r="1233" s="6" customFormat="1" x14ac:dyDescent="0.25"/>
    <row r="1234" s="6" customFormat="1" x14ac:dyDescent="0.25"/>
    <row r="1235" s="6" customFormat="1" x14ac:dyDescent="0.25"/>
    <row r="1236" s="6" customFormat="1" x14ac:dyDescent="0.25"/>
    <row r="1237" s="6" customFormat="1" x14ac:dyDescent="0.25"/>
    <row r="1238" s="6" customFormat="1" x14ac:dyDescent="0.25"/>
    <row r="1239" s="6" customFormat="1" x14ac:dyDescent="0.25"/>
    <row r="1240" s="6" customFormat="1" x14ac:dyDescent="0.25"/>
    <row r="1241" s="6" customFormat="1" x14ac:dyDescent="0.25"/>
    <row r="1242" s="6" customFormat="1" x14ac:dyDescent="0.25"/>
    <row r="1243" s="6" customFormat="1" x14ac:dyDescent="0.25"/>
    <row r="1244" s="6" customFormat="1" x14ac:dyDescent="0.25"/>
    <row r="1245" s="6" customFormat="1" x14ac:dyDescent="0.25"/>
    <row r="1246" s="6" customFormat="1" x14ac:dyDescent="0.25"/>
    <row r="1247" s="6" customFormat="1" x14ac:dyDescent="0.25"/>
    <row r="1248" s="6" customFormat="1" x14ac:dyDescent="0.25"/>
    <row r="1249" s="6" customFormat="1" x14ac:dyDescent="0.25"/>
    <row r="1250" s="6" customFormat="1" x14ac:dyDescent="0.25"/>
    <row r="1251" s="6" customFormat="1" x14ac:dyDescent="0.25"/>
    <row r="1252" s="6" customFormat="1" x14ac:dyDescent="0.25"/>
    <row r="1253" s="6" customFormat="1" x14ac:dyDescent="0.25"/>
    <row r="1254" s="6" customFormat="1" x14ac:dyDescent="0.25"/>
    <row r="1255" s="6" customFormat="1" x14ac:dyDescent="0.25"/>
    <row r="1256" s="6" customFormat="1" x14ac:dyDescent="0.25"/>
    <row r="1257" s="6" customFormat="1" x14ac:dyDescent="0.25"/>
    <row r="1258" s="6" customFormat="1" x14ac:dyDescent="0.25"/>
    <row r="1259" s="6" customFormat="1" x14ac:dyDescent="0.25"/>
    <row r="1260" s="6" customFormat="1" x14ac:dyDescent="0.25"/>
    <row r="1261" s="6" customFormat="1" x14ac:dyDescent="0.25"/>
    <row r="1262" s="6" customFormat="1" x14ac:dyDescent="0.25"/>
    <row r="1263" s="6" customFormat="1" x14ac:dyDescent="0.25"/>
    <row r="1264" s="6" customFormat="1" x14ac:dyDescent="0.25"/>
    <row r="1265" s="6" customFormat="1" x14ac:dyDescent="0.25"/>
    <row r="1266" s="6" customFormat="1" x14ac:dyDescent="0.25"/>
    <row r="1267" s="6" customFormat="1" x14ac:dyDescent="0.25"/>
    <row r="1268" s="6" customFormat="1" x14ac:dyDescent="0.25"/>
    <row r="1269" s="6" customFormat="1" x14ac:dyDescent="0.25"/>
    <row r="1270" s="6" customFormat="1" x14ac:dyDescent="0.25"/>
    <row r="1271" s="6" customFormat="1" x14ac:dyDescent="0.25"/>
    <row r="1272" s="6" customFormat="1" x14ac:dyDescent="0.25"/>
    <row r="1273" s="6" customFormat="1" x14ac:dyDescent="0.25"/>
    <row r="1274" s="6" customFormat="1" x14ac:dyDescent="0.25"/>
    <row r="1275" s="6" customFormat="1" x14ac:dyDescent="0.25"/>
    <row r="1276" s="6" customFormat="1" x14ac:dyDescent="0.25"/>
    <row r="1277" s="6" customFormat="1" x14ac:dyDescent="0.25"/>
    <row r="1278" s="6" customFormat="1" x14ac:dyDescent="0.25"/>
    <row r="1279" s="6" customFormat="1" x14ac:dyDescent="0.25"/>
    <row r="1280" s="6" customFormat="1" x14ac:dyDescent="0.25"/>
    <row r="1281" s="6" customFormat="1" x14ac:dyDescent="0.25"/>
    <row r="1282" s="6" customFormat="1" x14ac:dyDescent="0.25"/>
    <row r="1283" s="6" customFormat="1" x14ac:dyDescent="0.25"/>
    <row r="1284" s="6" customFormat="1" x14ac:dyDescent="0.25"/>
    <row r="1285" s="6" customFormat="1" x14ac:dyDescent="0.25"/>
    <row r="1286" s="6" customFormat="1" x14ac:dyDescent="0.25"/>
    <row r="1287" s="6" customFormat="1" x14ac:dyDescent="0.25"/>
    <row r="1288" s="6" customFormat="1" x14ac:dyDescent="0.25"/>
    <row r="1289" s="6" customFormat="1" x14ac:dyDescent="0.25"/>
    <row r="1290" s="6" customFormat="1" x14ac:dyDescent="0.25"/>
    <row r="1291" s="6" customFormat="1" x14ac:dyDescent="0.25"/>
    <row r="1292" s="6" customFormat="1" x14ac:dyDescent="0.25"/>
    <row r="1293" s="6" customFormat="1" x14ac:dyDescent="0.25"/>
    <row r="1294" s="6" customFormat="1" x14ac:dyDescent="0.25"/>
    <row r="1295" s="6" customFormat="1" x14ac:dyDescent="0.25"/>
    <row r="1296" s="6" customFormat="1" x14ac:dyDescent="0.25"/>
    <row r="1297" s="6" customFormat="1" x14ac:dyDescent="0.25"/>
    <row r="1298" s="6" customFormat="1" x14ac:dyDescent="0.25"/>
    <row r="1299" s="6" customFormat="1" x14ac:dyDescent="0.25"/>
    <row r="1300" s="6" customFormat="1" x14ac:dyDescent="0.25"/>
    <row r="1301" s="6" customFormat="1" x14ac:dyDescent="0.25"/>
    <row r="1302" s="6" customFormat="1" x14ac:dyDescent="0.25"/>
    <row r="1303" s="6" customFormat="1" x14ac:dyDescent="0.25"/>
    <row r="1304" s="6" customFormat="1" x14ac:dyDescent="0.25"/>
    <row r="1305" s="6" customFormat="1" x14ac:dyDescent="0.25"/>
    <row r="1306" s="6" customFormat="1" x14ac:dyDescent="0.25"/>
    <row r="1307" s="6" customFormat="1" x14ac:dyDescent="0.25"/>
    <row r="1308" s="6" customFormat="1" x14ac:dyDescent="0.25"/>
    <row r="1309" s="6" customFormat="1" x14ac:dyDescent="0.25"/>
    <row r="1310" s="6" customFormat="1" x14ac:dyDescent="0.25"/>
    <row r="1311" s="6" customFormat="1" x14ac:dyDescent="0.25"/>
    <row r="1312" s="6" customFormat="1" x14ac:dyDescent="0.25"/>
    <row r="1313" s="6" customFormat="1" x14ac:dyDescent="0.25"/>
    <row r="1314" s="6" customFormat="1" x14ac:dyDescent="0.25"/>
    <row r="1315" s="6" customFormat="1" x14ac:dyDescent="0.25"/>
    <row r="1316" s="6" customFormat="1" x14ac:dyDescent="0.25"/>
    <row r="1317" s="6" customFormat="1" x14ac:dyDescent="0.25"/>
    <row r="1318" s="6" customFormat="1" x14ac:dyDescent="0.25"/>
    <row r="1319" s="6" customFormat="1" x14ac:dyDescent="0.25"/>
    <row r="1320" s="6" customFormat="1" x14ac:dyDescent="0.25"/>
    <row r="1321" s="6" customFormat="1" x14ac:dyDescent="0.25"/>
    <row r="1322" s="6" customFormat="1" x14ac:dyDescent="0.25"/>
    <row r="1323" s="6" customFormat="1" x14ac:dyDescent="0.25"/>
    <row r="1324" s="6" customFormat="1" x14ac:dyDescent="0.25"/>
    <row r="1325" s="6" customFormat="1" x14ac:dyDescent="0.25"/>
    <row r="1326" s="6" customFormat="1" x14ac:dyDescent="0.25"/>
    <row r="1327" s="6" customFormat="1" x14ac:dyDescent="0.25"/>
    <row r="1328" s="6" customFormat="1" x14ac:dyDescent="0.25"/>
    <row r="1329" s="6" customFormat="1" x14ac:dyDescent="0.25"/>
    <row r="1330" s="6" customFormat="1" x14ac:dyDescent="0.25"/>
    <row r="1331" s="6" customFormat="1" x14ac:dyDescent="0.25"/>
    <row r="1332" s="6" customFormat="1" x14ac:dyDescent="0.25"/>
    <row r="1333" s="6" customFormat="1" x14ac:dyDescent="0.25"/>
    <row r="1334" s="6" customFormat="1" x14ac:dyDescent="0.25"/>
    <row r="1335" s="6" customFormat="1" x14ac:dyDescent="0.25"/>
    <row r="1336" s="6" customFormat="1" x14ac:dyDescent="0.25"/>
    <row r="1337" s="6" customFormat="1" x14ac:dyDescent="0.25"/>
    <row r="1338" s="6" customFormat="1" x14ac:dyDescent="0.25"/>
    <row r="1339" s="6" customFormat="1" x14ac:dyDescent="0.25"/>
    <row r="1340" s="6" customFormat="1" x14ac:dyDescent="0.25"/>
    <row r="1341" s="6" customFormat="1" x14ac:dyDescent="0.25"/>
    <row r="1342" s="6" customFormat="1" x14ac:dyDescent="0.25"/>
    <row r="1343" s="6" customFormat="1" x14ac:dyDescent="0.25"/>
    <row r="1344" s="6" customFormat="1" x14ac:dyDescent="0.25"/>
    <row r="1345" s="6" customFormat="1" x14ac:dyDescent="0.25"/>
    <row r="1346" s="6" customFormat="1" x14ac:dyDescent="0.25"/>
    <row r="1347" s="6" customFormat="1" x14ac:dyDescent="0.25"/>
    <row r="1348" s="6" customFormat="1" x14ac:dyDescent="0.25"/>
    <row r="1349" s="6" customFormat="1" x14ac:dyDescent="0.25"/>
    <row r="1350" s="6" customFormat="1" x14ac:dyDescent="0.25"/>
    <row r="1351" s="6" customFormat="1" x14ac:dyDescent="0.25"/>
    <row r="1352" s="6" customFormat="1" x14ac:dyDescent="0.25"/>
    <row r="1353" s="6" customFormat="1" x14ac:dyDescent="0.25"/>
    <row r="1354" s="6" customFormat="1" x14ac:dyDescent="0.25"/>
    <row r="1355" s="6" customFormat="1" x14ac:dyDescent="0.25"/>
    <row r="1356" s="6" customFormat="1" x14ac:dyDescent="0.25"/>
    <row r="1357" s="6" customFormat="1" x14ac:dyDescent="0.25"/>
    <row r="1358" s="6" customFormat="1" x14ac:dyDescent="0.25"/>
    <row r="1359" s="6" customFormat="1" x14ac:dyDescent="0.25"/>
    <row r="1360" s="6" customFormat="1" x14ac:dyDescent="0.25"/>
    <row r="1361" s="6" customFormat="1" x14ac:dyDescent="0.25"/>
    <row r="1362" s="6" customFormat="1" x14ac:dyDescent="0.25"/>
    <row r="1363" s="6" customFormat="1" x14ac:dyDescent="0.25"/>
    <row r="1364" s="6" customFormat="1" x14ac:dyDescent="0.25"/>
    <row r="1365" s="6" customFormat="1" x14ac:dyDescent="0.25"/>
    <row r="1366" s="6" customFormat="1" x14ac:dyDescent="0.25"/>
    <row r="1367" s="6" customFormat="1" x14ac:dyDescent="0.25"/>
    <row r="1368" s="6" customFormat="1" x14ac:dyDescent="0.25"/>
    <row r="1369" s="6" customFormat="1" x14ac:dyDescent="0.25"/>
    <row r="1370" s="6" customFormat="1" x14ac:dyDescent="0.25"/>
    <row r="1371" s="6" customFormat="1" x14ac:dyDescent="0.25"/>
    <row r="1372" s="6" customFormat="1" x14ac:dyDescent="0.25"/>
    <row r="1373" s="6" customFormat="1" x14ac:dyDescent="0.25"/>
    <row r="1374" s="6" customFormat="1" x14ac:dyDescent="0.25"/>
    <row r="1375" s="6" customFormat="1" x14ac:dyDescent="0.25"/>
    <row r="1376" s="6" customFormat="1" x14ac:dyDescent="0.25"/>
    <row r="1377" s="6" customFormat="1" x14ac:dyDescent="0.25"/>
    <row r="1378" s="6" customFormat="1" x14ac:dyDescent="0.25"/>
    <row r="1379" s="6" customFormat="1" x14ac:dyDescent="0.25"/>
    <row r="1380" s="6" customFormat="1" x14ac:dyDescent="0.25"/>
    <row r="1381" s="6" customFormat="1" x14ac:dyDescent="0.25"/>
    <row r="1382" s="6" customFormat="1" x14ac:dyDescent="0.25"/>
    <row r="1383" s="6" customFormat="1" x14ac:dyDescent="0.25"/>
    <row r="1384" s="6" customFormat="1" x14ac:dyDescent="0.25"/>
    <row r="1385" s="6" customFormat="1" x14ac:dyDescent="0.25"/>
    <row r="1386" s="6" customFormat="1" x14ac:dyDescent="0.25"/>
    <row r="1387" s="6" customFormat="1" x14ac:dyDescent="0.25"/>
    <row r="1388" s="6" customFormat="1" x14ac:dyDescent="0.25"/>
    <row r="1389" s="6" customFormat="1" x14ac:dyDescent="0.25"/>
    <row r="1390" s="6" customFormat="1" x14ac:dyDescent="0.25"/>
    <row r="1391" s="6" customFormat="1" x14ac:dyDescent="0.25"/>
    <row r="1392" s="6" customFormat="1" x14ac:dyDescent="0.25"/>
    <row r="1393" s="6" customFormat="1" x14ac:dyDescent="0.25"/>
    <row r="1394" s="6" customFormat="1" x14ac:dyDescent="0.25"/>
    <row r="1395" s="6" customFormat="1" x14ac:dyDescent="0.25"/>
    <row r="1396" s="6" customFormat="1" x14ac:dyDescent="0.25"/>
    <row r="1397" s="6" customFormat="1" x14ac:dyDescent="0.25"/>
    <row r="1398" s="6" customFormat="1" x14ac:dyDescent="0.25"/>
    <row r="1399" s="6" customFormat="1" x14ac:dyDescent="0.25"/>
    <row r="1400" s="6" customFormat="1" x14ac:dyDescent="0.25"/>
    <row r="1401" s="6" customFormat="1" x14ac:dyDescent="0.25"/>
    <row r="1402" s="6" customFormat="1" x14ac:dyDescent="0.25"/>
    <row r="1403" s="6" customFormat="1" x14ac:dyDescent="0.25"/>
    <row r="1404" s="6" customFormat="1" x14ac:dyDescent="0.25"/>
    <row r="1405" s="6" customFormat="1" x14ac:dyDescent="0.25"/>
    <row r="1406" s="6" customFormat="1" x14ac:dyDescent="0.25"/>
    <row r="1407" s="6" customFormat="1" x14ac:dyDescent="0.25"/>
    <row r="1408" s="6" customFormat="1" x14ac:dyDescent="0.25"/>
    <row r="1409" s="6" customFormat="1" x14ac:dyDescent="0.25"/>
    <row r="1410" s="6" customFormat="1" x14ac:dyDescent="0.25"/>
    <row r="1411" s="6" customFormat="1" x14ac:dyDescent="0.25"/>
    <row r="1412" s="6" customFormat="1" x14ac:dyDescent="0.25"/>
    <row r="1413" s="6" customFormat="1" x14ac:dyDescent="0.25"/>
    <row r="1414" s="6" customFormat="1" x14ac:dyDescent="0.25"/>
    <row r="1415" s="6" customFormat="1" x14ac:dyDescent="0.25"/>
    <row r="1416" s="6" customFormat="1" x14ac:dyDescent="0.25"/>
    <row r="1417" s="6" customFormat="1" x14ac:dyDescent="0.25"/>
    <row r="1418" s="6" customFormat="1" x14ac:dyDescent="0.25"/>
    <row r="1419" s="6" customFormat="1" x14ac:dyDescent="0.25"/>
    <row r="1420" s="6" customFormat="1" x14ac:dyDescent="0.25"/>
    <row r="1421" s="6" customFormat="1" x14ac:dyDescent="0.25"/>
    <row r="1422" s="6" customFormat="1" x14ac:dyDescent="0.25"/>
    <row r="1423" s="6" customFormat="1" x14ac:dyDescent="0.25"/>
    <row r="1424" s="6" customFormat="1" x14ac:dyDescent="0.25"/>
    <row r="1425" s="6" customFormat="1" x14ac:dyDescent="0.25"/>
    <row r="1426" s="6" customFormat="1" x14ac:dyDescent="0.25"/>
    <row r="1427" s="6" customFormat="1" x14ac:dyDescent="0.25"/>
    <row r="1428" s="6" customFormat="1" x14ac:dyDescent="0.25"/>
    <row r="1429" s="6" customFormat="1" x14ac:dyDescent="0.25"/>
    <row r="1430" s="6" customFormat="1" x14ac:dyDescent="0.25"/>
    <row r="1431" s="6" customFormat="1" x14ac:dyDescent="0.25"/>
    <row r="1432" s="6" customFormat="1" x14ac:dyDescent="0.25"/>
    <row r="1433" s="6" customFormat="1" x14ac:dyDescent="0.25"/>
    <row r="1434" s="6" customFormat="1" x14ac:dyDescent="0.25"/>
    <row r="1435" s="6" customFormat="1" x14ac:dyDescent="0.25"/>
    <row r="1436" s="6" customFormat="1" x14ac:dyDescent="0.25"/>
    <row r="1437" s="6" customFormat="1" x14ac:dyDescent="0.25"/>
    <row r="1438" s="6" customFormat="1" x14ac:dyDescent="0.25"/>
    <row r="1439" s="6" customFormat="1" x14ac:dyDescent="0.25"/>
    <row r="1440" s="6" customFormat="1" x14ac:dyDescent="0.25"/>
    <row r="1441" s="6" customFormat="1" x14ac:dyDescent="0.25"/>
    <row r="1442" s="6" customFormat="1" x14ac:dyDescent="0.25"/>
    <row r="1443" s="6" customFormat="1" x14ac:dyDescent="0.25"/>
    <row r="1444" s="6" customFormat="1" x14ac:dyDescent="0.25"/>
    <row r="1445" s="6" customFormat="1" x14ac:dyDescent="0.25"/>
    <row r="1446" s="6" customFormat="1" x14ac:dyDescent="0.25"/>
    <row r="1447" s="6" customFormat="1" x14ac:dyDescent="0.25"/>
    <row r="1448" s="6" customFormat="1" x14ac:dyDescent="0.25"/>
    <row r="1449" s="6" customFormat="1" x14ac:dyDescent="0.25"/>
    <row r="1450" s="6" customFormat="1" x14ac:dyDescent="0.25"/>
    <row r="1451" s="6" customFormat="1" x14ac:dyDescent="0.25"/>
    <row r="1452" s="6" customFormat="1" x14ac:dyDescent="0.25"/>
    <row r="1453" s="6" customFormat="1" x14ac:dyDescent="0.25"/>
    <row r="1454" s="6" customFormat="1" x14ac:dyDescent="0.25"/>
    <row r="1455" s="6" customFormat="1" x14ac:dyDescent="0.25"/>
    <row r="1456" s="6" customFormat="1" x14ac:dyDescent="0.25"/>
    <row r="1457" s="6" customFormat="1" x14ac:dyDescent="0.25"/>
    <row r="1458" s="6" customFormat="1" x14ac:dyDescent="0.25"/>
    <row r="1459" s="6" customFormat="1" x14ac:dyDescent="0.25"/>
    <row r="1460" s="6" customFormat="1" x14ac:dyDescent="0.25"/>
    <row r="1461" s="6" customFormat="1" x14ac:dyDescent="0.25"/>
    <row r="1462" s="6" customFormat="1" x14ac:dyDescent="0.25"/>
    <row r="1463" s="6" customFormat="1" x14ac:dyDescent="0.25"/>
    <row r="1464" s="6" customFormat="1" x14ac:dyDescent="0.25"/>
    <row r="1465" s="6" customFormat="1" x14ac:dyDescent="0.25"/>
    <row r="1466" s="6" customFormat="1" x14ac:dyDescent="0.25"/>
    <row r="1467" s="6" customFormat="1" x14ac:dyDescent="0.25"/>
    <row r="1468" s="6" customFormat="1" x14ac:dyDescent="0.25"/>
    <row r="1469" s="6" customFormat="1" x14ac:dyDescent="0.25"/>
    <row r="1470" s="6" customFormat="1" x14ac:dyDescent="0.25"/>
    <row r="1471" s="6" customFormat="1" x14ac:dyDescent="0.25"/>
    <row r="1472" s="6" customFormat="1" x14ac:dyDescent="0.25"/>
    <row r="1473" s="6" customFormat="1" x14ac:dyDescent="0.25"/>
    <row r="1474" s="6" customFormat="1" x14ac:dyDescent="0.25"/>
    <row r="1475" s="6" customFormat="1" x14ac:dyDescent="0.25"/>
    <row r="1476" s="6" customFormat="1" x14ac:dyDescent="0.25"/>
    <row r="1477" s="6" customFormat="1" x14ac:dyDescent="0.25"/>
    <row r="1478" s="6" customFormat="1" x14ac:dyDescent="0.25"/>
    <row r="1479" s="6" customFormat="1" x14ac:dyDescent="0.25"/>
    <row r="1480" s="6" customFormat="1" x14ac:dyDescent="0.25"/>
    <row r="1481" s="6" customFormat="1" x14ac:dyDescent="0.25"/>
    <row r="1482" s="6" customFormat="1" x14ac:dyDescent="0.25"/>
    <row r="1483" s="6" customFormat="1" x14ac:dyDescent="0.25"/>
    <row r="1484" s="6" customFormat="1" x14ac:dyDescent="0.25"/>
    <row r="1485" s="6" customFormat="1" x14ac:dyDescent="0.25"/>
    <row r="1486" s="6" customFormat="1" x14ac:dyDescent="0.25"/>
    <row r="1487" s="6" customFormat="1" x14ac:dyDescent="0.25"/>
    <row r="1488" s="6" customFormat="1" x14ac:dyDescent="0.25"/>
    <row r="1489" s="6" customFormat="1" x14ac:dyDescent="0.25"/>
    <row r="1490" s="6" customFormat="1" x14ac:dyDescent="0.25"/>
    <row r="1491" s="6" customFormat="1" x14ac:dyDescent="0.25"/>
    <row r="1492" s="6" customFormat="1" x14ac:dyDescent="0.25"/>
    <row r="1493" s="6" customFormat="1" x14ac:dyDescent="0.25"/>
    <row r="1494" s="6" customFormat="1" x14ac:dyDescent="0.25"/>
    <row r="1495" s="6" customFormat="1" x14ac:dyDescent="0.25"/>
    <row r="1496" s="6" customFormat="1" x14ac:dyDescent="0.25"/>
    <row r="1497" s="6" customFormat="1" x14ac:dyDescent="0.25"/>
    <row r="1498" s="6" customFormat="1" x14ac:dyDescent="0.25"/>
    <row r="1499" s="6" customFormat="1" x14ac:dyDescent="0.25"/>
    <row r="1500" s="6" customFormat="1" x14ac:dyDescent="0.25"/>
    <row r="1501" s="6" customFormat="1" x14ac:dyDescent="0.25"/>
    <row r="1502" s="6" customFormat="1" x14ac:dyDescent="0.25"/>
    <row r="1503" s="6" customFormat="1" x14ac:dyDescent="0.25"/>
    <row r="1504" s="6" customFormat="1" x14ac:dyDescent="0.25"/>
    <row r="1505" s="6" customFormat="1" x14ac:dyDescent="0.25"/>
    <row r="1506" s="6" customFormat="1" x14ac:dyDescent="0.25"/>
    <row r="1507" s="6" customFormat="1" x14ac:dyDescent="0.25"/>
    <row r="1508" s="6" customFormat="1" x14ac:dyDescent="0.25"/>
    <row r="1509" s="6" customFormat="1" x14ac:dyDescent="0.25"/>
    <row r="1510" s="6" customFormat="1" x14ac:dyDescent="0.25"/>
    <row r="1511" s="6" customFormat="1" x14ac:dyDescent="0.25"/>
    <row r="1512" s="6" customFormat="1" x14ac:dyDescent="0.25"/>
    <row r="1513" s="6" customFormat="1" x14ac:dyDescent="0.25"/>
    <row r="1514" s="6" customFormat="1" x14ac:dyDescent="0.25"/>
    <row r="1515" s="6" customFormat="1" x14ac:dyDescent="0.25"/>
    <row r="1516" s="6" customFormat="1" x14ac:dyDescent="0.25"/>
    <row r="1517" s="6" customFormat="1" x14ac:dyDescent="0.25"/>
    <row r="1518" s="6" customFormat="1" x14ac:dyDescent="0.25"/>
    <row r="1519" s="6" customFormat="1" x14ac:dyDescent="0.25"/>
    <row r="1520" s="6" customFormat="1" x14ac:dyDescent="0.25"/>
    <row r="1521" s="6" customFormat="1" x14ac:dyDescent="0.25"/>
    <row r="1522" s="6" customFormat="1" x14ac:dyDescent="0.25"/>
    <row r="1523" s="6" customFormat="1" x14ac:dyDescent="0.25"/>
    <row r="1524" s="6" customFormat="1" x14ac:dyDescent="0.25"/>
    <row r="1525" s="6" customFormat="1" x14ac:dyDescent="0.25"/>
    <row r="1526" s="6" customFormat="1" x14ac:dyDescent="0.25"/>
    <row r="1527" s="6" customFormat="1" x14ac:dyDescent="0.25"/>
    <row r="1528" s="6" customFormat="1" x14ac:dyDescent="0.25"/>
    <row r="1529" s="6" customFormat="1" x14ac:dyDescent="0.25"/>
    <row r="1530" s="6" customFormat="1" x14ac:dyDescent="0.25"/>
    <row r="1531" s="6" customFormat="1" x14ac:dyDescent="0.25"/>
    <row r="1532" s="6" customFormat="1" x14ac:dyDescent="0.25"/>
    <row r="1533" s="6" customFormat="1" x14ac:dyDescent="0.25"/>
    <row r="1534" s="6" customFormat="1" x14ac:dyDescent="0.25"/>
    <row r="1535" s="6" customFormat="1" x14ac:dyDescent="0.25"/>
    <row r="1536" s="6" customFormat="1" x14ac:dyDescent="0.25"/>
    <row r="1537" s="6" customFormat="1" x14ac:dyDescent="0.25"/>
    <row r="1538" s="6" customFormat="1" x14ac:dyDescent="0.25"/>
    <row r="1539" s="6" customFormat="1" x14ac:dyDescent="0.25"/>
    <row r="1540" s="6" customFormat="1" x14ac:dyDescent="0.25"/>
    <row r="1541" s="6" customFormat="1" x14ac:dyDescent="0.25"/>
    <row r="1542" s="6" customFormat="1" x14ac:dyDescent="0.25"/>
    <row r="1543" s="6" customFormat="1" x14ac:dyDescent="0.25"/>
    <row r="1544" s="6" customFormat="1" x14ac:dyDescent="0.25"/>
    <row r="1545" s="6" customFormat="1" x14ac:dyDescent="0.25"/>
    <row r="1546" s="6" customFormat="1" x14ac:dyDescent="0.25"/>
    <row r="1547" s="6" customFormat="1" x14ac:dyDescent="0.25"/>
    <row r="1548" s="6" customFormat="1" x14ac:dyDescent="0.25"/>
    <row r="1549" s="6" customFormat="1" x14ac:dyDescent="0.25"/>
    <row r="1550" s="6" customFormat="1" x14ac:dyDescent="0.25"/>
    <row r="1551" s="6" customFormat="1" x14ac:dyDescent="0.25"/>
    <row r="1552" s="6" customFormat="1" x14ac:dyDescent="0.25"/>
    <row r="1553" s="6" customFormat="1" x14ac:dyDescent="0.25"/>
    <row r="1554" s="6" customFormat="1" x14ac:dyDescent="0.25"/>
    <row r="1555" s="6" customFormat="1" x14ac:dyDescent="0.25"/>
    <row r="1556" s="6" customFormat="1" x14ac:dyDescent="0.25"/>
    <row r="1557" s="6" customFormat="1" x14ac:dyDescent="0.25"/>
    <row r="1558" s="6" customFormat="1" x14ac:dyDescent="0.25"/>
    <row r="1559" s="6" customFormat="1" x14ac:dyDescent="0.25"/>
    <row r="1560" s="6" customFormat="1" x14ac:dyDescent="0.25"/>
    <row r="1561" s="6" customFormat="1" x14ac:dyDescent="0.25"/>
    <row r="1562" s="6" customFormat="1" x14ac:dyDescent="0.25"/>
    <row r="1563" s="6" customFormat="1" x14ac:dyDescent="0.25"/>
    <row r="1564" s="6" customFormat="1" x14ac:dyDescent="0.25"/>
    <row r="1565" s="6" customFormat="1" x14ac:dyDescent="0.25"/>
    <row r="1566" s="6" customFormat="1" x14ac:dyDescent="0.25"/>
    <row r="1567" s="6" customFormat="1" x14ac:dyDescent="0.25"/>
    <row r="1568" s="6" customFormat="1" x14ac:dyDescent="0.25"/>
    <row r="1569" s="6" customFormat="1" x14ac:dyDescent="0.25"/>
    <row r="1570" s="6" customFormat="1" x14ac:dyDescent="0.25"/>
    <row r="1571" s="6" customFormat="1" x14ac:dyDescent="0.25"/>
    <row r="1572" s="6" customFormat="1" x14ac:dyDescent="0.25"/>
    <row r="1573" s="6" customFormat="1" x14ac:dyDescent="0.25"/>
    <row r="1574" s="6" customFormat="1" x14ac:dyDescent="0.25"/>
    <row r="1575" s="6" customFormat="1" x14ac:dyDescent="0.25"/>
    <row r="1576" s="6" customFormat="1" x14ac:dyDescent="0.25"/>
    <row r="1577" s="6" customFormat="1" x14ac:dyDescent="0.25"/>
    <row r="1578" s="6" customFormat="1" x14ac:dyDescent="0.25"/>
    <row r="1579" s="6" customFormat="1" x14ac:dyDescent="0.25"/>
    <row r="1580" s="6" customFormat="1" x14ac:dyDescent="0.25"/>
    <row r="1581" s="6" customFormat="1" x14ac:dyDescent="0.25"/>
    <row r="1582" s="6" customFormat="1" x14ac:dyDescent="0.25"/>
    <row r="1583" s="6" customFormat="1" x14ac:dyDescent="0.25"/>
    <row r="1584" s="6" customFormat="1" x14ac:dyDescent="0.25"/>
    <row r="1585" s="6" customFormat="1" x14ac:dyDescent="0.25"/>
    <row r="1586" s="6" customFormat="1" x14ac:dyDescent="0.25"/>
    <row r="1587" s="6" customFormat="1" x14ac:dyDescent="0.25"/>
    <row r="1588" s="6" customFormat="1" x14ac:dyDescent="0.25"/>
    <row r="1589" s="6" customFormat="1" x14ac:dyDescent="0.25"/>
    <row r="1590" s="6" customFormat="1" x14ac:dyDescent="0.25"/>
    <row r="1591" s="6" customFormat="1" x14ac:dyDescent="0.25"/>
    <row r="1592" s="6" customFormat="1" x14ac:dyDescent="0.25"/>
    <row r="1593" s="6" customFormat="1" x14ac:dyDescent="0.25"/>
    <row r="1594" s="6" customFormat="1" x14ac:dyDescent="0.25"/>
    <row r="1595" s="6" customFormat="1" x14ac:dyDescent="0.25"/>
    <row r="1596" s="6" customFormat="1" x14ac:dyDescent="0.25"/>
    <row r="1597" s="6" customFormat="1" x14ac:dyDescent="0.25"/>
    <row r="1598" s="6" customFormat="1" x14ac:dyDescent="0.25"/>
    <row r="1599" s="6" customFormat="1" x14ac:dyDescent="0.25"/>
    <row r="1600" s="6" customFormat="1" x14ac:dyDescent="0.25"/>
    <row r="1601" s="6" customFormat="1" x14ac:dyDescent="0.25"/>
    <row r="1602" s="6" customFormat="1" x14ac:dyDescent="0.25"/>
    <row r="1603" s="6" customFormat="1" x14ac:dyDescent="0.25"/>
    <row r="1604" s="6" customFormat="1" x14ac:dyDescent="0.25"/>
    <row r="1605" s="6" customFormat="1" x14ac:dyDescent="0.25"/>
    <row r="1606" s="6" customFormat="1" x14ac:dyDescent="0.25"/>
    <row r="1607" s="6" customFormat="1" x14ac:dyDescent="0.25"/>
    <row r="1608" s="6" customFormat="1" x14ac:dyDescent="0.25"/>
    <row r="1609" s="6" customFormat="1" x14ac:dyDescent="0.25"/>
    <row r="1610" s="6" customFormat="1" x14ac:dyDescent="0.25"/>
    <row r="1611" s="6" customFormat="1" x14ac:dyDescent="0.25"/>
    <row r="1612" s="6" customFormat="1" x14ac:dyDescent="0.25"/>
    <row r="1613" s="6" customFormat="1" x14ac:dyDescent="0.25"/>
    <row r="1614" s="6" customFormat="1" x14ac:dyDescent="0.25"/>
    <row r="1615" s="6" customFormat="1" x14ac:dyDescent="0.25"/>
    <row r="1616" s="6" customFormat="1" x14ac:dyDescent="0.25"/>
    <row r="1617" s="6" customFormat="1" x14ac:dyDescent="0.25"/>
    <row r="1618" s="6" customFormat="1" x14ac:dyDescent="0.25"/>
    <row r="1619" s="6" customFormat="1" x14ac:dyDescent="0.25"/>
    <row r="1620" s="6" customFormat="1" x14ac:dyDescent="0.25"/>
    <row r="1621" s="6" customFormat="1" x14ac:dyDescent="0.25"/>
    <row r="1622" s="6" customFormat="1" x14ac:dyDescent="0.25"/>
    <row r="1623" s="6" customFormat="1" x14ac:dyDescent="0.25"/>
    <row r="1624" s="6" customFormat="1" x14ac:dyDescent="0.25"/>
    <row r="1625" s="6" customFormat="1" x14ac:dyDescent="0.25"/>
    <row r="1626" s="6" customFormat="1" x14ac:dyDescent="0.25"/>
    <row r="1627" s="6" customFormat="1" x14ac:dyDescent="0.25"/>
    <row r="1628" s="6" customFormat="1" x14ac:dyDescent="0.25"/>
    <row r="1629" s="6" customFormat="1" x14ac:dyDescent="0.25"/>
    <row r="1630" s="6" customFormat="1" x14ac:dyDescent="0.25"/>
    <row r="1631" s="6" customFormat="1" x14ac:dyDescent="0.25"/>
    <row r="1632" s="6" customFormat="1" x14ac:dyDescent="0.25"/>
    <row r="1633" s="6" customFormat="1" x14ac:dyDescent="0.25"/>
    <row r="1634" s="6" customFormat="1" x14ac:dyDescent="0.25"/>
    <row r="1635" s="6" customFormat="1" x14ac:dyDescent="0.25"/>
    <row r="1636" s="6" customFormat="1" x14ac:dyDescent="0.25"/>
    <row r="1637" s="6" customFormat="1" x14ac:dyDescent="0.25"/>
    <row r="1638" s="6" customFormat="1" x14ac:dyDescent="0.25"/>
    <row r="1639" s="6" customFormat="1" x14ac:dyDescent="0.25"/>
    <row r="1640" s="6" customFormat="1" x14ac:dyDescent="0.25"/>
    <row r="1641" s="6" customFormat="1" x14ac:dyDescent="0.25"/>
    <row r="1642" s="6" customFormat="1" x14ac:dyDescent="0.25"/>
    <row r="1643" s="6" customFormat="1" x14ac:dyDescent="0.25"/>
    <row r="1644" s="6" customFormat="1" x14ac:dyDescent="0.25"/>
    <row r="1645" s="6" customFormat="1" x14ac:dyDescent="0.25"/>
    <row r="1646" s="6" customFormat="1" x14ac:dyDescent="0.25"/>
    <row r="1647" s="6" customFormat="1" x14ac:dyDescent="0.25"/>
    <row r="1648" s="6" customFormat="1" x14ac:dyDescent="0.25"/>
    <row r="1649" s="6" customFormat="1" x14ac:dyDescent="0.25"/>
    <row r="1650" s="6" customFormat="1" x14ac:dyDescent="0.25"/>
    <row r="1651" s="6" customFormat="1" x14ac:dyDescent="0.25"/>
    <row r="1652" s="6" customFormat="1" x14ac:dyDescent="0.25"/>
    <row r="1653" s="6" customFormat="1" x14ac:dyDescent="0.25"/>
    <row r="1654" s="6" customFormat="1" x14ac:dyDescent="0.25"/>
    <row r="1655" s="6" customFormat="1" x14ac:dyDescent="0.25"/>
    <row r="1656" s="6" customFormat="1" x14ac:dyDescent="0.25"/>
    <row r="1657" s="6" customFormat="1" x14ac:dyDescent="0.25"/>
    <row r="1658" s="6" customFormat="1" x14ac:dyDescent="0.25"/>
    <row r="1659" s="6" customFormat="1" x14ac:dyDescent="0.25"/>
    <row r="1660" s="6" customFormat="1" x14ac:dyDescent="0.25"/>
    <row r="1661" s="6" customFormat="1" x14ac:dyDescent="0.25"/>
    <row r="1662" s="6" customFormat="1" x14ac:dyDescent="0.25"/>
    <row r="1663" s="6" customFormat="1" x14ac:dyDescent="0.25"/>
    <row r="1664" s="6" customFormat="1" x14ac:dyDescent="0.25"/>
    <row r="1665" s="6" customFormat="1" x14ac:dyDescent="0.25"/>
    <row r="1666" s="6" customFormat="1" x14ac:dyDescent="0.25"/>
    <row r="1667" s="6" customFormat="1" x14ac:dyDescent="0.25"/>
    <row r="1668" s="6" customFormat="1" x14ac:dyDescent="0.25"/>
    <row r="1669" s="6" customFormat="1" x14ac:dyDescent="0.25"/>
    <row r="1670" s="6" customFormat="1" x14ac:dyDescent="0.25"/>
    <row r="1671" s="6" customFormat="1" x14ac:dyDescent="0.25"/>
    <row r="1672" s="6" customFormat="1" x14ac:dyDescent="0.25"/>
    <row r="1673" s="6" customFormat="1" x14ac:dyDescent="0.25"/>
    <row r="1674" s="6" customFormat="1" x14ac:dyDescent="0.25"/>
    <row r="1675" s="6" customFormat="1" x14ac:dyDescent="0.25"/>
    <row r="1676" s="6" customFormat="1" x14ac:dyDescent="0.25"/>
    <row r="1677" s="6" customFormat="1" x14ac:dyDescent="0.25"/>
    <row r="1678" s="6" customFormat="1" x14ac:dyDescent="0.25"/>
    <row r="1679" s="6" customFormat="1" x14ac:dyDescent="0.25"/>
    <row r="1680" s="6" customFormat="1" x14ac:dyDescent="0.25"/>
    <row r="1681" s="6" customFormat="1" x14ac:dyDescent="0.25"/>
    <row r="1682" s="6" customFormat="1" x14ac:dyDescent="0.25"/>
    <row r="1683" s="6" customFormat="1" x14ac:dyDescent="0.25"/>
    <row r="1684" s="6" customFormat="1" x14ac:dyDescent="0.25"/>
    <row r="1685" s="6" customFormat="1" x14ac:dyDescent="0.25"/>
    <row r="1686" s="6" customFormat="1" x14ac:dyDescent="0.25"/>
    <row r="1687" s="6" customFormat="1" x14ac:dyDescent="0.25"/>
    <row r="1688" s="6" customFormat="1" x14ac:dyDescent="0.25"/>
    <row r="1689" s="6" customFormat="1" x14ac:dyDescent="0.25"/>
    <row r="1690" s="6" customFormat="1" x14ac:dyDescent="0.25"/>
    <row r="1691" s="6" customFormat="1" x14ac:dyDescent="0.25"/>
    <row r="1692" s="6" customFormat="1" x14ac:dyDescent="0.25"/>
    <row r="1693" s="6" customFormat="1" x14ac:dyDescent="0.25"/>
    <row r="1694" s="6" customFormat="1" x14ac:dyDescent="0.25"/>
    <row r="1695" s="6" customFormat="1" x14ac:dyDescent="0.25"/>
    <row r="1696" s="6" customFormat="1" x14ac:dyDescent="0.25"/>
    <row r="1697" s="6" customFormat="1" x14ac:dyDescent="0.25"/>
    <row r="1698" s="6" customFormat="1" x14ac:dyDescent="0.25"/>
    <row r="1699" s="6" customFormat="1" x14ac:dyDescent="0.25"/>
    <row r="1700" s="6" customFormat="1" x14ac:dyDescent="0.25"/>
    <row r="1701" s="6" customFormat="1" x14ac:dyDescent="0.25"/>
    <row r="1702" s="6" customFormat="1" x14ac:dyDescent="0.25"/>
    <row r="1703" s="6" customFormat="1" x14ac:dyDescent="0.25"/>
    <row r="1704" s="6" customFormat="1" x14ac:dyDescent="0.25"/>
    <row r="1705" s="6" customFormat="1" x14ac:dyDescent="0.25"/>
    <row r="1706" s="6" customFormat="1" x14ac:dyDescent="0.25"/>
    <row r="1707" s="6" customFormat="1" x14ac:dyDescent="0.25"/>
    <row r="1708" s="6" customFormat="1" x14ac:dyDescent="0.25"/>
    <row r="1709" s="6" customFormat="1" x14ac:dyDescent="0.25"/>
    <row r="1710" s="6" customFormat="1" x14ac:dyDescent="0.25"/>
    <row r="1711" s="6" customFormat="1" x14ac:dyDescent="0.25"/>
    <row r="1712" s="6" customFormat="1" x14ac:dyDescent="0.25"/>
    <row r="1713" s="6" customFormat="1" x14ac:dyDescent="0.25"/>
    <row r="1714" s="6" customFormat="1" x14ac:dyDescent="0.25"/>
    <row r="1715" s="6" customFormat="1" x14ac:dyDescent="0.25"/>
    <row r="1716" s="6" customFormat="1" x14ac:dyDescent="0.25"/>
    <row r="1717" s="6" customFormat="1" x14ac:dyDescent="0.25"/>
    <row r="1718" s="6" customFormat="1" x14ac:dyDescent="0.25"/>
    <row r="1719" s="6" customFormat="1" x14ac:dyDescent="0.25"/>
    <row r="1720" s="6" customFormat="1" x14ac:dyDescent="0.25"/>
    <row r="1721" s="6" customFormat="1" x14ac:dyDescent="0.25"/>
    <row r="1722" s="6" customFormat="1" x14ac:dyDescent="0.25"/>
    <row r="1723" s="6" customFormat="1" x14ac:dyDescent="0.25"/>
    <row r="1724" s="6" customFormat="1" x14ac:dyDescent="0.25"/>
    <row r="1725" s="6" customFormat="1" x14ac:dyDescent="0.25"/>
    <row r="1726" s="6" customFormat="1" x14ac:dyDescent="0.25"/>
    <row r="1727" s="6" customFormat="1" x14ac:dyDescent="0.25"/>
    <row r="1728" s="6" customFormat="1" x14ac:dyDescent="0.25"/>
    <row r="1729" s="6" customFormat="1" x14ac:dyDescent="0.25"/>
    <row r="1730" s="6" customFormat="1" x14ac:dyDescent="0.25"/>
    <row r="1731" s="6" customFormat="1" x14ac:dyDescent="0.25"/>
    <row r="1732" s="6" customFormat="1" x14ac:dyDescent="0.25"/>
    <row r="1733" s="6" customFormat="1" x14ac:dyDescent="0.25"/>
    <row r="1734" s="6" customFormat="1" x14ac:dyDescent="0.25"/>
    <row r="1735" s="6" customFormat="1" x14ac:dyDescent="0.25"/>
    <row r="1736" s="6" customFormat="1" x14ac:dyDescent="0.25"/>
    <row r="1737" s="6" customFormat="1" x14ac:dyDescent="0.25"/>
    <row r="1738" s="6" customFormat="1" x14ac:dyDescent="0.25"/>
    <row r="1739" s="6" customFormat="1" x14ac:dyDescent="0.25"/>
    <row r="1740" s="6" customFormat="1" x14ac:dyDescent="0.25"/>
    <row r="1741" s="6" customFormat="1" x14ac:dyDescent="0.25"/>
    <row r="1742" s="6" customFormat="1" x14ac:dyDescent="0.25"/>
    <row r="1743" s="6" customFormat="1" x14ac:dyDescent="0.25"/>
    <row r="1744" s="6" customFormat="1" x14ac:dyDescent="0.25"/>
    <row r="1745" s="6" customFormat="1" x14ac:dyDescent="0.25"/>
    <row r="1746" s="6" customFormat="1" x14ac:dyDescent="0.25"/>
    <row r="1747" s="6" customFormat="1" x14ac:dyDescent="0.25"/>
    <row r="1748" s="6" customFormat="1" x14ac:dyDescent="0.25"/>
    <row r="1749" s="6" customFormat="1" x14ac:dyDescent="0.25"/>
    <row r="1750" s="6" customFormat="1" x14ac:dyDescent="0.25"/>
    <row r="1751" s="6" customFormat="1" x14ac:dyDescent="0.25"/>
    <row r="1752" s="6" customFormat="1" x14ac:dyDescent="0.25"/>
    <row r="1753" s="6" customFormat="1" x14ac:dyDescent="0.25"/>
    <row r="1754" s="6" customFormat="1" x14ac:dyDescent="0.25"/>
    <row r="1755" s="6" customFormat="1" x14ac:dyDescent="0.25"/>
    <row r="1756" s="6" customFormat="1" x14ac:dyDescent="0.25"/>
    <row r="1757" s="6" customFormat="1" x14ac:dyDescent="0.25"/>
    <row r="1758" s="6" customFormat="1" x14ac:dyDescent="0.25"/>
    <row r="1759" s="6" customFormat="1" x14ac:dyDescent="0.25"/>
    <row r="1760" s="6" customFormat="1" x14ac:dyDescent="0.25"/>
    <row r="1761" s="6" customFormat="1" x14ac:dyDescent="0.25"/>
    <row r="1762" s="6" customFormat="1" x14ac:dyDescent="0.25"/>
    <row r="1763" s="6" customFormat="1" x14ac:dyDescent="0.25"/>
    <row r="1764" s="6" customFormat="1" x14ac:dyDescent="0.25"/>
    <row r="1765" s="6" customFormat="1" x14ac:dyDescent="0.25"/>
    <row r="1766" s="6" customFormat="1" x14ac:dyDescent="0.25"/>
    <row r="1767" s="6" customFormat="1" x14ac:dyDescent="0.25"/>
    <row r="1768" s="6" customFormat="1" x14ac:dyDescent="0.25"/>
    <row r="1769" s="6" customFormat="1" x14ac:dyDescent="0.25"/>
    <row r="1770" s="6" customFormat="1" x14ac:dyDescent="0.25"/>
    <row r="1771" s="6" customFormat="1" x14ac:dyDescent="0.25"/>
    <row r="1772" s="6" customFormat="1" x14ac:dyDescent="0.25"/>
    <row r="1773" s="6" customFormat="1" x14ac:dyDescent="0.25"/>
    <row r="1774" s="6" customFormat="1" x14ac:dyDescent="0.25"/>
    <row r="1775" s="6" customFormat="1" x14ac:dyDescent="0.25"/>
    <row r="1776" s="6" customFormat="1" x14ac:dyDescent="0.25"/>
    <row r="1777" s="6" customFormat="1" x14ac:dyDescent="0.25"/>
    <row r="1778" s="6" customFormat="1" x14ac:dyDescent="0.25"/>
    <row r="1779" s="6" customFormat="1" x14ac:dyDescent="0.25"/>
    <row r="1780" s="6" customFormat="1" x14ac:dyDescent="0.25"/>
    <row r="1781" s="6" customFormat="1" x14ac:dyDescent="0.25"/>
    <row r="1782" s="6" customFormat="1" x14ac:dyDescent="0.25"/>
    <row r="1783" s="6" customFormat="1" x14ac:dyDescent="0.25"/>
    <row r="1784" s="6" customFormat="1" x14ac:dyDescent="0.25"/>
    <row r="1785" s="6" customFormat="1" x14ac:dyDescent="0.25"/>
    <row r="1786" s="6" customFormat="1" x14ac:dyDescent="0.25"/>
    <row r="1787" s="6" customFormat="1" x14ac:dyDescent="0.25"/>
    <row r="1788" s="6" customFormat="1" x14ac:dyDescent="0.25"/>
    <row r="1789" s="6" customFormat="1" x14ac:dyDescent="0.25"/>
    <row r="1790" s="6" customFormat="1" x14ac:dyDescent="0.25"/>
    <row r="1791" s="6" customFormat="1" x14ac:dyDescent="0.25"/>
    <row r="1792" s="6" customFormat="1" x14ac:dyDescent="0.25"/>
    <row r="1793" spans="6:59" x14ac:dyDescent="0.25">
      <c r="F1793" s="6"/>
      <c r="G1793" s="6"/>
      <c r="H1793" s="6"/>
      <c r="I1793" s="6"/>
      <c r="J1793" s="6"/>
      <c r="K1793" s="6"/>
      <c r="L1793" s="6"/>
      <c r="M1793" s="6"/>
      <c r="N1793" s="6"/>
      <c r="O1793" s="6"/>
      <c r="P1793" s="6"/>
      <c r="Q1793" s="6"/>
      <c r="R1793" s="6"/>
      <c r="S1793" s="6"/>
      <c r="T1793" s="6"/>
      <c r="U1793" s="6"/>
      <c r="V1793" s="6"/>
      <c r="W1793" s="6"/>
      <c r="X1793" s="6"/>
      <c r="AD1793" s="6"/>
      <c r="AE1793" s="6"/>
      <c r="AF1793" s="6"/>
      <c r="AG1793" s="6"/>
      <c r="AH1793" s="6"/>
      <c r="AI1793" s="6"/>
      <c r="AJ1793" s="6"/>
      <c r="AK1793" s="6"/>
      <c r="AL1793" s="6"/>
      <c r="AM1793" s="6"/>
      <c r="AN1793" s="6"/>
      <c r="AO1793" s="6"/>
      <c r="AP1793" s="6"/>
      <c r="AQ1793" s="6"/>
      <c r="AR1793" s="6"/>
      <c r="AS1793" s="6"/>
      <c r="AT1793" s="6"/>
      <c r="AU1793" s="6"/>
      <c r="AV1793" s="6"/>
      <c r="AW1793" s="6"/>
      <c r="AX1793" s="6"/>
      <c r="BE1793" s="6"/>
      <c r="BF1793" s="6"/>
      <c r="BG1793" s="6"/>
    </row>
    <row r="1794" spans="6:59" x14ac:dyDescent="0.25">
      <c r="F1794" s="6"/>
      <c r="G1794" s="6"/>
      <c r="H1794" s="6"/>
      <c r="I1794" s="6"/>
      <c r="J1794" s="6"/>
      <c r="K1794" s="6"/>
      <c r="L1794" s="6"/>
      <c r="M1794" s="6"/>
      <c r="N1794" s="6"/>
      <c r="O1794" s="6"/>
      <c r="P1794" s="6"/>
      <c r="Q1794" s="6"/>
      <c r="R1794" s="6"/>
      <c r="S1794" s="6"/>
      <c r="T1794" s="6"/>
      <c r="U1794" s="6"/>
      <c r="V1794" s="6"/>
      <c r="W1794" s="6"/>
      <c r="X1794" s="6"/>
      <c r="AD1794" s="6"/>
      <c r="AE1794" s="6"/>
      <c r="AF1794" s="6"/>
      <c r="AG1794" s="6"/>
      <c r="AH1794" s="6"/>
      <c r="AI1794" s="6"/>
      <c r="AJ1794" s="6"/>
      <c r="AK1794" s="6"/>
      <c r="AL1794" s="6"/>
      <c r="AM1794" s="6"/>
      <c r="AN1794" s="6"/>
      <c r="AO1794" s="6"/>
      <c r="AP1794" s="6"/>
      <c r="AQ1794" s="6"/>
      <c r="AR1794" s="6"/>
      <c r="AS1794" s="6"/>
      <c r="AT1794" s="6"/>
      <c r="AU1794" s="6"/>
      <c r="AV1794" s="6"/>
      <c r="AW1794" s="6"/>
      <c r="AX1794" s="6"/>
      <c r="BE1794" s="6"/>
      <c r="BF1794" s="6"/>
      <c r="BG1794" s="6"/>
    </row>
    <row r="1795" spans="6:59" x14ac:dyDescent="0.25">
      <c r="F1795" s="6"/>
      <c r="G1795" s="6"/>
      <c r="H1795" s="6"/>
      <c r="I1795" s="6"/>
      <c r="J1795" s="6"/>
      <c r="K1795" s="6"/>
      <c r="L1795" s="6"/>
      <c r="M1795" s="6"/>
      <c r="N1795" s="6"/>
      <c r="O1795" s="6"/>
      <c r="P1795" s="6"/>
      <c r="Q1795" s="6"/>
      <c r="R1795" s="6"/>
      <c r="S1795" s="6"/>
      <c r="T1795" s="6"/>
      <c r="U1795" s="6"/>
      <c r="V1795" s="6"/>
      <c r="W1795" s="6"/>
      <c r="X1795" s="6"/>
      <c r="AD1795" s="6"/>
      <c r="AE1795" s="6"/>
      <c r="AF1795" s="6"/>
      <c r="AG1795" s="6"/>
      <c r="AH1795" s="6"/>
      <c r="AI1795" s="6"/>
      <c r="AJ1795" s="6"/>
      <c r="AK1795" s="6"/>
      <c r="AL1795" s="6"/>
      <c r="AM1795" s="6"/>
      <c r="AN1795" s="6"/>
      <c r="AO1795" s="6"/>
      <c r="AP1795" s="6"/>
      <c r="AQ1795" s="6"/>
      <c r="AR1795" s="6"/>
      <c r="AS1795" s="6"/>
      <c r="AT1795" s="6"/>
      <c r="AU1795" s="6"/>
      <c r="AV1795" s="6"/>
      <c r="AW1795" s="6"/>
      <c r="AX1795" s="6"/>
      <c r="BE1795" s="6"/>
      <c r="BF1795" s="6"/>
      <c r="BG1795" s="6"/>
    </row>
    <row r="1796" spans="6:59" x14ac:dyDescent="0.25">
      <c r="F1796" s="6"/>
      <c r="G1796" s="6"/>
      <c r="H1796" s="6"/>
      <c r="I1796" s="6"/>
      <c r="J1796" s="6"/>
      <c r="K1796" s="6"/>
      <c r="L1796" s="6"/>
      <c r="M1796" s="6"/>
      <c r="N1796" s="6"/>
      <c r="O1796" s="6"/>
      <c r="P1796" s="6"/>
      <c r="Q1796" s="6"/>
      <c r="R1796" s="6"/>
      <c r="S1796" s="6"/>
      <c r="T1796" s="6"/>
      <c r="U1796" s="6"/>
      <c r="V1796" s="6"/>
      <c r="W1796" s="6"/>
      <c r="X1796" s="6"/>
      <c r="AD1796" s="6"/>
      <c r="AE1796" s="6"/>
      <c r="AF1796" s="6"/>
      <c r="AG1796" s="6"/>
      <c r="AH1796" s="6"/>
      <c r="AI1796" s="6"/>
      <c r="AJ1796" s="6"/>
      <c r="AK1796" s="6"/>
      <c r="AL1796" s="6"/>
      <c r="AM1796" s="6"/>
      <c r="AN1796" s="6"/>
      <c r="AO1796" s="6"/>
      <c r="AP1796" s="6"/>
      <c r="AQ1796" s="6"/>
      <c r="AR1796" s="6"/>
      <c r="AS1796" s="6"/>
      <c r="AT1796" s="6"/>
      <c r="AU1796" s="6"/>
      <c r="AV1796" s="6"/>
      <c r="AW1796" s="6"/>
      <c r="AX1796" s="6"/>
      <c r="BE1796" s="6"/>
      <c r="BF1796" s="6"/>
      <c r="BG1796" s="6"/>
    </row>
    <row r="1797" spans="6:59" x14ac:dyDescent="0.25">
      <c r="F1797" s="6"/>
      <c r="G1797" s="6"/>
      <c r="H1797" s="6"/>
      <c r="I1797" s="6"/>
      <c r="J1797" s="6"/>
      <c r="K1797" s="6"/>
      <c r="L1797" s="6"/>
      <c r="M1797" s="6"/>
      <c r="N1797" s="6"/>
      <c r="O1797" s="6"/>
      <c r="P1797" s="6"/>
      <c r="Q1797" s="6"/>
      <c r="R1797" s="6"/>
      <c r="S1797" s="6"/>
      <c r="T1797" s="6"/>
      <c r="U1797" s="6"/>
      <c r="V1797" s="6"/>
      <c r="W1797" s="6"/>
      <c r="X1797" s="6"/>
      <c r="AD1797" s="6"/>
      <c r="AE1797" s="6"/>
      <c r="AF1797" s="6"/>
      <c r="AG1797" s="6"/>
      <c r="AH1797" s="6"/>
      <c r="AI1797" s="6"/>
      <c r="AJ1797" s="6"/>
      <c r="AK1797" s="6"/>
      <c r="AL1797" s="6"/>
      <c r="AM1797" s="6"/>
      <c r="AN1797" s="6"/>
      <c r="AO1797" s="6"/>
      <c r="AP1797" s="6"/>
      <c r="AQ1797" s="6"/>
      <c r="AR1797" s="6"/>
      <c r="AS1797" s="6"/>
      <c r="AT1797" s="6"/>
      <c r="AU1797" s="6"/>
      <c r="AV1797" s="6"/>
      <c r="AW1797" s="6"/>
      <c r="AX1797" s="6"/>
      <c r="BE1797" s="6"/>
      <c r="BF1797" s="6"/>
      <c r="BG1797" s="6"/>
    </row>
    <row r="1798" spans="6:59" x14ac:dyDescent="0.25">
      <c r="F1798" s="6"/>
      <c r="G1798" s="6"/>
      <c r="H1798" s="6"/>
      <c r="I1798" s="6"/>
      <c r="J1798" s="6"/>
      <c r="K1798" s="6"/>
      <c r="L1798" s="6"/>
      <c r="M1798" s="6"/>
      <c r="N1798" s="6"/>
      <c r="O1798" s="6"/>
      <c r="P1798" s="6"/>
      <c r="Q1798" s="6"/>
      <c r="R1798" s="6"/>
      <c r="S1798" s="6"/>
      <c r="T1798" s="6"/>
      <c r="U1798" s="6"/>
      <c r="V1798" s="6"/>
      <c r="W1798" s="6"/>
      <c r="X1798" s="6"/>
      <c r="AD1798" s="6"/>
      <c r="AE1798" s="6"/>
      <c r="AF1798" s="6"/>
      <c r="AG1798" s="6"/>
      <c r="AH1798" s="6"/>
      <c r="AI1798" s="6"/>
      <c r="AJ1798" s="6"/>
      <c r="AK1798" s="6"/>
      <c r="AL1798" s="6"/>
      <c r="AM1798" s="6"/>
      <c r="AN1798" s="6"/>
      <c r="AO1798" s="6"/>
      <c r="AP1798" s="6"/>
      <c r="AQ1798" s="6"/>
      <c r="AR1798" s="6"/>
      <c r="AS1798" s="6"/>
      <c r="AT1798" s="6"/>
      <c r="AU1798" s="6"/>
      <c r="AV1798" s="6"/>
      <c r="AW1798" s="6"/>
      <c r="AX1798" s="6"/>
      <c r="BE1798" s="6"/>
      <c r="BF1798" s="6"/>
      <c r="BG1798" s="6"/>
    </row>
    <row r="1799" spans="6:59" x14ac:dyDescent="0.25">
      <c r="F1799" s="6"/>
      <c r="G1799" s="6"/>
      <c r="H1799" s="6"/>
      <c r="I1799" s="6"/>
      <c r="J1799" s="6"/>
      <c r="K1799" s="6"/>
      <c r="L1799" s="6"/>
      <c r="M1799" s="6"/>
      <c r="N1799" s="6"/>
      <c r="O1799" s="6"/>
      <c r="P1799" s="6"/>
      <c r="Q1799" s="6"/>
      <c r="R1799" s="6"/>
      <c r="S1799" s="6"/>
      <c r="T1799" s="6"/>
      <c r="U1799" s="6"/>
      <c r="V1799" s="6"/>
      <c r="W1799" s="6"/>
      <c r="X1799" s="6"/>
      <c r="AD1799" s="6"/>
      <c r="AE1799" s="6"/>
      <c r="AF1799" s="6"/>
      <c r="AG1799" s="6"/>
      <c r="AH1799" s="6"/>
      <c r="AI1799" s="6"/>
      <c r="AJ1799" s="6"/>
      <c r="AK1799" s="6"/>
      <c r="AL1799" s="6"/>
      <c r="AM1799" s="6"/>
      <c r="AN1799" s="6"/>
      <c r="AO1799" s="6"/>
      <c r="AP1799" s="6"/>
      <c r="AQ1799" s="6"/>
      <c r="AR1799" s="6"/>
      <c r="AS1799" s="6"/>
      <c r="AT1799" s="6"/>
      <c r="AU1799" s="6"/>
      <c r="AV1799" s="6"/>
      <c r="AW1799" s="6"/>
      <c r="AX1799" s="6"/>
      <c r="BE1799" s="6"/>
      <c r="BF1799" s="6"/>
      <c r="BG1799" s="6"/>
    </row>
    <row r="1800" spans="6:59" x14ac:dyDescent="0.25">
      <c r="F1800" s="6"/>
      <c r="G1800" s="6"/>
      <c r="H1800" s="6"/>
      <c r="I1800" s="6"/>
      <c r="J1800" s="6"/>
      <c r="K1800" s="6"/>
      <c r="L1800" s="6"/>
      <c r="M1800" s="6"/>
      <c r="N1800" s="6"/>
      <c r="O1800" s="6"/>
      <c r="P1800" s="6"/>
      <c r="Q1800" s="6"/>
      <c r="R1800" s="6"/>
      <c r="S1800" s="6"/>
      <c r="T1800" s="6"/>
      <c r="U1800" s="6"/>
      <c r="V1800" s="6"/>
      <c r="W1800" s="6"/>
      <c r="X1800" s="6"/>
      <c r="AD1800" s="6"/>
      <c r="AE1800" s="6"/>
      <c r="AF1800" s="6"/>
      <c r="AG1800" s="6"/>
      <c r="AH1800" s="6"/>
      <c r="AI1800" s="6"/>
      <c r="AJ1800" s="6"/>
      <c r="AK1800" s="6"/>
      <c r="AL1800" s="6"/>
      <c r="AM1800" s="6"/>
      <c r="AN1800" s="6"/>
      <c r="AO1800" s="6"/>
      <c r="AP1800" s="6"/>
      <c r="AQ1800" s="6"/>
      <c r="AR1800" s="6"/>
      <c r="AS1800" s="6"/>
      <c r="AT1800" s="6"/>
      <c r="AU1800" s="6"/>
      <c r="AV1800" s="6"/>
      <c r="AW1800" s="6"/>
      <c r="AX1800" s="6"/>
      <c r="BE1800" s="6"/>
      <c r="BF1800" s="6"/>
      <c r="BG1800" s="6"/>
    </row>
    <row r="1801" spans="6:59" x14ac:dyDescent="0.25">
      <c r="F1801" s="6"/>
      <c r="G1801" s="6"/>
      <c r="H1801" s="6"/>
      <c r="I1801" s="6"/>
      <c r="J1801" s="6"/>
      <c r="K1801" s="6"/>
      <c r="L1801" s="6"/>
      <c r="M1801" s="6"/>
      <c r="N1801" s="6"/>
      <c r="O1801" s="6"/>
      <c r="P1801" s="6"/>
      <c r="Q1801" s="6"/>
      <c r="R1801" s="6"/>
      <c r="S1801" s="6"/>
      <c r="T1801" s="6"/>
      <c r="U1801" s="6"/>
      <c r="V1801" s="6"/>
      <c r="W1801" s="6"/>
      <c r="X1801" s="6"/>
      <c r="AD1801" s="6"/>
      <c r="AE1801" s="6"/>
      <c r="AF1801" s="6"/>
      <c r="AG1801" s="6"/>
      <c r="AH1801" s="6"/>
      <c r="AI1801" s="6"/>
      <c r="AJ1801" s="6"/>
      <c r="AK1801" s="6"/>
      <c r="AL1801" s="6"/>
      <c r="AM1801" s="6"/>
      <c r="AN1801" s="6"/>
      <c r="AO1801" s="6"/>
      <c r="AP1801" s="6"/>
      <c r="AQ1801" s="6"/>
      <c r="AR1801" s="6"/>
      <c r="AS1801" s="6"/>
      <c r="AT1801" s="6"/>
      <c r="AU1801" s="6"/>
      <c r="AV1801" s="6"/>
      <c r="AW1801" s="6"/>
      <c r="AX1801" s="6"/>
      <c r="BE1801" s="6"/>
      <c r="BF1801" s="6"/>
      <c r="BG1801" s="6"/>
    </row>
    <row r="1802" spans="6:59" x14ac:dyDescent="0.25">
      <c r="F1802" s="6"/>
      <c r="G1802" s="6"/>
      <c r="H1802" s="6"/>
      <c r="I1802" s="6"/>
      <c r="J1802" s="6"/>
      <c r="K1802" s="6"/>
      <c r="L1802" s="6"/>
      <c r="M1802" s="6"/>
      <c r="N1802" s="6"/>
      <c r="O1802" s="6"/>
      <c r="P1802" s="6"/>
      <c r="Q1802" s="6"/>
      <c r="R1802" s="6"/>
      <c r="S1802" s="6"/>
      <c r="T1802" s="6"/>
      <c r="U1802" s="6"/>
      <c r="V1802" s="6"/>
      <c r="W1802" s="6"/>
      <c r="X1802" s="6"/>
      <c r="AD1802" s="6"/>
      <c r="AE1802" s="6"/>
      <c r="AF1802" s="6"/>
      <c r="AG1802" s="6"/>
      <c r="AH1802" s="6"/>
      <c r="AI1802" s="6"/>
      <c r="AJ1802" s="6"/>
      <c r="AK1802" s="6"/>
      <c r="AL1802" s="6"/>
      <c r="AM1802" s="6"/>
      <c r="AN1802" s="6"/>
      <c r="AO1802" s="6"/>
      <c r="AP1802" s="6"/>
      <c r="AQ1802" s="6"/>
      <c r="AR1802" s="6"/>
      <c r="AS1802" s="6"/>
      <c r="AT1802" s="6"/>
      <c r="AU1802" s="6"/>
      <c r="AV1802" s="6"/>
      <c r="AW1802" s="6"/>
      <c r="AX1802" s="6"/>
      <c r="BE1802" s="6"/>
      <c r="BF1802" s="6"/>
      <c r="BG1802" s="6"/>
    </row>
    <row r="1803" spans="6:59" x14ac:dyDescent="0.25">
      <c r="F1803" s="6"/>
      <c r="G1803" s="6"/>
      <c r="H1803" s="6"/>
      <c r="I1803" s="6"/>
      <c r="J1803" s="6"/>
      <c r="K1803" s="6"/>
      <c r="L1803" s="6"/>
      <c r="M1803" s="6"/>
      <c r="N1803" s="6"/>
      <c r="O1803" s="6"/>
      <c r="P1803" s="6"/>
      <c r="Q1803" s="6"/>
      <c r="R1803" s="6"/>
      <c r="S1803" s="6"/>
      <c r="T1803" s="6"/>
      <c r="U1803" s="6"/>
      <c r="V1803" s="6"/>
      <c r="W1803" s="6"/>
      <c r="X1803" s="6"/>
      <c r="AD1803" s="6"/>
      <c r="AE1803" s="6"/>
      <c r="AF1803" s="6"/>
      <c r="AG1803" s="6"/>
      <c r="AH1803" s="6"/>
      <c r="AI1803" s="6"/>
      <c r="AJ1803" s="6"/>
      <c r="AK1803" s="6"/>
      <c r="AL1803" s="6"/>
      <c r="AM1803" s="6"/>
      <c r="AN1803" s="6"/>
      <c r="AO1803" s="6"/>
      <c r="AP1803" s="6"/>
      <c r="AQ1803" s="6"/>
      <c r="AR1803" s="6"/>
      <c r="AS1803" s="6"/>
      <c r="AT1803" s="6"/>
      <c r="AU1803" s="6"/>
      <c r="AV1803" s="6"/>
      <c r="AW1803" s="6"/>
      <c r="AX1803" s="6"/>
      <c r="BE1803" s="6"/>
      <c r="BF1803" s="6"/>
      <c r="BG1803" s="6"/>
    </row>
    <row r="1804" spans="6:59" x14ac:dyDescent="0.25">
      <c r="F1804" s="6"/>
      <c r="G1804" s="6"/>
      <c r="H1804" s="6"/>
      <c r="I1804" s="6"/>
      <c r="J1804" s="6"/>
      <c r="K1804" s="6"/>
      <c r="L1804" s="6"/>
      <c r="M1804" s="6"/>
      <c r="N1804" s="6"/>
      <c r="O1804" s="6"/>
      <c r="P1804" s="6"/>
      <c r="Q1804" s="6"/>
      <c r="R1804" s="6"/>
      <c r="S1804" s="6"/>
      <c r="T1804" s="6"/>
      <c r="U1804" s="6"/>
      <c r="V1804" s="6"/>
      <c r="W1804" s="6"/>
      <c r="X1804" s="6"/>
      <c r="AD1804" s="6"/>
      <c r="AE1804" s="6"/>
      <c r="AF1804" s="6"/>
      <c r="AG1804" s="6"/>
      <c r="AH1804" s="6"/>
      <c r="AI1804" s="6"/>
      <c r="AJ1804" s="6"/>
      <c r="AK1804" s="6"/>
      <c r="AL1804" s="6"/>
      <c r="AM1804" s="6"/>
      <c r="AN1804" s="6"/>
      <c r="AO1804" s="6"/>
      <c r="AP1804" s="6"/>
      <c r="AQ1804" s="6"/>
      <c r="AR1804" s="6"/>
      <c r="AS1804" s="6"/>
      <c r="AT1804" s="6"/>
      <c r="AU1804" s="6"/>
      <c r="AV1804" s="6"/>
      <c r="AW1804" s="6"/>
      <c r="AX1804" s="6"/>
      <c r="BE1804" s="6"/>
      <c r="BF1804" s="6"/>
      <c r="BG1804" s="6"/>
    </row>
    <row r="1805" spans="6:59" x14ac:dyDescent="0.25">
      <c r="F1805" s="6"/>
      <c r="G1805" s="6"/>
      <c r="H1805" s="6"/>
      <c r="I1805" s="6"/>
      <c r="J1805" s="6"/>
      <c r="K1805" s="6"/>
      <c r="L1805" s="6"/>
      <c r="M1805" s="6"/>
      <c r="N1805" s="6"/>
      <c r="O1805" s="6"/>
      <c r="P1805" s="6"/>
      <c r="Q1805" s="6"/>
      <c r="R1805" s="6"/>
      <c r="S1805" s="6"/>
      <c r="T1805" s="6"/>
      <c r="U1805" s="6"/>
      <c r="V1805" s="6"/>
      <c r="W1805" s="6"/>
      <c r="X1805" s="6"/>
      <c r="AD1805" s="6"/>
      <c r="AE1805" s="6"/>
      <c r="AF1805" s="6"/>
      <c r="AG1805" s="6"/>
      <c r="AH1805" s="6"/>
      <c r="AI1805" s="6"/>
      <c r="AJ1805" s="6"/>
      <c r="AK1805" s="6"/>
      <c r="AL1805" s="6"/>
      <c r="AM1805" s="6"/>
      <c r="AN1805" s="6"/>
      <c r="AO1805" s="6"/>
      <c r="AP1805" s="6"/>
      <c r="AQ1805" s="6"/>
      <c r="AR1805" s="6"/>
      <c r="AS1805" s="6"/>
      <c r="AT1805" s="6"/>
      <c r="AU1805" s="6"/>
      <c r="AV1805" s="6"/>
      <c r="AW1805" s="6"/>
      <c r="AX1805" s="6"/>
    </row>
  </sheetData>
  <sheetProtection selectLockedCells="1"/>
  <protectedRanges>
    <protectedRange password="DB9D" sqref="H69 I109:I110 I18:I107 G17:G117 I112:I116 H111:I111 H65 H108:I108 I17:AI17 BE17:BG116 J18:AI116" name="Rozsah1"/>
    <protectedRange password="DB9D" sqref="H27 H29" name="Rozsah1_10"/>
    <protectedRange password="DB9D" sqref="H20:H26 H18" name="Rozsah1_13"/>
    <protectedRange password="DB9D" sqref="H17" name="Rozsah1_7_2"/>
    <protectedRange password="DB9D" sqref="H30" name="Rozsah1_19"/>
    <protectedRange password="DB9D" sqref="H35 H31" name="Rozsah1_20"/>
    <protectedRange password="DB9D" sqref="H32" name="Rozsah1_9_3"/>
    <protectedRange password="DB9D" sqref="H33:H34" name="Rozsah1_12_2"/>
    <protectedRange password="DB9D" sqref="H36" name="Rozsah1_15_2"/>
    <protectedRange password="DB9D" sqref="H38" name="Rozsah1_21"/>
    <protectedRange password="DB9D" sqref="H37 H39" name="Rozsah1_22"/>
    <protectedRange password="DB9D" sqref="H40:H47" name="Rozsah1_25"/>
    <protectedRange password="DB9D" sqref="H50:H54 H57:H63 H48" name="Rozsah1_26"/>
    <protectedRange password="DB9D" sqref="H64" name="Rozsah1_3_1"/>
    <protectedRange password="DB9D" sqref="H49" name="Rozsah1_8_1"/>
    <protectedRange password="DB9D" sqref="H55:H56" name="Rozsah1_16_1"/>
    <protectedRange password="DB9D" sqref="H19 H66:H68 H70" name="Rozsah1_29"/>
    <protectedRange password="DB9D" sqref="H100:H101 H86:H94 H82:H84 H72:H80 H103:H107" name="Rozsah1_31"/>
    <protectedRange password="DB9D" sqref="H99 H95" name="Rozsah1_4_1"/>
    <protectedRange password="DB9D" sqref="H110 H96:H98" name="Rozsah1_5_1"/>
    <protectedRange password="DB9D" sqref="H85" name="Rozsah1_2_1"/>
    <protectedRange password="DB9D" sqref="H71" name="Rozsah1_13_1"/>
    <protectedRange password="DB9D" sqref="H81" name="Rozsah1_14_1"/>
    <protectedRange password="DB9D" sqref="H102" name="Rozsah1_19_1"/>
    <protectedRange password="DB9D" sqref="H112:H116 H109" name="Rozsah1_33"/>
    <protectedRange password="DB9D" sqref="H28" name="Rozsah1_13_2"/>
  </protectedRanges>
  <mergeCells count="151">
    <mergeCell ref="I14:AI14"/>
    <mergeCell ref="K149:L149"/>
    <mergeCell ref="M149:N149"/>
    <mergeCell ref="I149:J149"/>
    <mergeCell ref="F149:G149"/>
    <mergeCell ref="F163:G163"/>
    <mergeCell ref="I163:J163"/>
    <mergeCell ref="K163:L163"/>
    <mergeCell ref="M163:N163"/>
    <mergeCell ref="I15:I16"/>
    <mergeCell ref="F161:G161"/>
    <mergeCell ref="I161:J161"/>
    <mergeCell ref="K161:L161"/>
    <mergeCell ref="M161:N161"/>
    <mergeCell ref="K162:L162"/>
    <mergeCell ref="M162:N162"/>
    <mergeCell ref="I162:J162"/>
    <mergeCell ref="K152:L152"/>
    <mergeCell ref="K142:L142"/>
    <mergeCell ref="K141:L141"/>
    <mergeCell ref="M143:N143"/>
    <mergeCell ref="K147:L147"/>
    <mergeCell ref="M158:N158"/>
    <mergeCell ref="M155:N155"/>
    <mergeCell ref="M156:N156"/>
    <mergeCell ref="K158:L158"/>
    <mergeCell ref="K157:L157"/>
    <mergeCell ref="M144:N146"/>
    <mergeCell ref="M141:N141"/>
    <mergeCell ref="H14:H16"/>
    <mergeCell ref="G14:G16"/>
    <mergeCell ref="F14:F16"/>
    <mergeCell ref="I141:J141"/>
    <mergeCell ref="A5:AC6"/>
    <mergeCell ref="M148:N148"/>
    <mergeCell ref="M147:N147"/>
    <mergeCell ref="M164:N164"/>
    <mergeCell ref="I147:J147"/>
    <mergeCell ref="I151:J151"/>
    <mergeCell ref="I164:J164"/>
    <mergeCell ref="K164:L164"/>
    <mergeCell ref="K155:L155"/>
    <mergeCell ref="I154:J154"/>
    <mergeCell ref="K156:L156"/>
    <mergeCell ref="I156:J156"/>
    <mergeCell ref="I150:J150"/>
    <mergeCell ref="I152:J152"/>
    <mergeCell ref="I155:J155"/>
    <mergeCell ref="I153:J153"/>
    <mergeCell ref="K154:L154"/>
    <mergeCell ref="M151:N151"/>
    <mergeCell ref="M153:N153"/>
    <mergeCell ref="K151:L151"/>
    <mergeCell ref="M152:N152"/>
    <mergeCell ref="M157:N157"/>
    <mergeCell ref="K150:L150"/>
    <mergeCell ref="M150:N150"/>
    <mergeCell ref="I137:J138"/>
    <mergeCell ref="I139:J139"/>
    <mergeCell ref="I140:J140"/>
    <mergeCell ref="D141:E141"/>
    <mergeCell ref="D140:E140"/>
    <mergeCell ref="D139:E139"/>
    <mergeCell ref="D137:E138"/>
    <mergeCell ref="F137:G138"/>
    <mergeCell ref="F139:G139"/>
    <mergeCell ref="F140:G140"/>
    <mergeCell ref="F141:G141"/>
    <mergeCell ref="C14:C16"/>
    <mergeCell ref="B14:B16"/>
    <mergeCell ref="A14:A16"/>
    <mergeCell ref="A117:H117"/>
    <mergeCell ref="AK14:BH14"/>
    <mergeCell ref="AJ14:AJ16"/>
    <mergeCell ref="I142:J142"/>
    <mergeCell ref="I145:J145"/>
    <mergeCell ref="I144:J144"/>
    <mergeCell ref="K145:L145"/>
    <mergeCell ref="M139:N139"/>
    <mergeCell ref="I143:J143"/>
    <mergeCell ref="K139:L139"/>
    <mergeCell ref="AK15:AK16"/>
    <mergeCell ref="O15:Q15"/>
    <mergeCell ref="M137:N138"/>
    <mergeCell ref="K137:L138"/>
    <mergeCell ref="M140:N140"/>
    <mergeCell ref="M142:N142"/>
    <mergeCell ref="E14:E16"/>
    <mergeCell ref="D14:D16"/>
    <mergeCell ref="H137:H138"/>
    <mergeCell ref="K140:L140"/>
    <mergeCell ref="K144:L144"/>
    <mergeCell ref="D142:E142"/>
    <mergeCell ref="D164:E164"/>
    <mergeCell ref="D159:E159"/>
    <mergeCell ref="D158:E158"/>
    <mergeCell ref="D157:E157"/>
    <mergeCell ref="D156:E156"/>
    <mergeCell ref="D155:E155"/>
    <mergeCell ref="D154:E154"/>
    <mergeCell ref="D153:E153"/>
    <mergeCell ref="D152:E152"/>
    <mergeCell ref="D160:E160"/>
    <mergeCell ref="I148:J148"/>
    <mergeCell ref="K148:L148"/>
    <mergeCell ref="I146:J146"/>
    <mergeCell ref="K143:L143"/>
    <mergeCell ref="D151:E151"/>
    <mergeCell ref="D150:E150"/>
    <mergeCell ref="D148:E148"/>
    <mergeCell ref="D147:E147"/>
    <mergeCell ref="D146:E146"/>
    <mergeCell ref="D145:E145"/>
    <mergeCell ref="D144:E144"/>
    <mergeCell ref="D143:E143"/>
    <mergeCell ref="K146:L146"/>
    <mergeCell ref="F164:G164"/>
    <mergeCell ref="F160:G160"/>
    <mergeCell ref="F142:G142"/>
    <mergeCell ref="F143:G143"/>
    <mergeCell ref="F144:G144"/>
    <mergeCell ref="F145:G145"/>
    <mergeCell ref="F146:G146"/>
    <mergeCell ref="F147:G147"/>
    <mergeCell ref="F148:G148"/>
    <mergeCell ref="F150:G150"/>
    <mergeCell ref="F151:G151"/>
    <mergeCell ref="F162:G162"/>
    <mergeCell ref="E8:K8"/>
    <mergeCell ref="E9:K9"/>
    <mergeCell ref="E10:K10"/>
    <mergeCell ref="E11:K11"/>
    <mergeCell ref="E12:K12"/>
    <mergeCell ref="I160:J160"/>
    <mergeCell ref="K160:L160"/>
    <mergeCell ref="M160:N160"/>
    <mergeCell ref="F152:G152"/>
    <mergeCell ref="F153:G153"/>
    <mergeCell ref="F154:G154"/>
    <mergeCell ref="F155:G155"/>
    <mergeCell ref="F156:G156"/>
    <mergeCell ref="F157:G157"/>
    <mergeCell ref="F158:G158"/>
    <mergeCell ref="F159:G159"/>
    <mergeCell ref="K153:L153"/>
    <mergeCell ref="M154:N154"/>
    <mergeCell ref="I157:J157"/>
    <mergeCell ref="K159:L159"/>
    <mergeCell ref="I158:J158"/>
    <mergeCell ref="I159:J159"/>
    <mergeCell ref="M159:N159"/>
  </mergeCells>
  <phoneticPr fontId="0" type="noConversion"/>
  <pageMargins left="0.19685039370078741" right="0.19685039370078741" top="0.19685039370078741" bottom="0.19685039370078741" header="0.11811023622047245" footer="0.19685039370078741"/>
  <pageSetup paperSize="8" scale="28" fitToHeight="0" orientation="landscape" r:id="rId1"/>
  <headerFooter alignWithMargins="0"/>
  <ignoredErrors>
    <ignoredError sqref="I164:J164 O17 T18:T116 I150:J160 F161:F163 I161:I163 H162:H163 F139:H144 F164:H164 I117:AQ117 AJ20 AK17:AQ116 F150:H160 AR17:BH117 K18:R116 F147:H147 F145:G145 F146:H146 I17:J116 U17:V116 W18:W116 X17:AD116 AJ29:AJ114 AJ25:AJ27 AK118:BH119 AJ22:AJ23 F148:H148 I139:J148 H149:I149 F149" unlockedFormula="1"/>
    <ignoredError sqref="K164:N164 K150:N160 K139:N148" numberStoredAsText="1" unlockedFormula="1"/>
    <ignoredError sqref="K161:K163 M161:M163 M149 K149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710"/>
  <sheetViews>
    <sheetView tabSelected="1" view="pageBreakPreview" topLeftCell="A52" zoomScale="80" zoomScaleNormal="70" zoomScaleSheetLayoutView="80" zoomScalePageLayoutView="50" workbookViewId="0">
      <pane xSplit="2" topLeftCell="C1" activePane="topRight" state="frozen"/>
      <selection pane="topRight" activeCell="E70" sqref="E70"/>
    </sheetView>
  </sheetViews>
  <sheetFormatPr defaultColWidth="13.36328125" defaultRowHeight="15" x14ac:dyDescent="0.25"/>
  <cols>
    <col min="1" max="1" width="4.36328125" style="6" customWidth="1"/>
    <col min="2" max="2" width="34.1796875" style="6" customWidth="1"/>
    <col min="3" max="3" width="10.6328125" style="12" customWidth="1"/>
    <col min="4" max="4" width="12.08984375" style="10" customWidth="1"/>
    <col min="5" max="5" width="25.6328125" style="10" customWidth="1"/>
    <col min="6" max="6" width="12" style="10" customWidth="1"/>
    <col min="7" max="8" width="11.1796875" style="10" customWidth="1"/>
    <col min="9" max="9" width="10.1796875" style="10" customWidth="1"/>
    <col min="10" max="11" width="11.08984375" style="10" customWidth="1"/>
    <col min="12" max="12" width="8.90625" style="10" customWidth="1"/>
    <col min="13" max="13" width="9.81640625" style="10" customWidth="1"/>
    <col min="14" max="14" width="10.1796875" style="10" customWidth="1"/>
    <col min="15" max="15" width="8.90625" style="10" customWidth="1"/>
    <col min="16" max="16" width="9.54296875" style="10" customWidth="1"/>
    <col min="17" max="17" width="7.81640625" style="10" customWidth="1"/>
    <col min="18" max="18" width="14.81640625" style="15" customWidth="1"/>
    <col min="19" max="21" width="10.1796875" style="3" customWidth="1"/>
    <col min="22" max="22" width="11.54296875" style="3" customWidth="1"/>
    <col min="23" max="24" width="9.1796875" style="3" customWidth="1"/>
    <col min="25" max="25" width="9" style="3" customWidth="1"/>
    <col min="26" max="27" width="10.1796875" style="3" customWidth="1"/>
    <col min="28" max="28" width="8.54296875" style="3" customWidth="1"/>
    <col min="29" max="29" width="9.1796875" style="3" customWidth="1"/>
    <col min="30" max="30" width="7.90625" style="3" customWidth="1"/>
    <col min="31" max="16384" width="13.36328125" style="6"/>
  </cols>
  <sheetData>
    <row r="1" spans="1:30" s="2" customFormat="1" ht="21.75" customHeight="1" x14ac:dyDescent="0.4">
      <c r="A1" s="113"/>
      <c r="B1" s="164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  <c r="R1" s="14"/>
    </row>
    <row r="2" spans="1:30" s="2" customFormat="1" ht="21.75" customHeight="1" x14ac:dyDescent="0.4">
      <c r="A2" s="113"/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  <c r="M2" s="113"/>
      <c r="N2" s="113"/>
      <c r="O2" s="113"/>
      <c r="P2" s="113"/>
      <c r="Q2" s="113"/>
      <c r="R2" s="14"/>
    </row>
    <row r="3" spans="1:30" s="2" customFormat="1" ht="21.75" customHeight="1" x14ac:dyDescent="0.4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64" t="s">
        <v>92</v>
      </c>
      <c r="L3" s="113"/>
      <c r="M3" s="113"/>
      <c r="N3" s="113"/>
      <c r="O3" s="113"/>
      <c r="P3" s="113"/>
      <c r="Q3" s="113"/>
      <c r="R3" s="14"/>
    </row>
    <row r="4" spans="1:30" s="2" customFormat="1" ht="21.75" customHeight="1" x14ac:dyDescent="0.4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4"/>
    </row>
    <row r="5" spans="1:30" s="2" customFormat="1" ht="21.75" customHeight="1" x14ac:dyDescent="0.3">
      <c r="A5" s="330" t="s">
        <v>70</v>
      </c>
      <c r="B5" s="330"/>
      <c r="C5" s="330"/>
      <c r="D5" s="330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Q5" s="330"/>
      <c r="R5" s="14"/>
    </row>
    <row r="6" spans="1:30" s="2" customFormat="1" ht="21.75" customHeight="1" x14ac:dyDescent="0.3">
      <c r="A6" s="330"/>
      <c r="B6" s="330"/>
      <c r="C6" s="330"/>
      <c r="D6" s="330"/>
      <c r="E6" s="330"/>
      <c r="F6" s="330"/>
      <c r="G6" s="330"/>
      <c r="H6" s="330"/>
      <c r="I6" s="330"/>
      <c r="J6" s="330"/>
      <c r="K6" s="330"/>
      <c r="L6" s="330"/>
      <c r="M6" s="330"/>
      <c r="N6" s="330"/>
      <c r="O6" s="330"/>
      <c r="P6" s="330"/>
      <c r="Q6" s="330"/>
      <c r="R6" s="14"/>
    </row>
    <row r="7" spans="1:30" s="2" customFormat="1" ht="21.75" customHeight="1" x14ac:dyDescent="0.4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4"/>
    </row>
    <row r="8" spans="1:30" s="2" customFormat="1" ht="21.75" customHeight="1" x14ac:dyDescent="0.4">
      <c r="A8" s="113"/>
      <c r="B8" s="155" t="s">
        <v>63</v>
      </c>
      <c r="C8" s="257"/>
      <c r="D8" s="258"/>
      <c r="E8" s="258"/>
      <c r="F8" s="258"/>
      <c r="G8" s="258"/>
      <c r="H8" s="258"/>
      <c r="I8" s="259"/>
      <c r="J8" s="114"/>
      <c r="K8" s="114"/>
      <c r="L8" s="114"/>
      <c r="M8" s="114"/>
      <c r="N8" s="114"/>
      <c r="O8" s="114"/>
      <c r="P8" s="114"/>
      <c r="Q8" s="114"/>
      <c r="R8" s="114"/>
    </row>
    <row r="9" spans="1:30" s="2" customFormat="1" ht="21.75" customHeight="1" x14ac:dyDescent="0.4">
      <c r="A9" s="151"/>
      <c r="B9" s="155" t="s">
        <v>62</v>
      </c>
      <c r="C9" s="257"/>
      <c r="D9" s="258"/>
      <c r="E9" s="258"/>
      <c r="F9" s="258"/>
      <c r="G9" s="258"/>
      <c r="H9" s="258"/>
      <c r="I9" s="259"/>
      <c r="J9" s="114"/>
      <c r="K9" s="114"/>
      <c r="L9" s="114"/>
      <c r="M9" s="114"/>
      <c r="N9" s="114"/>
      <c r="O9" s="114"/>
      <c r="P9" s="114"/>
      <c r="Q9" s="114"/>
      <c r="R9" s="114"/>
    </row>
    <row r="10" spans="1:30" s="2" customFormat="1" ht="21.75" customHeight="1" x14ac:dyDescent="0.4">
      <c r="A10" s="151"/>
      <c r="B10" s="155" t="s">
        <v>71</v>
      </c>
      <c r="C10" s="257"/>
      <c r="D10" s="258"/>
      <c r="E10" s="258"/>
      <c r="F10" s="258"/>
      <c r="G10" s="258"/>
      <c r="H10" s="258"/>
      <c r="I10" s="259"/>
      <c r="J10" s="114"/>
      <c r="K10" s="114"/>
      <c r="L10" s="114"/>
      <c r="M10" s="114"/>
      <c r="N10" s="114"/>
      <c r="O10" s="114"/>
      <c r="P10" s="114"/>
      <c r="Q10" s="114"/>
      <c r="R10" s="114"/>
    </row>
    <row r="11" spans="1:30" s="2" customFormat="1" ht="21.75" customHeight="1" x14ac:dyDescent="0.4">
      <c r="A11" s="151"/>
      <c r="B11" s="155" t="s">
        <v>72</v>
      </c>
      <c r="C11" s="257"/>
      <c r="D11" s="258"/>
      <c r="E11" s="258"/>
      <c r="F11" s="258"/>
      <c r="G11" s="258"/>
      <c r="H11" s="258"/>
      <c r="I11" s="259"/>
      <c r="J11" s="114"/>
      <c r="K11" s="114"/>
      <c r="L11" s="114"/>
      <c r="M11" s="114"/>
      <c r="N11" s="114"/>
      <c r="O11" s="114"/>
      <c r="P11" s="114"/>
      <c r="Q11" s="114"/>
      <c r="R11" s="114"/>
    </row>
    <row r="12" spans="1:30" s="2" customFormat="1" ht="21.75" customHeight="1" x14ac:dyDescent="0.3">
      <c r="A12" s="18"/>
      <c r="B12" s="155" t="s">
        <v>73</v>
      </c>
      <c r="C12" s="257"/>
      <c r="D12" s="258"/>
      <c r="E12" s="258"/>
      <c r="F12" s="258"/>
      <c r="G12" s="258"/>
      <c r="H12" s="258"/>
      <c r="I12" s="259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  <c r="V12" s="114"/>
      <c r="W12" s="114"/>
      <c r="X12" s="114"/>
      <c r="Y12" s="114"/>
      <c r="Z12" s="114"/>
      <c r="AA12" s="114"/>
      <c r="AB12" s="114"/>
      <c r="AC12" s="114"/>
      <c r="AD12" s="114"/>
    </row>
    <row r="13" spans="1:30" ht="12.75" customHeight="1" thickBot="1" x14ac:dyDescent="0.3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25.5" customHeight="1" thickBot="1" x14ac:dyDescent="0.3">
      <c r="A14" s="300" t="s">
        <v>0</v>
      </c>
      <c r="B14" s="317" t="s">
        <v>17</v>
      </c>
      <c r="C14" s="340" t="s">
        <v>13</v>
      </c>
      <c r="D14" s="337" t="s">
        <v>14</v>
      </c>
      <c r="E14" s="365" t="s">
        <v>15</v>
      </c>
      <c r="F14" s="366" t="s">
        <v>5</v>
      </c>
      <c r="G14" s="366"/>
      <c r="H14" s="366"/>
      <c r="I14" s="366"/>
      <c r="J14" s="366"/>
      <c r="K14" s="366"/>
      <c r="L14" s="366"/>
      <c r="M14" s="366"/>
      <c r="N14" s="366"/>
      <c r="O14" s="366"/>
      <c r="P14" s="366"/>
      <c r="Q14" s="366"/>
      <c r="R14" s="358" t="s">
        <v>1</v>
      </c>
      <c r="S14" s="361" t="s">
        <v>6</v>
      </c>
      <c r="T14" s="362"/>
      <c r="U14" s="362"/>
      <c r="V14" s="362"/>
      <c r="W14" s="362"/>
      <c r="X14" s="362"/>
      <c r="Y14" s="362"/>
      <c r="Z14" s="362"/>
      <c r="AA14" s="362"/>
      <c r="AB14" s="362"/>
      <c r="AC14" s="362"/>
      <c r="AD14" s="362"/>
    </row>
    <row r="15" spans="1:30" s="16" customFormat="1" ht="13.5" customHeight="1" thickBot="1" x14ac:dyDescent="0.3">
      <c r="A15" s="301"/>
      <c r="B15" s="318"/>
      <c r="C15" s="341"/>
      <c r="D15" s="338"/>
      <c r="E15" s="335"/>
      <c r="F15" s="363" t="s">
        <v>12</v>
      </c>
      <c r="G15" s="120">
        <v>637027</v>
      </c>
      <c r="H15" s="120">
        <v>620</v>
      </c>
      <c r="I15" s="123">
        <v>621</v>
      </c>
      <c r="J15" s="123">
        <v>623</v>
      </c>
      <c r="K15" s="123">
        <v>625</v>
      </c>
      <c r="L15" s="123">
        <v>625001</v>
      </c>
      <c r="M15" s="123">
        <v>625002</v>
      </c>
      <c r="N15" s="123">
        <v>625003</v>
      </c>
      <c r="O15" s="123">
        <v>625004</v>
      </c>
      <c r="P15" s="123">
        <v>625005</v>
      </c>
      <c r="Q15" s="121">
        <v>625007</v>
      </c>
      <c r="R15" s="359"/>
      <c r="S15" s="363" t="s">
        <v>12</v>
      </c>
      <c r="T15" s="120">
        <v>637027</v>
      </c>
      <c r="U15" s="120">
        <v>620</v>
      </c>
      <c r="V15" s="123">
        <v>621</v>
      </c>
      <c r="W15" s="123">
        <v>623</v>
      </c>
      <c r="X15" s="123">
        <v>625</v>
      </c>
      <c r="Y15" s="123">
        <v>625001</v>
      </c>
      <c r="Z15" s="123">
        <v>625002</v>
      </c>
      <c r="AA15" s="123">
        <v>625003</v>
      </c>
      <c r="AB15" s="123">
        <v>625004</v>
      </c>
      <c r="AC15" s="123">
        <v>625005</v>
      </c>
      <c r="AD15" s="121">
        <v>625007</v>
      </c>
    </row>
    <row r="16" spans="1:30" s="4" customFormat="1" ht="110.25" customHeight="1" thickBot="1" x14ac:dyDescent="0.3">
      <c r="A16" s="302"/>
      <c r="B16" s="319"/>
      <c r="C16" s="342"/>
      <c r="D16" s="339"/>
      <c r="E16" s="336"/>
      <c r="F16" s="364"/>
      <c r="G16" s="142" t="s">
        <v>11</v>
      </c>
      <c r="H16" s="131" t="s">
        <v>30</v>
      </c>
      <c r="I16" s="143" t="s">
        <v>39</v>
      </c>
      <c r="J16" s="144" t="s">
        <v>29</v>
      </c>
      <c r="K16" s="131" t="s">
        <v>38</v>
      </c>
      <c r="L16" s="143" t="s">
        <v>28</v>
      </c>
      <c r="M16" s="145" t="s">
        <v>27</v>
      </c>
      <c r="N16" s="145" t="s">
        <v>26</v>
      </c>
      <c r="O16" s="145" t="s">
        <v>25</v>
      </c>
      <c r="P16" s="145" t="s">
        <v>24</v>
      </c>
      <c r="Q16" s="146" t="s">
        <v>37</v>
      </c>
      <c r="R16" s="360"/>
      <c r="S16" s="364"/>
      <c r="T16" s="142" t="s">
        <v>11</v>
      </c>
      <c r="U16" s="131" t="s">
        <v>30</v>
      </c>
      <c r="V16" s="143" t="s">
        <v>39</v>
      </c>
      <c r="W16" s="144" t="s">
        <v>29</v>
      </c>
      <c r="X16" s="131" t="s">
        <v>38</v>
      </c>
      <c r="Y16" s="143" t="s">
        <v>28</v>
      </c>
      <c r="Z16" s="145" t="s">
        <v>27</v>
      </c>
      <c r="AA16" s="145" t="s">
        <v>26</v>
      </c>
      <c r="AB16" s="145" t="s">
        <v>25</v>
      </c>
      <c r="AC16" s="145" t="s">
        <v>24</v>
      </c>
      <c r="AD16" s="146" t="s">
        <v>37</v>
      </c>
    </row>
    <row r="17" spans="1:30" s="4" customFormat="1" ht="18" customHeight="1" x14ac:dyDescent="0.25">
      <c r="A17" s="56">
        <v>1</v>
      </c>
      <c r="B17" s="59"/>
      <c r="C17" s="61"/>
      <c r="D17" s="111"/>
      <c r="E17" s="63"/>
      <c r="F17" s="64">
        <f>G17+H17</f>
        <v>0</v>
      </c>
      <c r="G17" s="79"/>
      <c r="H17" s="109">
        <f>I17+J17+K17</f>
        <v>0</v>
      </c>
      <c r="I17" s="79">
        <f t="shared" ref="I17:I36" si="0">ROUNDDOWN(G17*0.1,2)</f>
        <v>0</v>
      </c>
      <c r="J17" s="79">
        <f>ROUNDDOWN(G17*0.1,2)</f>
        <v>0</v>
      </c>
      <c r="K17" s="74">
        <f>SUM(L17:Q17)</f>
        <v>0</v>
      </c>
      <c r="L17" s="83">
        <f>IF(G17&gt;7644,ROUNDDOWN(7644*0.014,2),ROUNDDOWN(G17*0.014,2))</f>
        <v>0</v>
      </c>
      <c r="M17" s="179">
        <f>IF(G17&gt;7644,ROUNDDOWN(7644*0.14,2),ROUNDDOWN(G17*0.14,2))</f>
        <v>0</v>
      </c>
      <c r="N17" s="179">
        <f>ROUNDDOWN(G17*0.008,2)</f>
        <v>0</v>
      </c>
      <c r="O17" s="179">
        <f>IF(G17&gt;7644,ROUNDDOWN(7644*0.03,2),ROUNDDOWN(G17*0.03,2))</f>
        <v>0</v>
      </c>
      <c r="P17" s="179">
        <f>IF(G17&gt;7644,ROUNDDOWN(7644*0.01,2),ROUNDDOWN(G17*0.01,2))</f>
        <v>0</v>
      </c>
      <c r="Q17" s="180">
        <f>IF(G17&gt;7644,ROUNDDOWN(7644*0.0475,2),ROUNDDOWN(G17*0.0475,2))</f>
        <v>0</v>
      </c>
      <c r="R17" s="251"/>
      <c r="S17" s="252">
        <f>T17+U17</f>
        <v>0</v>
      </c>
      <c r="T17" s="107">
        <v>0</v>
      </c>
      <c r="U17" s="64">
        <f>V17+W17+X17</f>
        <v>0</v>
      </c>
      <c r="V17" s="108">
        <f>IF(I17=0,0,ROUNDDOWN(T17*0.1,2))</f>
        <v>0</v>
      </c>
      <c r="W17" s="104">
        <f>IF(V17=0,ROUNDDOWN(T17*0.1,2),0)</f>
        <v>0</v>
      </c>
      <c r="X17" s="71">
        <f>SUM(Y17:AD17)</f>
        <v>0</v>
      </c>
      <c r="Y17" s="108">
        <f>IF(L17=0,0,(IF(T17&gt;7644,ROUNDDOWN(7644*0.014,2),ROUNDDOWN(T17*0.014,2))))</f>
        <v>0</v>
      </c>
      <c r="Z17" s="91">
        <f>IF(M17=0,0,(IF(T17&gt;7644,ROUNDDOWN(7644*0.14,2),ROUNDDOWN(T17*0.14,2))))</f>
        <v>0</v>
      </c>
      <c r="AA17" s="103">
        <f>ROUNDDOWN(T17*0.008,2)</f>
        <v>0</v>
      </c>
      <c r="AB17" s="86">
        <f>IF(O17=0,0,(IF(T17&gt;7644,ROUNDDOWN(7644*0.03,2),ROUNDDOWN(T17*0.03,2))))</f>
        <v>0</v>
      </c>
      <c r="AC17" s="91">
        <f>IF(P17=0,0,IF(T17&gt;7644,ROUNDDOWN(7644*0.01,2),ROUNDDOWN(T17*0.01,2)))</f>
        <v>0</v>
      </c>
      <c r="AD17" s="92">
        <f>IF(Q17=0,0,(IF(T17&gt;7644,ROUNDDOWN(7644*0.0475,2),ROUNDDOWN(T17*0.0475,2))))</f>
        <v>0</v>
      </c>
    </row>
    <row r="18" spans="1:30" s="4" customFormat="1" ht="18" customHeight="1" x14ac:dyDescent="0.25">
      <c r="A18" s="56">
        <v>2</v>
      </c>
      <c r="B18" s="77"/>
      <c r="C18" s="79"/>
      <c r="D18" s="112"/>
      <c r="E18" s="81"/>
      <c r="F18" s="64">
        <f t="shared" ref="F18:F36" si="1">G18+H18</f>
        <v>0</v>
      </c>
      <c r="G18" s="79"/>
      <c r="H18" s="82">
        <f t="shared" ref="H18:H36" si="2">I18+J18+K18</f>
        <v>0</v>
      </c>
      <c r="I18" s="79">
        <f>ROUNDDOWN(G18*0.1,2)</f>
        <v>0</v>
      </c>
      <c r="J18" s="79">
        <f>ROUNDDOWN(G18*0.1,2)</f>
        <v>0</v>
      </c>
      <c r="K18" s="90">
        <f t="shared" ref="K18:K36" si="3">SUM(L18:Q18)</f>
        <v>0</v>
      </c>
      <c r="L18" s="83">
        <f t="shared" ref="L18:L36" si="4">IF(G18&gt;7644,ROUNDDOWN(7644*0.014,2),ROUNDDOWN(G18*0.014,2))</f>
        <v>0</v>
      </c>
      <c r="M18" s="79">
        <f t="shared" ref="M18:M36" si="5">IF(G18&gt;7644,ROUNDDOWN(7644*0.14,2),ROUNDDOWN(G18*0.14,2))</f>
        <v>0</v>
      </c>
      <c r="N18" s="79">
        <f t="shared" ref="N18:N36" si="6">ROUNDDOWN(G18*0.008,2)</f>
        <v>0</v>
      </c>
      <c r="O18" s="79">
        <f t="shared" ref="O18:O36" si="7">IF(G18&gt;7644,ROUNDDOWN(7644*0.03,2),ROUNDDOWN(G18*0.03,2))</f>
        <v>0</v>
      </c>
      <c r="P18" s="79">
        <f t="shared" ref="P18:P36" si="8">IF(G18&gt;7644,ROUNDDOWN(7644*0.01,2),ROUNDDOWN(G18*0.01,2))</f>
        <v>0</v>
      </c>
      <c r="Q18" s="181">
        <f t="shared" ref="Q18:Q36" si="9">IF(G18&gt;7644,ROUNDDOWN(7644*0.0475,2),ROUNDDOWN(G18*0.0475,2))</f>
        <v>0</v>
      </c>
      <c r="R18" s="254"/>
      <c r="S18" s="252">
        <f t="shared" ref="S18:S36" si="10">T18+U18</f>
        <v>0</v>
      </c>
      <c r="T18" s="107">
        <f t="shared" ref="T18:T36" si="11">ROUNDDOWN(G18*R18,2)</f>
        <v>0</v>
      </c>
      <c r="U18" s="64">
        <f t="shared" ref="U18:U36" si="12">V18+W18+X18</f>
        <v>0</v>
      </c>
      <c r="V18" s="108">
        <f t="shared" ref="V18:V36" si="13">IF(I18=0,0,ROUNDDOWN(T18*0.1,2))</f>
        <v>0</v>
      </c>
      <c r="W18" s="104">
        <f t="shared" ref="W18:W36" si="14">IF(V18=0,ROUNDDOWN(T18*0.1,2),0)</f>
        <v>0</v>
      </c>
      <c r="X18" s="71">
        <f t="shared" ref="X18:X36" si="15">SUM(Y18:AD18)</f>
        <v>0</v>
      </c>
      <c r="Y18" s="108">
        <f t="shared" ref="Y18:Y36" si="16">IF(L18=0,0,(IF(T18&gt;7644,ROUNDDOWN(7644*0.014,2),ROUNDDOWN(T18*0.014,2))))</f>
        <v>0</v>
      </c>
      <c r="Z18" s="91">
        <f t="shared" ref="Z18:Z36" si="17">IF(M18=0,0,(IF(T18&gt;7644,ROUNDDOWN(7644*0.14,2),ROUNDDOWN(T18*0.14,2))))</f>
        <v>0</v>
      </c>
      <c r="AA18" s="103">
        <f t="shared" ref="AA18:AA36" si="18">ROUNDDOWN(T18*0.008,2)</f>
        <v>0</v>
      </c>
      <c r="AB18" s="86">
        <f t="shared" ref="AB18:AB36" si="19">IF(O18=0,0,(IF(T18&gt;7644,ROUNDDOWN(7644*0.03,2),ROUNDDOWN(T18*0.03,2))))</f>
        <v>0</v>
      </c>
      <c r="AC18" s="91">
        <f t="shared" ref="AC18:AC36" si="20">IF(P18=0,0,IF(T18&gt;7644,ROUNDDOWN(7644*0.01,2),ROUNDDOWN(T18*0.01,2)))</f>
        <v>0</v>
      </c>
      <c r="AD18" s="92">
        <f t="shared" ref="AD18:AD36" si="21">IF(Q18=0,0,(IF(T18&gt;7644,ROUNDDOWN(7644*0.0475,2),ROUNDDOWN(T18*0.0475,2))))</f>
        <v>0</v>
      </c>
    </row>
    <row r="19" spans="1:30" s="4" customFormat="1" ht="18" customHeight="1" x14ac:dyDescent="0.25">
      <c r="A19" s="56">
        <v>3</v>
      </c>
      <c r="B19" s="77"/>
      <c r="C19" s="79"/>
      <c r="D19" s="112"/>
      <c r="E19" s="81"/>
      <c r="F19" s="64">
        <f>G19+H19</f>
        <v>0</v>
      </c>
      <c r="G19" s="163"/>
      <c r="H19" s="82">
        <f t="shared" si="2"/>
        <v>0</v>
      </c>
      <c r="I19" s="79">
        <f t="shared" si="0"/>
        <v>0</v>
      </c>
      <c r="J19" s="79">
        <f t="shared" ref="J19:J36" si="22">ROUNDDOWN(G19*0.1,2)</f>
        <v>0</v>
      </c>
      <c r="K19" s="90">
        <f t="shared" si="3"/>
        <v>0</v>
      </c>
      <c r="L19" s="83">
        <f t="shared" si="4"/>
        <v>0</v>
      </c>
      <c r="M19" s="79">
        <f t="shared" si="5"/>
        <v>0</v>
      </c>
      <c r="N19" s="79">
        <f t="shared" si="6"/>
        <v>0</v>
      </c>
      <c r="O19" s="79">
        <f t="shared" si="7"/>
        <v>0</v>
      </c>
      <c r="P19" s="79">
        <f t="shared" si="8"/>
        <v>0</v>
      </c>
      <c r="Q19" s="181">
        <f t="shared" si="9"/>
        <v>0</v>
      </c>
      <c r="R19" s="254"/>
      <c r="S19" s="252">
        <f t="shared" si="10"/>
        <v>0</v>
      </c>
      <c r="T19" s="107">
        <f t="shared" si="11"/>
        <v>0</v>
      </c>
      <c r="U19" s="64">
        <f t="shared" si="12"/>
        <v>0</v>
      </c>
      <c r="V19" s="108">
        <f t="shared" si="13"/>
        <v>0</v>
      </c>
      <c r="W19" s="104">
        <f t="shared" si="14"/>
        <v>0</v>
      </c>
      <c r="X19" s="71">
        <f t="shared" si="15"/>
        <v>0</v>
      </c>
      <c r="Y19" s="108">
        <f t="shared" si="16"/>
        <v>0</v>
      </c>
      <c r="Z19" s="91">
        <f t="shared" si="17"/>
        <v>0</v>
      </c>
      <c r="AA19" s="103">
        <f t="shared" si="18"/>
        <v>0</v>
      </c>
      <c r="AB19" s="86">
        <f t="shared" si="19"/>
        <v>0</v>
      </c>
      <c r="AC19" s="91">
        <f t="shared" si="20"/>
        <v>0</v>
      </c>
      <c r="AD19" s="92">
        <f t="shared" si="21"/>
        <v>0</v>
      </c>
    </row>
    <row r="20" spans="1:30" s="4" customFormat="1" ht="18" customHeight="1" x14ac:dyDescent="0.25">
      <c r="A20" s="56">
        <v>4</v>
      </c>
      <c r="B20" s="77"/>
      <c r="C20" s="79"/>
      <c r="D20" s="112"/>
      <c r="E20" s="81"/>
      <c r="F20" s="64">
        <f t="shared" si="1"/>
        <v>0</v>
      </c>
      <c r="G20" s="79"/>
      <c r="H20" s="82">
        <f t="shared" si="2"/>
        <v>0</v>
      </c>
      <c r="I20" s="79">
        <f t="shared" si="0"/>
        <v>0</v>
      </c>
      <c r="J20" s="79">
        <f t="shared" si="22"/>
        <v>0</v>
      </c>
      <c r="K20" s="90">
        <f t="shared" si="3"/>
        <v>0</v>
      </c>
      <c r="L20" s="83">
        <f t="shared" si="4"/>
        <v>0</v>
      </c>
      <c r="M20" s="79">
        <f t="shared" si="5"/>
        <v>0</v>
      </c>
      <c r="N20" s="79">
        <f t="shared" si="6"/>
        <v>0</v>
      </c>
      <c r="O20" s="79">
        <f t="shared" si="7"/>
        <v>0</v>
      </c>
      <c r="P20" s="79">
        <f t="shared" si="8"/>
        <v>0</v>
      </c>
      <c r="Q20" s="181">
        <f t="shared" si="9"/>
        <v>0</v>
      </c>
      <c r="R20" s="254"/>
      <c r="S20" s="252">
        <f t="shared" si="10"/>
        <v>0</v>
      </c>
      <c r="T20" s="107">
        <f t="shared" si="11"/>
        <v>0</v>
      </c>
      <c r="U20" s="64">
        <f t="shared" si="12"/>
        <v>0</v>
      </c>
      <c r="V20" s="108">
        <f t="shared" si="13"/>
        <v>0</v>
      </c>
      <c r="W20" s="104">
        <f t="shared" si="14"/>
        <v>0</v>
      </c>
      <c r="X20" s="71">
        <f t="shared" si="15"/>
        <v>0</v>
      </c>
      <c r="Y20" s="108">
        <f t="shared" si="16"/>
        <v>0</v>
      </c>
      <c r="Z20" s="91">
        <f t="shared" si="17"/>
        <v>0</v>
      </c>
      <c r="AA20" s="103">
        <f t="shared" si="18"/>
        <v>0</v>
      </c>
      <c r="AB20" s="86">
        <f t="shared" si="19"/>
        <v>0</v>
      </c>
      <c r="AC20" s="91">
        <f t="shared" si="20"/>
        <v>0</v>
      </c>
      <c r="AD20" s="92">
        <f t="shared" si="21"/>
        <v>0</v>
      </c>
    </row>
    <row r="21" spans="1:30" s="4" customFormat="1" ht="18" customHeight="1" x14ac:dyDescent="0.25">
      <c r="A21" s="56">
        <v>5</v>
      </c>
      <c r="B21" s="77"/>
      <c r="C21" s="79"/>
      <c r="D21" s="112"/>
      <c r="E21" s="81"/>
      <c r="F21" s="64">
        <f t="shared" si="1"/>
        <v>0</v>
      </c>
      <c r="G21" s="79"/>
      <c r="H21" s="82">
        <f t="shared" si="2"/>
        <v>0</v>
      </c>
      <c r="I21" s="79">
        <f t="shared" si="0"/>
        <v>0</v>
      </c>
      <c r="J21" s="79">
        <f t="shared" si="22"/>
        <v>0</v>
      </c>
      <c r="K21" s="90">
        <f t="shared" si="3"/>
        <v>0</v>
      </c>
      <c r="L21" s="83">
        <f t="shared" si="4"/>
        <v>0</v>
      </c>
      <c r="M21" s="79">
        <f t="shared" si="5"/>
        <v>0</v>
      </c>
      <c r="N21" s="79">
        <f t="shared" si="6"/>
        <v>0</v>
      </c>
      <c r="O21" s="79">
        <f t="shared" si="7"/>
        <v>0</v>
      </c>
      <c r="P21" s="79">
        <f t="shared" si="8"/>
        <v>0</v>
      </c>
      <c r="Q21" s="181">
        <f t="shared" si="9"/>
        <v>0</v>
      </c>
      <c r="R21" s="254"/>
      <c r="S21" s="252">
        <f t="shared" si="10"/>
        <v>0</v>
      </c>
      <c r="T21" s="107">
        <f>ROUNDDOWN(G21*R21,2)</f>
        <v>0</v>
      </c>
      <c r="U21" s="64">
        <f t="shared" si="12"/>
        <v>0</v>
      </c>
      <c r="V21" s="108">
        <f t="shared" si="13"/>
        <v>0</v>
      </c>
      <c r="W21" s="104">
        <f t="shared" si="14"/>
        <v>0</v>
      </c>
      <c r="X21" s="71">
        <f t="shared" si="15"/>
        <v>0</v>
      </c>
      <c r="Y21" s="108">
        <f t="shared" si="16"/>
        <v>0</v>
      </c>
      <c r="Z21" s="91">
        <f t="shared" si="17"/>
        <v>0</v>
      </c>
      <c r="AA21" s="103">
        <f t="shared" si="18"/>
        <v>0</v>
      </c>
      <c r="AB21" s="86">
        <f t="shared" si="19"/>
        <v>0</v>
      </c>
      <c r="AC21" s="91">
        <f t="shared" si="20"/>
        <v>0</v>
      </c>
      <c r="AD21" s="92">
        <f t="shared" si="21"/>
        <v>0</v>
      </c>
    </row>
    <row r="22" spans="1:30" s="4" customFormat="1" ht="18" customHeight="1" x14ac:dyDescent="0.25">
      <c r="A22" s="56">
        <v>6</v>
      </c>
      <c r="B22" s="77"/>
      <c r="C22" s="79"/>
      <c r="D22" s="112"/>
      <c r="E22" s="81"/>
      <c r="F22" s="64">
        <f t="shared" si="1"/>
        <v>0</v>
      </c>
      <c r="G22" s="79"/>
      <c r="H22" s="82">
        <f t="shared" si="2"/>
        <v>0</v>
      </c>
      <c r="I22" s="79">
        <f t="shared" si="0"/>
        <v>0</v>
      </c>
      <c r="J22" s="79">
        <f t="shared" si="22"/>
        <v>0</v>
      </c>
      <c r="K22" s="90">
        <f t="shared" si="3"/>
        <v>0</v>
      </c>
      <c r="L22" s="83">
        <f t="shared" si="4"/>
        <v>0</v>
      </c>
      <c r="M22" s="79">
        <f t="shared" si="5"/>
        <v>0</v>
      </c>
      <c r="N22" s="79">
        <f t="shared" si="6"/>
        <v>0</v>
      </c>
      <c r="O22" s="79">
        <f t="shared" si="7"/>
        <v>0</v>
      </c>
      <c r="P22" s="79">
        <f t="shared" si="8"/>
        <v>0</v>
      </c>
      <c r="Q22" s="181">
        <f t="shared" si="9"/>
        <v>0</v>
      </c>
      <c r="R22" s="254"/>
      <c r="S22" s="252">
        <f t="shared" si="10"/>
        <v>0</v>
      </c>
      <c r="T22" s="107">
        <f t="shared" si="11"/>
        <v>0</v>
      </c>
      <c r="U22" s="64">
        <f t="shared" si="12"/>
        <v>0</v>
      </c>
      <c r="V22" s="108">
        <f t="shared" si="13"/>
        <v>0</v>
      </c>
      <c r="W22" s="104">
        <f t="shared" si="14"/>
        <v>0</v>
      </c>
      <c r="X22" s="71">
        <f t="shared" si="15"/>
        <v>0</v>
      </c>
      <c r="Y22" s="108">
        <f t="shared" si="16"/>
        <v>0</v>
      </c>
      <c r="Z22" s="91">
        <f t="shared" si="17"/>
        <v>0</v>
      </c>
      <c r="AA22" s="103">
        <f t="shared" si="18"/>
        <v>0</v>
      </c>
      <c r="AB22" s="86">
        <f t="shared" si="19"/>
        <v>0</v>
      </c>
      <c r="AC22" s="91">
        <f t="shared" si="20"/>
        <v>0</v>
      </c>
      <c r="AD22" s="92">
        <f t="shared" si="21"/>
        <v>0</v>
      </c>
    </row>
    <row r="23" spans="1:30" s="4" customFormat="1" ht="18" customHeight="1" x14ac:dyDescent="0.25">
      <c r="A23" s="56">
        <v>7</v>
      </c>
      <c r="B23" s="77"/>
      <c r="C23" s="79"/>
      <c r="D23" s="112"/>
      <c r="E23" s="81"/>
      <c r="F23" s="64">
        <f t="shared" si="1"/>
        <v>0</v>
      </c>
      <c r="G23" s="79"/>
      <c r="H23" s="82">
        <f t="shared" si="2"/>
        <v>0</v>
      </c>
      <c r="I23" s="79">
        <f t="shared" si="0"/>
        <v>0</v>
      </c>
      <c r="J23" s="79">
        <f t="shared" si="22"/>
        <v>0</v>
      </c>
      <c r="K23" s="90">
        <f t="shared" si="3"/>
        <v>0</v>
      </c>
      <c r="L23" s="83">
        <f t="shared" si="4"/>
        <v>0</v>
      </c>
      <c r="M23" s="79">
        <f t="shared" si="5"/>
        <v>0</v>
      </c>
      <c r="N23" s="79">
        <f t="shared" si="6"/>
        <v>0</v>
      </c>
      <c r="O23" s="79">
        <f t="shared" si="7"/>
        <v>0</v>
      </c>
      <c r="P23" s="79">
        <f t="shared" si="8"/>
        <v>0</v>
      </c>
      <c r="Q23" s="181">
        <f t="shared" si="9"/>
        <v>0</v>
      </c>
      <c r="R23" s="254"/>
      <c r="S23" s="252">
        <f t="shared" si="10"/>
        <v>0</v>
      </c>
      <c r="T23" s="107">
        <f t="shared" si="11"/>
        <v>0</v>
      </c>
      <c r="U23" s="64">
        <f t="shared" si="12"/>
        <v>0</v>
      </c>
      <c r="V23" s="108">
        <f t="shared" si="13"/>
        <v>0</v>
      </c>
      <c r="W23" s="104">
        <f t="shared" si="14"/>
        <v>0</v>
      </c>
      <c r="X23" s="71">
        <f t="shared" si="15"/>
        <v>0</v>
      </c>
      <c r="Y23" s="108">
        <f t="shared" si="16"/>
        <v>0</v>
      </c>
      <c r="Z23" s="91">
        <f t="shared" si="17"/>
        <v>0</v>
      </c>
      <c r="AA23" s="103">
        <f t="shared" si="18"/>
        <v>0</v>
      </c>
      <c r="AB23" s="86">
        <f t="shared" si="19"/>
        <v>0</v>
      </c>
      <c r="AC23" s="91">
        <f t="shared" si="20"/>
        <v>0</v>
      </c>
      <c r="AD23" s="92">
        <f t="shared" si="21"/>
        <v>0</v>
      </c>
    </row>
    <row r="24" spans="1:30" s="4" customFormat="1" ht="18" customHeight="1" x14ac:dyDescent="0.25">
      <c r="A24" s="56">
        <v>8</v>
      </c>
      <c r="B24" s="77"/>
      <c r="C24" s="79"/>
      <c r="D24" s="112"/>
      <c r="E24" s="81"/>
      <c r="F24" s="64">
        <f t="shared" si="1"/>
        <v>0</v>
      </c>
      <c r="G24" s="105"/>
      <c r="H24" s="82">
        <f t="shared" si="2"/>
        <v>0</v>
      </c>
      <c r="I24" s="79">
        <f t="shared" si="0"/>
        <v>0</v>
      </c>
      <c r="J24" s="79">
        <f t="shared" si="22"/>
        <v>0</v>
      </c>
      <c r="K24" s="90">
        <f t="shared" si="3"/>
        <v>0</v>
      </c>
      <c r="L24" s="83">
        <f t="shared" si="4"/>
        <v>0</v>
      </c>
      <c r="M24" s="79">
        <f t="shared" si="5"/>
        <v>0</v>
      </c>
      <c r="N24" s="79">
        <f t="shared" si="6"/>
        <v>0</v>
      </c>
      <c r="O24" s="79">
        <f t="shared" si="7"/>
        <v>0</v>
      </c>
      <c r="P24" s="79">
        <f t="shared" si="8"/>
        <v>0</v>
      </c>
      <c r="Q24" s="181">
        <f t="shared" si="9"/>
        <v>0</v>
      </c>
      <c r="R24" s="254"/>
      <c r="S24" s="252">
        <f t="shared" si="10"/>
        <v>0</v>
      </c>
      <c r="T24" s="107">
        <f t="shared" si="11"/>
        <v>0</v>
      </c>
      <c r="U24" s="64">
        <f t="shared" si="12"/>
        <v>0</v>
      </c>
      <c r="V24" s="108">
        <f t="shared" si="13"/>
        <v>0</v>
      </c>
      <c r="W24" s="104">
        <f t="shared" si="14"/>
        <v>0</v>
      </c>
      <c r="X24" s="71">
        <f t="shared" si="15"/>
        <v>0</v>
      </c>
      <c r="Y24" s="108">
        <f t="shared" si="16"/>
        <v>0</v>
      </c>
      <c r="Z24" s="91">
        <f t="shared" si="17"/>
        <v>0</v>
      </c>
      <c r="AA24" s="103">
        <f t="shared" si="18"/>
        <v>0</v>
      </c>
      <c r="AB24" s="86">
        <f t="shared" si="19"/>
        <v>0</v>
      </c>
      <c r="AC24" s="91">
        <f t="shared" si="20"/>
        <v>0</v>
      </c>
      <c r="AD24" s="92">
        <f t="shared" si="21"/>
        <v>0</v>
      </c>
    </row>
    <row r="25" spans="1:30" s="4" customFormat="1" ht="18" customHeight="1" x14ac:dyDescent="0.25">
      <c r="A25" s="56">
        <v>9</v>
      </c>
      <c r="B25" s="77"/>
      <c r="C25" s="79"/>
      <c r="D25" s="112"/>
      <c r="E25" s="81"/>
      <c r="F25" s="64">
        <f t="shared" si="1"/>
        <v>0</v>
      </c>
      <c r="G25" s="105"/>
      <c r="H25" s="82">
        <f t="shared" si="2"/>
        <v>0</v>
      </c>
      <c r="I25" s="79">
        <f t="shared" si="0"/>
        <v>0</v>
      </c>
      <c r="J25" s="79">
        <f t="shared" si="22"/>
        <v>0</v>
      </c>
      <c r="K25" s="90">
        <f t="shared" si="3"/>
        <v>0</v>
      </c>
      <c r="L25" s="83">
        <f t="shared" si="4"/>
        <v>0</v>
      </c>
      <c r="M25" s="79">
        <f t="shared" si="5"/>
        <v>0</v>
      </c>
      <c r="N25" s="79">
        <f t="shared" si="6"/>
        <v>0</v>
      </c>
      <c r="O25" s="79">
        <f t="shared" si="7"/>
        <v>0</v>
      </c>
      <c r="P25" s="79">
        <f t="shared" si="8"/>
        <v>0</v>
      </c>
      <c r="Q25" s="181">
        <f t="shared" si="9"/>
        <v>0</v>
      </c>
      <c r="R25" s="254"/>
      <c r="S25" s="252">
        <f t="shared" si="10"/>
        <v>0</v>
      </c>
      <c r="T25" s="107">
        <f t="shared" si="11"/>
        <v>0</v>
      </c>
      <c r="U25" s="64">
        <f t="shared" si="12"/>
        <v>0</v>
      </c>
      <c r="V25" s="108">
        <f t="shared" si="13"/>
        <v>0</v>
      </c>
      <c r="W25" s="104">
        <f t="shared" si="14"/>
        <v>0</v>
      </c>
      <c r="X25" s="71">
        <f t="shared" si="15"/>
        <v>0</v>
      </c>
      <c r="Y25" s="108">
        <f t="shared" si="16"/>
        <v>0</v>
      </c>
      <c r="Z25" s="91">
        <f t="shared" si="17"/>
        <v>0</v>
      </c>
      <c r="AA25" s="103">
        <f t="shared" si="18"/>
        <v>0</v>
      </c>
      <c r="AB25" s="86">
        <f t="shared" si="19"/>
        <v>0</v>
      </c>
      <c r="AC25" s="91">
        <f t="shared" si="20"/>
        <v>0</v>
      </c>
      <c r="AD25" s="92">
        <f t="shared" si="21"/>
        <v>0</v>
      </c>
    </row>
    <row r="26" spans="1:30" s="4" customFormat="1" ht="18" customHeight="1" x14ac:dyDescent="0.25">
      <c r="A26" s="56">
        <v>10</v>
      </c>
      <c r="B26" s="77"/>
      <c r="C26" s="79"/>
      <c r="D26" s="112"/>
      <c r="E26" s="81"/>
      <c r="F26" s="64">
        <f t="shared" si="1"/>
        <v>0</v>
      </c>
      <c r="G26" s="105"/>
      <c r="H26" s="82">
        <f t="shared" si="2"/>
        <v>0</v>
      </c>
      <c r="I26" s="79">
        <f t="shared" si="0"/>
        <v>0</v>
      </c>
      <c r="J26" s="79">
        <f t="shared" si="22"/>
        <v>0</v>
      </c>
      <c r="K26" s="90">
        <f t="shared" si="3"/>
        <v>0</v>
      </c>
      <c r="L26" s="83">
        <f t="shared" si="4"/>
        <v>0</v>
      </c>
      <c r="M26" s="79">
        <f t="shared" si="5"/>
        <v>0</v>
      </c>
      <c r="N26" s="79">
        <f t="shared" si="6"/>
        <v>0</v>
      </c>
      <c r="O26" s="79">
        <f t="shared" si="7"/>
        <v>0</v>
      </c>
      <c r="P26" s="79">
        <f t="shared" si="8"/>
        <v>0</v>
      </c>
      <c r="Q26" s="181">
        <f t="shared" si="9"/>
        <v>0</v>
      </c>
      <c r="R26" s="254"/>
      <c r="S26" s="252">
        <f t="shared" si="10"/>
        <v>0</v>
      </c>
      <c r="T26" s="107">
        <f t="shared" si="11"/>
        <v>0</v>
      </c>
      <c r="U26" s="64">
        <f t="shared" si="12"/>
        <v>0</v>
      </c>
      <c r="V26" s="108">
        <f t="shared" si="13"/>
        <v>0</v>
      </c>
      <c r="W26" s="104">
        <f t="shared" si="14"/>
        <v>0</v>
      </c>
      <c r="X26" s="71">
        <f t="shared" si="15"/>
        <v>0</v>
      </c>
      <c r="Y26" s="108">
        <f t="shared" si="16"/>
        <v>0</v>
      </c>
      <c r="Z26" s="91">
        <f t="shared" si="17"/>
        <v>0</v>
      </c>
      <c r="AA26" s="103">
        <f t="shared" si="18"/>
        <v>0</v>
      </c>
      <c r="AB26" s="86">
        <f t="shared" si="19"/>
        <v>0</v>
      </c>
      <c r="AC26" s="91">
        <f t="shared" si="20"/>
        <v>0</v>
      </c>
      <c r="AD26" s="92">
        <f t="shared" si="21"/>
        <v>0</v>
      </c>
    </row>
    <row r="27" spans="1:30" s="4" customFormat="1" ht="18" customHeight="1" x14ac:dyDescent="0.25">
      <c r="A27" s="56">
        <v>11</v>
      </c>
      <c r="B27" s="95"/>
      <c r="C27" s="79"/>
      <c r="D27" s="112"/>
      <c r="E27" s="81"/>
      <c r="F27" s="64">
        <f t="shared" si="1"/>
        <v>0</v>
      </c>
      <c r="G27" s="105"/>
      <c r="H27" s="82">
        <f t="shared" si="2"/>
        <v>0</v>
      </c>
      <c r="I27" s="79">
        <f t="shared" si="0"/>
        <v>0</v>
      </c>
      <c r="J27" s="79">
        <f t="shared" si="22"/>
        <v>0</v>
      </c>
      <c r="K27" s="90">
        <f t="shared" si="3"/>
        <v>0</v>
      </c>
      <c r="L27" s="83">
        <f t="shared" si="4"/>
        <v>0</v>
      </c>
      <c r="M27" s="79">
        <f t="shared" si="5"/>
        <v>0</v>
      </c>
      <c r="N27" s="79">
        <f t="shared" si="6"/>
        <v>0</v>
      </c>
      <c r="O27" s="79">
        <f t="shared" si="7"/>
        <v>0</v>
      </c>
      <c r="P27" s="79">
        <f t="shared" si="8"/>
        <v>0</v>
      </c>
      <c r="Q27" s="181">
        <f t="shared" si="9"/>
        <v>0</v>
      </c>
      <c r="R27" s="254"/>
      <c r="S27" s="252">
        <f t="shared" si="10"/>
        <v>0</v>
      </c>
      <c r="T27" s="107">
        <f>ROUNDDOWN(G27*R27,2)</f>
        <v>0</v>
      </c>
      <c r="U27" s="64">
        <f t="shared" si="12"/>
        <v>0</v>
      </c>
      <c r="V27" s="108">
        <f>IF(I27=0,0,ROUNDDOWN(T27*0.1,2))</f>
        <v>0</v>
      </c>
      <c r="W27" s="104">
        <f t="shared" si="14"/>
        <v>0</v>
      </c>
      <c r="X27" s="71">
        <f t="shared" si="15"/>
        <v>0</v>
      </c>
      <c r="Y27" s="108">
        <f t="shared" si="16"/>
        <v>0</v>
      </c>
      <c r="Z27" s="91">
        <f t="shared" si="17"/>
        <v>0</v>
      </c>
      <c r="AA27" s="103">
        <f t="shared" si="18"/>
        <v>0</v>
      </c>
      <c r="AB27" s="86">
        <f t="shared" si="19"/>
        <v>0</v>
      </c>
      <c r="AC27" s="91">
        <f t="shared" si="20"/>
        <v>0</v>
      </c>
      <c r="AD27" s="92">
        <f t="shared" si="21"/>
        <v>0</v>
      </c>
    </row>
    <row r="28" spans="1:30" s="4" customFormat="1" ht="18" customHeight="1" x14ac:dyDescent="0.25">
      <c r="A28" s="56">
        <v>12</v>
      </c>
      <c r="B28" s="95"/>
      <c r="C28" s="79"/>
      <c r="D28" s="112"/>
      <c r="E28" s="81"/>
      <c r="F28" s="64">
        <f t="shared" si="1"/>
        <v>0</v>
      </c>
      <c r="G28" s="105"/>
      <c r="H28" s="82">
        <f t="shared" si="2"/>
        <v>0</v>
      </c>
      <c r="I28" s="79">
        <f t="shared" si="0"/>
        <v>0</v>
      </c>
      <c r="J28" s="79">
        <f t="shared" si="22"/>
        <v>0</v>
      </c>
      <c r="K28" s="90">
        <f t="shared" si="3"/>
        <v>0</v>
      </c>
      <c r="L28" s="83">
        <f t="shared" si="4"/>
        <v>0</v>
      </c>
      <c r="M28" s="79">
        <f t="shared" si="5"/>
        <v>0</v>
      </c>
      <c r="N28" s="79">
        <f t="shared" si="6"/>
        <v>0</v>
      </c>
      <c r="O28" s="79">
        <f t="shared" si="7"/>
        <v>0</v>
      </c>
      <c r="P28" s="79">
        <f t="shared" si="8"/>
        <v>0</v>
      </c>
      <c r="Q28" s="181">
        <f t="shared" si="9"/>
        <v>0</v>
      </c>
      <c r="R28" s="254"/>
      <c r="S28" s="252">
        <f t="shared" si="10"/>
        <v>0</v>
      </c>
      <c r="T28" s="107">
        <f t="shared" si="11"/>
        <v>0</v>
      </c>
      <c r="U28" s="64">
        <f t="shared" si="12"/>
        <v>0</v>
      </c>
      <c r="V28" s="108">
        <f>IF(I28=0,0,ROUNDDOWN(T28*0.1,2))</f>
        <v>0</v>
      </c>
      <c r="W28" s="104">
        <f>IF(V28=0,ROUNDDOWN(T28*0.1,2),0)</f>
        <v>0</v>
      </c>
      <c r="X28" s="71">
        <f t="shared" si="15"/>
        <v>0</v>
      </c>
      <c r="Y28" s="108">
        <f t="shared" si="16"/>
        <v>0</v>
      </c>
      <c r="Z28" s="91">
        <f t="shared" si="17"/>
        <v>0</v>
      </c>
      <c r="AA28" s="103">
        <f t="shared" si="18"/>
        <v>0</v>
      </c>
      <c r="AB28" s="86">
        <f t="shared" si="19"/>
        <v>0</v>
      </c>
      <c r="AC28" s="91">
        <f t="shared" si="20"/>
        <v>0</v>
      </c>
      <c r="AD28" s="92">
        <f t="shared" si="21"/>
        <v>0</v>
      </c>
    </row>
    <row r="29" spans="1:30" s="4" customFormat="1" ht="18" customHeight="1" x14ac:dyDescent="0.25">
      <c r="A29" s="56">
        <v>13</v>
      </c>
      <c r="B29" s="77"/>
      <c r="C29" s="79"/>
      <c r="D29" s="112"/>
      <c r="E29" s="81"/>
      <c r="F29" s="64">
        <f t="shared" si="1"/>
        <v>0</v>
      </c>
      <c r="G29" s="105"/>
      <c r="H29" s="82">
        <f t="shared" si="2"/>
        <v>0</v>
      </c>
      <c r="I29" s="79">
        <f t="shared" si="0"/>
        <v>0</v>
      </c>
      <c r="J29" s="79">
        <f t="shared" si="22"/>
        <v>0</v>
      </c>
      <c r="K29" s="90">
        <f t="shared" si="3"/>
        <v>0</v>
      </c>
      <c r="L29" s="83">
        <f t="shared" si="4"/>
        <v>0</v>
      </c>
      <c r="M29" s="79">
        <f t="shared" si="5"/>
        <v>0</v>
      </c>
      <c r="N29" s="79">
        <f t="shared" si="6"/>
        <v>0</v>
      </c>
      <c r="O29" s="79">
        <f t="shared" si="7"/>
        <v>0</v>
      </c>
      <c r="P29" s="79">
        <f t="shared" si="8"/>
        <v>0</v>
      </c>
      <c r="Q29" s="181">
        <f t="shared" si="9"/>
        <v>0</v>
      </c>
      <c r="R29" s="254"/>
      <c r="S29" s="252">
        <f t="shared" si="10"/>
        <v>0</v>
      </c>
      <c r="T29" s="107">
        <f t="shared" si="11"/>
        <v>0</v>
      </c>
      <c r="U29" s="64">
        <f t="shared" si="12"/>
        <v>0</v>
      </c>
      <c r="V29" s="108">
        <f t="shared" si="13"/>
        <v>0</v>
      </c>
      <c r="W29" s="104">
        <f t="shared" si="14"/>
        <v>0</v>
      </c>
      <c r="X29" s="71">
        <f t="shared" si="15"/>
        <v>0</v>
      </c>
      <c r="Y29" s="108">
        <f t="shared" si="16"/>
        <v>0</v>
      </c>
      <c r="Z29" s="91">
        <f t="shared" si="17"/>
        <v>0</v>
      </c>
      <c r="AA29" s="103">
        <f t="shared" si="18"/>
        <v>0</v>
      </c>
      <c r="AB29" s="86">
        <f t="shared" si="19"/>
        <v>0</v>
      </c>
      <c r="AC29" s="91">
        <f t="shared" si="20"/>
        <v>0</v>
      </c>
      <c r="AD29" s="92">
        <f t="shared" si="21"/>
        <v>0</v>
      </c>
    </row>
    <row r="30" spans="1:30" s="4" customFormat="1" ht="18" customHeight="1" x14ac:dyDescent="0.25">
      <c r="A30" s="56">
        <v>14</v>
      </c>
      <c r="B30" s="77"/>
      <c r="C30" s="79"/>
      <c r="D30" s="112"/>
      <c r="E30" s="81"/>
      <c r="F30" s="64">
        <f t="shared" si="1"/>
        <v>0</v>
      </c>
      <c r="G30" s="105"/>
      <c r="H30" s="82">
        <f t="shared" si="2"/>
        <v>0</v>
      </c>
      <c r="I30" s="79">
        <f t="shared" si="0"/>
        <v>0</v>
      </c>
      <c r="J30" s="79">
        <f t="shared" si="22"/>
        <v>0</v>
      </c>
      <c r="K30" s="90">
        <f t="shared" si="3"/>
        <v>0</v>
      </c>
      <c r="L30" s="83">
        <f t="shared" si="4"/>
        <v>0</v>
      </c>
      <c r="M30" s="79">
        <f t="shared" si="5"/>
        <v>0</v>
      </c>
      <c r="N30" s="79">
        <f t="shared" si="6"/>
        <v>0</v>
      </c>
      <c r="O30" s="79">
        <f t="shared" si="7"/>
        <v>0</v>
      </c>
      <c r="P30" s="79">
        <f t="shared" si="8"/>
        <v>0</v>
      </c>
      <c r="Q30" s="181">
        <f t="shared" si="9"/>
        <v>0</v>
      </c>
      <c r="R30" s="254"/>
      <c r="S30" s="252">
        <f t="shared" si="10"/>
        <v>0</v>
      </c>
      <c r="T30" s="107">
        <f t="shared" si="11"/>
        <v>0</v>
      </c>
      <c r="U30" s="64">
        <f t="shared" si="12"/>
        <v>0</v>
      </c>
      <c r="V30" s="108">
        <f t="shared" si="13"/>
        <v>0</v>
      </c>
      <c r="W30" s="104">
        <f t="shared" si="14"/>
        <v>0</v>
      </c>
      <c r="X30" s="71">
        <f t="shared" si="15"/>
        <v>0</v>
      </c>
      <c r="Y30" s="108">
        <f t="shared" si="16"/>
        <v>0</v>
      </c>
      <c r="Z30" s="91">
        <f t="shared" si="17"/>
        <v>0</v>
      </c>
      <c r="AA30" s="103">
        <f t="shared" si="18"/>
        <v>0</v>
      </c>
      <c r="AB30" s="86">
        <f t="shared" si="19"/>
        <v>0</v>
      </c>
      <c r="AC30" s="91">
        <f t="shared" si="20"/>
        <v>0</v>
      </c>
      <c r="AD30" s="92">
        <f t="shared" si="21"/>
        <v>0</v>
      </c>
    </row>
    <row r="31" spans="1:30" s="4" customFormat="1" ht="18" customHeight="1" x14ac:dyDescent="0.25">
      <c r="A31" s="56">
        <v>15</v>
      </c>
      <c r="B31" s="77"/>
      <c r="C31" s="79"/>
      <c r="D31" s="112"/>
      <c r="E31" s="81"/>
      <c r="F31" s="64">
        <f t="shared" si="1"/>
        <v>0</v>
      </c>
      <c r="G31" s="105"/>
      <c r="H31" s="82">
        <f t="shared" si="2"/>
        <v>0</v>
      </c>
      <c r="I31" s="79">
        <f t="shared" si="0"/>
        <v>0</v>
      </c>
      <c r="J31" s="79">
        <f t="shared" si="22"/>
        <v>0</v>
      </c>
      <c r="K31" s="90">
        <f t="shared" si="3"/>
        <v>0</v>
      </c>
      <c r="L31" s="83">
        <f t="shared" si="4"/>
        <v>0</v>
      </c>
      <c r="M31" s="79">
        <f t="shared" si="5"/>
        <v>0</v>
      </c>
      <c r="N31" s="79">
        <f t="shared" si="6"/>
        <v>0</v>
      </c>
      <c r="O31" s="79">
        <f t="shared" si="7"/>
        <v>0</v>
      </c>
      <c r="P31" s="79">
        <f t="shared" si="8"/>
        <v>0</v>
      </c>
      <c r="Q31" s="181">
        <f t="shared" si="9"/>
        <v>0</v>
      </c>
      <c r="R31" s="254"/>
      <c r="S31" s="252">
        <f t="shared" si="10"/>
        <v>0</v>
      </c>
      <c r="T31" s="107">
        <f t="shared" si="11"/>
        <v>0</v>
      </c>
      <c r="U31" s="64">
        <f t="shared" si="12"/>
        <v>0</v>
      </c>
      <c r="V31" s="108">
        <f t="shared" si="13"/>
        <v>0</v>
      </c>
      <c r="W31" s="104">
        <f t="shared" si="14"/>
        <v>0</v>
      </c>
      <c r="X31" s="71">
        <f t="shared" si="15"/>
        <v>0</v>
      </c>
      <c r="Y31" s="108">
        <f t="shared" si="16"/>
        <v>0</v>
      </c>
      <c r="Z31" s="91">
        <f t="shared" si="17"/>
        <v>0</v>
      </c>
      <c r="AA31" s="103">
        <f t="shared" si="18"/>
        <v>0</v>
      </c>
      <c r="AB31" s="86">
        <f t="shared" si="19"/>
        <v>0</v>
      </c>
      <c r="AC31" s="91">
        <f t="shared" si="20"/>
        <v>0</v>
      </c>
      <c r="AD31" s="92">
        <f t="shared" si="21"/>
        <v>0</v>
      </c>
    </row>
    <row r="32" spans="1:30" s="4" customFormat="1" ht="18" customHeight="1" x14ac:dyDescent="0.25">
      <c r="A32" s="56">
        <v>16</v>
      </c>
      <c r="B32" s="77"/>
      <c r="C32" s="79"/>
      <c r="D32" s="112"/>
      <c r="E32" s="81"/>
      <c r="F32" s="64">
        <f t="shared" si="1"/>
        <v>0</v>
      </c>
      <c r="G32" s="105"/>
      <c r="H32" s="82">
        <f t="shared" si="2"/>
        <v>0</v>
      </c>
      <c r="I32" s="79">
        <f t="shared" si="0"/>
        <v>0</v>
      </c>
      <c r="J32" s="79">
        <f t="shared" si="22"/>
        <v>0</v>
      </c>
      <c r="K32" s="90">
        <f t="shared" si="3"/>
        <v>0</v>
      </c>
      <c r="L32" s="83">
        <f t="shared" si="4"/>
        <v>0</v>
      </c>
      <c r="M32" s="79">
        <f t="shared" si="5"/>
        <v>0</v>
      </c>
      <c r="N32" s="79">
        <f t="shared" si="6"/>
        <v>0</v>
      </c>
      <c r="O32" s="79">
        <f t="shared" si="7"/>
        <v>0</v>
      </c>
      <c r="P32" s="79">
        <f t="shared" si="8"/>
        <v>0</v>
      </c>
      <c r="Q32" s="181">
        <f t="shared" si="9"/>
        <v>0</v>
      </c>
      <c r="R32" s="254"/>
      <c r="S32" s="252">
        <f t="shared" si="10"/>
        <v>0</v>
      </c>
      <c r="T32" s="107">
        <f t="shared" si="11"/>
        <v>0</v>
      </c>
      <c r="U32" s="64">
        <f t="shared" si="12"/>
        <v>0</v>
      </c>
      <c r="V32" s="108">
        <f t="shared" si="13"/>
        <v>0</v>
      </c>
      <c r="W32" s="104">
        <f t="shared" si="14"/>
        <v>0</v>
      </c>
      <c r="X32" s="71">
        <f t="shared" si="15"/>
        <v>0</v>
      </c>
      <c r="Y32" s="108">
        <f t="shared" si="16"/>
        <v>0</v>
      </c>
      <c r="Z32" s="91">
        <f t="shared" si="17"/>
        <v>0</v>
      </c>
      <c r="AA32" s="103">
        <f t="shared" si="18"/>
        <v>0</v>
      </c>
      <c r="AB32" s="86">
        <f t="shared" si="19"/>
        <v>0</v>
      </c>
      <c r="AC32" s="91">
        <f t="shared" si="20"/>
        <v>0</v>
      </c>
      <c r="AD32" s="92">
        <f t="shared" si="21"/>
        <v>0</v>
      </c>
    </row>
    <row r="33" spans="1:30" s="4" customFormat="1" ht="18" customHeight="1" x14ac:dyDescent="0.25">
      <c r="A33" s="56">
        <v>17</v>
      </c>
      <c r="B33" s="77"/>
      <c r="C33" s="79"/>
      <c r="D33" s="112"/>
      <c r="E33" s="81"/>
      <c r="F33" s="64">
        <f t="shared" si="1"/>
        <v>0</v>
      </c>
      <c r="G33" s="105"/>
      <c r="H33" s="82">
        <f t="shared" si="2"/>
        <v>0</v>
      </c>
      <c r="I33" s="79">
        <f t="shared" si="0"/>
        <v>0</v>
      </c>
      <c r="J33" s="79">
        <f t="shared" si="22"/>
        <v>0</v>
      </c>
      <c r="K33" s="90">
        <f t="shared" si="3"/>
        <v>0</v>
      </c>
      <c r="L33" s="83">
        <f t="shared" si="4"/>
        <v>0</v>
      </c>
      <c r="M33" s="79">
        <f t="shared" si="5"/>
        <v>0</v>
      </c>
      <c r="N33" s="79">
        <f t="shared" si="6"/>
        <v>0</v>
      </c>
      <c r="O33" s="79">
        <f t="shared" si="7"/>
        <v>0</v>
      </c>
      <c r="P33" s="79">
        <f t="shared" si="8"/>
        <v>0</v>
      </c>
      <c r="Q33" s="181">
        <f t="shared" si="9"/>
        <v>0</v>
      </c>
      <c r="R33" s="254"/>
      <c r="S33" s="252">
        <f t="shared" si="10"/>
        <v>0</v>
      </c>
      <c r="T33" s="107">
        <f t="shared" si="11"/>
        <v>0</v>
      </c>
      <c r="U33" s="64">
        <f t="shared" si="12"/>
        <v>0</v>
      </c>
      <c r="V33" s="108">
        <f t="shared" si="13"/>
        <v>0</v>
      </c>
      <c r="W33" s="104">
        <f t="shared" si="14"/>
        <v>0</v>
      </c>
      <c r="X33" s="71">
        <f t="shared" si="15"/>
        <v>0</v>
      </c>
      <c r="Y33" s="108">
        <f t="shared" si="16"/>
        <v>0</v>
      </c>
      <c r="Z33" s="91">
        <f t="shared" si="17"/>
        <v>0</v>
      </c>
      <c r="AA33" s="103">
        <f t="shared" si="18"/>
        <v>0</v>
      </c>
      <c r="AB33" s="86">
        <f t="shared" si="19"/>
        <v>0</v>
      </c>
      <c r="AC33" s="91">
        <f t="shared" si="20"/>
        <v>0</v>
      </c>
      <c r="AD33" s="92">
        <f t="shared" si="21"/>
        <v>0</v>
      </c>
    </row>
    <row r="34" spans="1:30" s="4" customFormat="1" ht="18" customHeight="1" x14ac:dyDescent="0.25">
      <c r="A34" s="56">
        <v>18</v>
      </c>
      <c r="B34" s="77"/>
      <c r="C34" s="79"/>
      <c r="D34" s="112"/>
      <c r="E34" s="81"/>
      <c r="F34" s="64">
        <f t="shared" si="1"/>
        <v>0</v>
      </c>
      <c r="G34" s="105"/>
      <c r="H34" s="82">
        <f t="shared" si="2"/>
        <v>0</v>
      </c>
      <c r="I34" s="79">
        <f t="shared" si="0"/>
        <v>0</v>
      </c>
      <c r="J34" s="79">
        <f t="shared" si="22"/>
        <v>0</v>
      </c>
      <c r="K34" s="90">
        <f t="shared" si="3"/>
        <v>0</v>
      </c>
      <c r="L34" s="83">
        <f t="shared" si="4"/>
        <v>0</v>
      </c>
      <c r="M34" s="79">
        <f t="shared" si="5"/>
        <v>0</v>
      </c>
      <c r="N34" s="79">
        <f t="shared" si="6"/>
        <v>0</v>
      </c>
      <c r="O34" s="79">
        <f t="shared" si="7"/>
        <v>0</v>
      </c>
      <c r="P34" s="79">
        <f t="shared" si="8"/>
        <v>0</v>
      </c>
      <c r="Q34" s="181">
        <f t="shared" si="9"/>
        <v>0</v>
      </c>
      <c r="R34" s="254"/>
      <c r="S34" s="252">
        <f t="shared" si="10"/>
        <v>0</v>
      </c>
      <c r="T34" s="107">
        <f t="shared" si="11"/>
        <v>0</v>
      </c>
      <c r="U34" s="64">
        <f t="shared" si="12"/>
        <v>0</v>
      </c>
      <c r="V34" s="108">
        <f t="shared" si="13"/>
        <v>0</v>
      </c>
      <c r="W34" s="104">
        <f t="shared" si="14"/>
        <v>0</v>
      </c>
      <c r="X34" s="71">
        <f t="shared" si="15"/>
        <v>0</v>
      </c>
      <c r="Y34" s="108">
        <f t="shared" si="16"/>
        <v>0</v>
      </c>
      <c r="Z34" s="91">
        <f t="shared" si="17"/>
        <v>0</v>
      </c>
      <c r="AA34" s="103">
        <f t="shared" si="18"/>
        <v>0</v>
      </c>
      <c r="AB34" s="86">
        <f t="shared" si="19"/>
        <v>0</v>
      </c>
      <c r="AC34" s="91">
        <f t="shared" si="20"/>
        <v>0</v>
      </c>
      <c r="AD34" s="92">
        <f t="shared" si="21"/>
        <v>0</v>
      </c>
    </row>
    <row r="35" spans="1:30" s="4" customFormat="1" ht="18" customHeight="1" x14ac:dyDescent="0.25">
      <c r="A35" s="56">
        <v>19</v>
      </c>
      <c r="B35" s="77"/>
      <c r="C35" s="79"/>
      <c r="D35" s="112"/>
      <c r="E35" s="81"/>
      <c r="F35" s="64">
        <f t="shared" si="1"/>
        <v>0</v>
      </c>
      <c r="G35" s="105"/>
      <c r="H35" s="82">
        <f t="shared" si="2"/>
        <v>0</v>
      </c>
      <c r="I35" s="79">
        <f t="shared" si="0"/>
        <v>0</v>
      </c>
      <c r="J35" s="79">
        <f t="shared" si="22"/>
        <v>0</v>
      </c>
      <c r="K35" s="90">
        <f t="shared" si="3"/>
        <v>0</v>
      </c>
      <c r="L35" s="83">
        <f t="shared" si="4"/>
        <v>0</v>
      </c>
      <c r="M35" s="79">
        <f t="shared" si="5"/>
        <v>0</v>
      </c>
      <c r="N35" s="79">
        <f t="shared" si="6"/>
        <v>0</v>
      </c>
      <c r="O35" s="79">
        <f t="shared" si="7"/>
        <v>0</v>
      </c>
      <c r="P35" s="79">
        <f t="shared" si="8"/>
        <v>0</v>
      </c>
      <c r="Q35" s="181">
        <f t="shared" si="9"/>
        <v>0</v>
      </c>
      <c r="R35" s="254"/>
      <c r="S35" s="252">
        <f t="shared" si="10"/>
        <v>0</v>
      </c>
      <c r="T35" s="107">
        <f t="shared" si="11"/>
        <v>0</v>
      </c>
      <c r="U35" s="64">
        <f t="shared" si="12"/>
        <v>0</v>
      </c>
      <c r="V35" s="108">
        <f t="shared" si="13"/>
        <v>0</v>
      </c>
      <c r="W35" s="104">
        <f t="shared" si="14"/>
        <v>0</v>
      </c>
      <c r="X35" s="71">
        <f t="shared" si="15"/>
        <v>0</v>
      </c>
      <c r="Y35" s="108">
        <f t="shared" si="16"/>
        <v>0</v>
      </c>
      <c r="Z35" s="91">
        <f t="shared" si="17"/>
        <v>0</v>
      </c>
      <c r="AA35" s="103">
        <f t="shared" si="18"/>
        <v>0</v>
      </c>
      <c r="AB35" s="86">
        <f t="shared" si="19"/>
        <v>0</v>
      </c>
      <c r="AC35" s="91">
        <f t="shared" si="20"/>
        <v>0</v>
      </c>
      <c r="AD35" s="92">
        <f t="shared" si="21"/>
        <v>0</v>
      </c>
    </row>
    <row r="36" spans="1:30" s="4" customFormat="1" ht="18" customHeight="1" thickBot="1" x14ac:dyDescent="0.3">
      <c r="A36" s="56">
        <v>20</v>
      </c>
      <c r="B36" s="77"/>
      <c r="C36" s="79"/>
      <c r="D36" s="112"/>
      <c r="E36" s="81"/>
      <c r="F36" s="64">
        <f t="shared" si="1"/>
        <v>0</v>
      </c>
      <c r="G36" s="106"/>
      <c r="H36" s="110">
        <f t="shared" si="2"/>
        <v>0</v>
      </c>
      <c r="I36" s="79">
        <f t="shared" si="0"/>
        <v>0</v>
      </c>
      <c r="J36" s="79">
        <f t="shared" si="22"/>
        <v>0</v>
      </c>
      <c r="K36" s="101">
        <f t="shared" si="3"/>
        <v>0</v>
      </c>
      <c r="L36" s="83">
        <f t="shared" si="4"/>
        <v>0</v>
      </c>
      <c r="M36" s="182">
        <f t="shared" si="5"/>
        <v>0</v>
      </c>
      <c r="N36" s="61">
        <f t="shared" si="6"/>
        <v>0</v>
      </c>
      <c r="O36" s="182">
        <f t="shared" si="7"/>
        <v>0</v>
      </c>
      <c r="P36" s="182">
        <f t="shared" si="8"/>
        <v>0</v>
      </c>
      <c r="Q36" s="183">
        <f t="shared" si="9"/>
        <v>0</v>
      </c>
      <c r="R36" s="255"/>
      <c r="S36" s="252">
        <f t="shared" si="10"/>
        <v>0</v>
      </c>
      <c r="T36" s="107">
        <f t="shared" si="11"/>
        <v>0</v>
      </c>
      <c r="U36" s="64">
        <f t="shared" si="12"/>
        <v>0</v>
      </c>
      <c r="V36" s="108">
        <f t="shared" si="13"/>
        <v>0</v>
      </c>
      <c r="W36" s="104">
        <f t="shared" si="14"/>
        <v>0</v>
      </c>
      <c r="X36" s="71">
        <f t="shared" si="15"/>
        <v>0</v>
      </c>
      <c r="Y36" s="108">
        <f t="shared" si="16"/>
        <v>0</v>
      </c>
      <c r="Z36" s="91">
        <f t="shared" si="17"/>
        <v>0</v>
      </c>
      <c r="AA36" s="103">
        <f t="shared" si="18"/>
        <v>0</v>
      </c>
      <c r="AB36" s="86">
        <f t="shared" si="19"/>
        <v>0</v>
      </c>
      <c r="AC36" s="91">
        <f t="shared" si="20"/>
        <v>0</v>
      </c>
      <c r="AD36" s="92">
        <f t="shared" si="21"/>
        <v>0</v>
      </c>
    </row>
    <row r="37" spans="1:30" s="17" customFormat="1" ht="21" customHeight="1" thickBot="1" x14ac:dyDescent="0.3">
      <c r="A37" s="303" t="s">
        <v>2</v>
      </c>
      <c r="B37" s="304"/>
      <c r="C37" s="304"/>
      <c r="D37" s="304"/>
      <c r="E37" s="305"/>
      <c r="F37" s="26">
        <f>SUM(F17:F36)</f>
        <v>0</v>
      </c>
      <c r="G37" s="26">
        <f t="shared" ref="G37:Q37" si="23">SUM(G17:G36)</f>
        <v>0</v>
      </c>
      <c r="H37" s="26">
        <f t="shared" si="23"/>
        <v>0</v>
      </c>
      <c r="I37" s="27">
        <f t="shared" si="23"/>
        <v>0</v>
      </c>
      <c r="J37" s="29">
        <f t="shared" si="23"/>
        <v>0</v>
      </c>
      <c r="K37" s="26">
        <f t="shared" si="23"/>
        <v>0</v>
      </c>
      <c r="L37" s="27">
        <f>SUM(L17:L36)</f>
        <v>0</v>
      </c>
      <c r="M37" s="28">
        <f t="shared" si="23"/>
        <v>0</v>
      </c>
      <c r="N37" s="28">
        <f t="shared" si="23"/>
        <v>0</v>
      </c>
      <c r="O37" s="28">
        <f t="shared" si="23"/>
        <v>0</v>
      </c>
      <c r="P37" s="28">
        <f t="shared" si="23"/>
        <v>0</v>
      </c>
      <c r="Q37" s="29">
        <f t="shared" si="23"/>
        <v>0</v>
      </c>
      <c r="R37" s="253"/>
      <c r="S37" s="26">
        <f>SUM(S17:S36)</f>
        <v>0</v>
      </c>
      <c r="T37" s="26">
        <f t="shared" ref="T37:AD37" si="24">SUM(T17:T36)</f>
        <v>0</v>
      </c>
      <c r="U37" s="26">
        <f t="shared" si="24"/>
        <v>0</v>
      </c>
      <c r="V37" s="27">
        <f>SUM(V17:V36)</f>
        <v>0</v>
      </c>
      <c r="W37" s="29">
        <f t="shared" si="24"/>
        <v>0</v>
      </c>
      <c r="X37" s="26">
        <f>SUM(X17:X36)</f>
        <v>0</v>
      </c>
      <c r="Y37" s="27">
        <f t="shared" si="24"/>
        <v>0</v>
      </c>
      <c r="Z37" s="28">
        <f t="shared" si="24"/>
        <v>0</v>
      </c>
      <c r="AA37" s="28">
        <f t="shared" si="24"/>
        <v>0</v>
      </c>
      <c r="AB37" s="28">
        <f t="shared" si="24"/>
        <v>0</v>
      </c>
      <c r="AC37" s="28">
        <f>SUM(AC17:AC36)</f>
        <v>0</v>
      </c>
      <c r="AD37" s="29">
        <f t="shared" si="24"/>
        <v>0</v>
      </c>
    </row>
    <row r="38" spans="1:30" x14ac:dyDescent="0.25">
      <c r="A38" s="138"/>
      <c r="B38" s="35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243" t="s">
        <v>80</v>
      </c>
      <c r="S38" s="209">
        <f>ROUND(S37*0.9427,2)</f>
        <v>0</v>
      </c>
      <c r="T38" s="209">
        <f t="shared" ref="T38:AD38" si="25">ROUND(T37*0.9427,2)</f>
        <v>0</v>
      </c>
      <c r="U38" s="209">
        <f t="shared" si="25"/>
        <v>0</v>
      </c>
      <c r="V38" s="209">
        <f t="shared" si="25"/>
        <v>0</v>
      </c>
      <c r="W38" s="209">
        <f t="shared" si="25"/>
        <v>0</v>
      </c>
      <c r="X38" s="209">
        <f t="shared" si="25"/>
        <v>0</v>
      </c>
      <c r="Y38" s="209">
        <f t="shared" si="25"/>
        <v>0</v>
      </c>
      <c r="Z38" s="209">
        <f t="shared" si="25"/>
        <v>0</v>
      </c>
      <c r="AA38" s="209">
        <f t="shared" si="25"/>
        <v>0</v>
      </c>
      <c r="AB38" s="209">
        <f t="shared" si="25"/>
        <v>0</v>
      </c>
      <c r="AC38" s="209">
        <f t="shared" si="25"/>
        <v>0</v>
      </c>
      <c r="AD38" s="209">
        <f t="shared" si="25"/>
        <v>0</v>
      </c>
    </row>
    <row r="39" spans="1:30" ht="15.6" thickBot="1" x14ac:dyDescent="0.3">
      <c r="A39" s="138"/>
      <c r="B39" s="35"/>
      <c r="C39" s="47"/>
      <c r="D39" s="47"/>
      <c r="E39" s="47"/>
      <c r="F39" s="47"/>
      <c r="G39" s="47"/>
      <c r="H39" s="47"/>
      <c r="I39" s="47"/>
      <c r="J39" s="47"/>
      <c r="K39" s="47"/>
      <c r="L39" s="47"/>
      <c r="M39" s="47"/>
      <c r="N39" s="47"/>
      <c r="O39" s="47"/>
      <c r="P39" s="47"/>
      <c r="Q39" s="47"/>
      <c r="R39" s="244" t="s">
        <v>81</v>
      </c>
      <c r="S39" s="419">
        <f>S37-S38</f>
        <v>0</v>
      </c>
      <c r="T39" s="419">
        <f>T37-T38</f>
        <v>0</v>
      </c>
      <c r="U39" s="419">
        <f t="shared" ref="U39:AD39" si="26">U37-U38</f>
        <v>0</v>
      </c>
      <c r="V39" s="419">
        <f t="shared" si="26"/>
        <v>0</v>
      </c>
      <c r="W39" s="419">
        <f t="shared" si="26"/>
        <v>0</v>
      </c>
      <c r="X39" s="419">
        <f t="shared" si="26"/>
        <v>0</v>
      </c>
      <c r="Y39" s="419">
        <f t="shared" si="26"/>
        <v>0</v>
      </c>
      <c r="Z39" s="419">
        <f t="shared" si="26"/>
        <v>0</v>
      </c>
      <c r="AA39" s="419">
        <f t="shared" si="26"/>
        <v>0</v>
      </c>
      <c r="AB39" s="419">
        <f t="shared" si="26"/>
        <v>0</v>
      </c>
      <c r="AC39" s="419">
        <f t="shared" si="26"/>
        <v>0</v>
      </c>
      <c r="AD39" s="419">
        <f t="shared" si="26"/>
        <v>0</v>
      </c>
    </row>
    <row r="40" spans="1:30" s="4" customFormat="1" ht="12.75" customHeight="1" x14ac:dyDescent="0.25">
      <c r="A40" s="30" t="s">
        <v>64</v>
      </c>
      <c r="B40" s="31"/>
      <c r="C40" s="32"/>
      <c r="D40" s="32"/>
      <c r="E40" s="33"/>
      <c r="F40" s="114"/>
      <c r="G40" s="114"/>
      <c r="H40" s="114"/>
      <c r="I40" s="47"/>
      <c r="J40" s="47"/>
      <c r="K40" s="47"/>
      <c r="L40" s="47"/>
      <c r="M40" s="47"/>
      <c r="N40" s="47"/>
      <c r="O40" s="47"/>
      <c r="P40" s="47"/>
      <c r="Q40" s="47"/>
      <c r="R40" s="242" t="s">
        <v>65</v>
      </c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</row>
    <row r="41" spans="1:30" s="4" customFormat="1" ht="12.75" customHeight="1" x14ac:dyDescent="0.25">
      <c r="A41" s="34"/>
      <c r="B41" s="35"/>
      <c r="C41" s="36"/>
      <c r="D41" s="36"/>
      <c r="E41" s="37"/>
      <c r="F41" s="114"/>
      <c r="G41" s="114"/>
      <c r="H41" s="114"/>
      <c r="I41" s="47"/>
      <c r="J41" s="47"/>
      <c r="K41" s="47"/>
      <c r="L41" s="47"/>
      <c r="M41" s="47"/>
      <c r="N41" s="47"/>
      <c r="O41" s="47"/>
      <c r="P41" s="47"/>
      <c r="Q41" s="47"/>
      <c r="R41" s="20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</row>
    <row r="42" spans="1:30" s="4" customFormat="1" ht="12.75" customHeight="1" x14ac:dyDescent="0.25">
      <c r="A42" s="38" t="s">
        <v>40</v>
      </c>
      <c r="B42" s="39"/>
      <c r="C42" s="36"/>
      <c r="D42" s="36"/>
      <c r="E42" s="37"/>
      <c r="F42" s="114"/>
      <c r="G42" s="114"/>
      <c r="H42" s="114"/>
      <c r="I42" s="47"/>
      <c r="J42" s="47"/>
      <c r="K42" s="47"/>
      <c r="L42" s="47"/>
      <c r="M42" s="47"/>
      <c r="N42" s="47"/>
      <c r="O42" s="47"/>
      <c r="P42" s="47"/>
      <c r="Q42" s="47"/>
      <c r="R42" s="38" t="s">
        <v>40</v>
      </c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</row>
    <row r="43" spans="1:30" s="7" customFormat="1" x14ac:dyDescent="0.25">
      <c r="A43" s="40"/>
      <c r="B43" s="41"/>
      <c r="C43" s="36"/>
      <c r="D43" s="36"/>
      <c r="E43" s="37"/>
      <c r="F43" s="114"/>
      <c r="G43" s="114"/>
      <c r="H43" s="114"/>
      <c r="I43" s="47"/>
      <c r="J43" s="47"/>
      <c r="K43" s="47"/>
      <c r="L43" s="47"/>
      <c r="M43" s="47"/>
      <c r="N43" s="47"/>
      <c r="O43" s="47"/>
      <c r="P43" s="47"/>
      <c r="Q43" s="47"/>
      <c r="R43" s="40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</row>
    <row r="44" spans="1:30" s="4" customFormat="1" ht="12.75" customHeight="1" x14ac:dyDescent="0.25">
      <c r="A44" s="34"/>
      <c r="B44" s="35"/>
      <c r="C44" s="36"/>
      <c r="D44" s="36"/>
      <c r="E44" s="37"/>
      <c r="F44" s="114"/>
      <c r="G44" s="114"/>
      <c r="H44" s="114"/>
      <c r="I44" s="47"/>
      <c r="J44" s="47"/>
      <c r="K44" s="47"/>
      <c r="L44" s="47"/>
      <c r="M44" s="47"/>
      <c r="N44" s="47"/>
      <c r="O44" s="47"/>
      <c r="P44" s="47"/>
      <c r="Q44" s="47"/>
      <c r="R44" s="34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</row>
    <row r="45" spans="1:30" s="4" customFormat="1" ht="12.75" customHeight="1" x14ac:dyDescent="0.25">
      <c r="A45" s="34"/>
      <c r="B45" s="35"/>
      <c r="C45" s="36"/>
      <c r="D45" s="36"/>
      <c r="E45" s="37"/>
      <c r="F45" s="114"/>
      <c r="G45" s="114"/>
      <c r="H45" s="114"/>
      <c r="I45" s="47"/>
      <c r="J45" s="47"/>
      <c r="K45" s="47"/>
      <c r="L45" s="47"/>
      <c r="M45" s="47"/>
      <c r="N45" s="47"/>
      <c r="O45" s="47"/>
      <c r="P45" s="47"/>
      <c r="Q45" s="47"/>
      <c r="R45" s="34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</row>
    <row r="46" spans="1:30" s="4" customFormat="1" ht="12.75" customHeight="1" x14ac:dyDescent="0.25">
      <c r="A46" s="34" t="s">
        <v>41</v>
      </c>
      <c r="B46" s="35"/>
      <c r="C46" s="36"/>
      <c r="D46" s="36"/>
      <c r="E46" s="37"/>
      <c r="F46" s="114"/>
      <c r="G46" s="114"/>
      <c r="H46" s="114"/>
      <c r="I46" s="47"/>
      <c r="J46" s="47"/>
      <c r="K46" s="47"/>
      <c r="L46" s="47"/>
      <c r="M46" s="47"/>
      <c r="N46" s="47"/>
      <c r="O46" s="47"/>
      <c r="P46" s="47"/>
      <c r="Q46" s="47"/>
      <c r="R46" s="34" t="s">
        <v>41</v>
      </c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</row>
    <row r="47" spans="1:30" s="4" customFormat="1" ht="12.75" customHeight="1" x14ac:dyDescent="0.25">
      <c r="A47" s="34"/>
      <c r="B47" s="35"/>
      <c r="C47" s="36"/>
      <c r="D47" s="36"/>
      <c r="E47" s="37"/>
      <c r="F47" s="114"/>
      <c r="G47" s="114"/>
      <c r="H47" s="114"/>
      <c r="I47" s="47"/>
      <c r="J47" s="47"/>
      <c r="K47" s="47"/>
      <c r="L47" s="47"/>
      <c r="M47" s="47"/>
      <c r="N47" s="47"/>
      <c r="O47" s="47"/>
      <c r="P47" s="47"/>
      <c r="Q47" s="47"/>
      <c r="R47" s="34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</row>
    <row r="48" spans="1:30" s="4" customFormat="1" ht="12.75" customHeight="1" x14ac:dyDescent="0.25">
      <c r="A48" s="34"/>
      <c r="B48" s="35"/>
      <c r="C48" s="36"/>
      <c r="D48" s="36"/>
      <c r="E48" s="37"/>
      <c r="F48" s="114"/>
      <c r="G48" s="114"/>
      <c r="H48" s="114"/>
      <c r="I48" s="47"/>
      <c r="J48" s="47"/>
      <c r="K48" s="47"/>
      <c r="L48" s="47"/>
      <c r="M48" s="47"/>
      <c r="N48" s="47"/>
      <c r="O48" s="47"/>
      <c r="P48" s="47"/>
      <c r="Q48" s="47"/>
      <c r="R48" s="34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</row>
    <row r="49" spans="1:30" s="4" customFormat="1" ht="12.75" customHeight="1" x14ac:dyDescent="0.25">
      <c r="A49" s="34"/>
      <c r="B49" s="35"/>
      <c r="C49" s="36"/>
      <c r="D49" s="36"/>
      <c r="E49" s="37"/>
      <c r="F49" s="114"/>
      <c r="G49" s="114"/>
      <c r="H49" s="114"/>
      <c r="I49" s="47"/>
      <c r="J49" s="47"/>
      <c r="K49" s="47"/>
      <c r="L49" s="47"/>
      <c r="M49" s="47"/>
      <c r="N49" s="47"/>
      <c r="O49" s="47"/>
      <c r="P49" s="47"/>
      <c r="Q49" s="47"/>
      <c r="R49" s="34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</row>
    <row r="50" spans="1:30" s="4" customFormat="1" ht="12.75" customHeight="1" x14ac:dyDescent="0.25">
      <c r="A50" s="34" t="s">
        <v>3</v>
      </c>
      <c r="B50" s="35"/>
      <c r="C50" s="36"/>
      <c r="D50" s="36"/>
      <c r="E50" s="37"/>
      <c r="F50" s="114"/>
      <c r="G50" s="114"/>
      <c r="H50" s="114"/>
      <c r="I50" s="47"/>
      <c r="J50" s="47"/>
      <c r="K50" s="47"/>
      <c r="L50" s="47"/>
      <c r="M50" s="47"/>
      <c r="N50" s="47"/>
      <c r="O50" s="47"/>
      <c r="P50" s="47"/>
      <c r="Q50" s="47"/>
      <c r="R50" s="34" t="s">
        <v>3</v>
      </c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</row>
    <row r="51" spans="1:30" s="4" customFormat="1" ht="12.75" customHeight="1" x14ac:dyDescent="0.25">
      <c r="A51" s="34"/>
      <c r="B51" s="35"/>
      <c r="C51" s="36"/>
      <c r="D51" s="36"/>
      <c r="E51" s="37"/>
      <c r="F51" s="114"/>
      <c r="G51" s="114"/>
      <c r="H51" s="114"/>
      <c r="I51" s="47"/>
      <c r="J51" s="47"/>
      <c r="K51" s="47"/>
      <c r="L51" s="47"/>
      <c r="M51" s="47"/>
      <c r="N51" s="47"/>
      <c r="O51" s="47"/>
      <c r="P51" s="47"/>
      <c r="Q51" s="47"/>
      <c r="R51" s="34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</row>
    <row r="52" spans="1:30" s="4" customFormat="1" ht="12.75" customHeight="1" x14ac:dyDescent="0.25">
      <c r="A52" s="34" t="s">
        <v>4</v>
      </c>
      <c r="B52" s="35"/>
      <c r="C52" s="36"/>
      <c r="D52" s="36"/>
      <c r="E52" s="37"/>
      <c r="F52" s="114"/>
      <c r="G52" s="114"/>
      <c r="H52" s="114"/>
      <c r="I52" s="47"/>
      <c r="J52" s="47"/>
      <c r="K52" s="47"/>
      <c r="L52" s="47"/>
      <c r="M52" s="47"/>
      <c r="N52" s="47"/>
      <c r="O52" s="47"/>
      <c r="P52" s="47"/>
      <c r="Q52" s="47"/>
      <c r="R52" s="34" t="s">
        <v>4</v>
      </c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</row>
    <row r="53" spans="1:30" s="4" customFormat="1" ht="12.75" customHeight="1" x14ac:dyDescent="0.25">
      <c r="A53" s="34"/>
      <c r="B53" s="35"/>
      <c r="C53" s="36"/>
      <c r="D53" s="36"/>
      <c r="E53" s="37"/>
      <c r="F53" s="114"/>
      <c r="G53" s="114"/>
      <c r="H53" s="114"/>
      <c r="I53" s="47"/>
      <c r="J53" s="47"/>
      <c r="K53" s="47"/>
      <c r="L53" s="47"/>
      <c r="M53" s="47"/>
      <c r="N53" s="47"/>
      <c r="O53" s="47"/>
      <c r="P53" s="47"/>
      <c r="Q53" s="47"/>
      <c r="R53" s="20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</row>
    <row r="54" spans="1:30" s="4" customFormat="1" ht="12.75" customHeight="1" x14ac:dyDescent="0.25">
      <c r="A54" s="34"/>
      <c r="B54" s="35"/>
      <c r="C54" s="36"/>
      <c r="D54" s="36"/>
      <c r="E54" s="37"/>
      <c r="F54" s="114"/>
      <c r="G54" s="114"/>
      <c r="H54" s="114"/>
      <c r="I54" s="47"/>
      <c r="J54" s="47"/>
      <c r="K54" s="47"/>
      <c r="L54" s="47"/>
      <c r="M54" s="47"/>
      <c r="N54" s="47"/>
      <c r="O54" s="47"/>
      <c r="P54" s="47"/>
      <c r="Q54" s="47"/>
      <c r="R54" s="20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</row>
    <row r="55" spans="1:30" s="4" customFormat="1" ht="12.75" customHeight="1" thickBot="1" x14ac:dyDescent="0.3">
      <c r="A55" s="42"/>
      <c r="B55" s="43"/>
      <c r="C55" s="44"/>
      <c r="D55" s="44"/>
      <c r="E55" s="45"/>
      <c r="F55" s="114"/>
      <c r="G55" s="114"/>
      <c r="H55" s="114"/>
      <c r="I55" s="47"/>
      <c r="J55" s="47"/>
      <c r="K55" s="47"/>
      <c r="L55" s="47"/>
      <c r="M55" s="47"/>
      <c r="N55" s="47"/>
      <c r="O55" s="47"/>
      <c r="P55" s="47"/>
      <c r="Q55" s="47"/>
      <c r="R55" s="22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</row>
    <row r="56" spans="1:30" s="4" customFormat="1" ht="12.75" customHeight="1" x14ac:dyDescent="0.25">
      <c r="A56" s="138"/>
      <c r="B56" s="35"/>
      <c r="C56" s="47"/>
      <c r="D56" s="47"/>
      <c r="E56" s="47"/>
      <c r="F56" s="47"/>
      <c r="G56" s="47"/>
      <c r="H56" s="47"/>
      <c r="I56" s="47"/>
      <c r="J56" s="47"/>
      <c r="K56" s="47"/>
      <c r="L56" s="47"/>
      <c r="M56" s="47"/>
      <c r="N56" s="47"/>
      <c r="O56" s="47"/>
      <c r="P56" s="47"/>
      <c r="Q56" s="47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</row>
    <row r="57" spans="1:30" s="4" customFormat="1" ht="12.75" customHeight="1" thickBot="1" x14ac:dyDescent="0.3">
      <c r="A57" s="138"/>
      <c r="B57" s="35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</row>
    <row r="58" spans="1:30" s="4" customFormat="1" ht="16.5" customHeight="1" x14ac:dyDescent="0.25">
      <c r="A58" s="35"/>
      <c r="B58" s="326" t="s">
        <v>42</v>
      </c>
      <c r="C58" s="326" t="s">
        <v>50</v>
      </c>
      <c r="D58" s="327"/>
      <c r="E58" s="320" t="s">
        <v>46</v>
      </c>
      <c r="F58" s="313" t="s">
        <v>47</v>
      </c>
      <c r="G58" s="314"/>
      <c r="H58" s="313" t="s">
        <v>48</v>
      </c>
      <c r="I58" s="314"/>
      <c r="J58" s="313" t="s">
        <v>49</v>
      </c>
      <c r="K58" s="314"/>
      <c r="Q58" s="47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</row>
    <row r="59" spans="1:30" s="4" customFormat="1" ht="32.25" customHeight="1" thickBot="1" x14ac:dyDescent="0.3">
      <c r="A59" s="35"/>
      <c r="B59" s="328"/>
      <c r="C59" s="328"/>
      <c r="D59" s="329"/>
      <c r="E59" s="321"/>
      <c r="F59" s="315" t="s">
        <v>7</v>
      </c>
      <c r="G59" s="316"/>
      <c r="H59" s="315" t="s">
        <v>8</v>
      </c>
      <c r="I59" s="316"/>
      <c r="J59" s="315" t="s">
        <v>9</v>
      </c>
      <c r="K59" s="316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</row>
    <row r="60" spans="1:30" ht="30.6" thickBot="1" x14ac:dyDescent="0.3">
      <c r="B60" s="157" t="s">
        <v>12</v>
      </c>
      <c r="C60" s="354">
        <f>F37</f>
        <v>0</v>
      </c>
      <c r="D60" s="354"/>
      <c r="E60" s="158">
        <f>S37</f>
        <v>0</v>
      </c>
      <c r="F60" s="355">
        <f>C60-E60</f>
        <v>0</v>
      </c>
      <c r="G60" s="355"/>
      <c r="H60" s="356"/>
      <c r="I60" s="356"/>
      <c r="J60" s="357"/>
      <c r="K60" s="357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5"/>
      <c r="X60" s="5"/>
      <c r="Y60" s="5"/>
      <c r="Z60" s="5"/>
      <c r="AA60" s="5"/>
      <c r="AB60" s="5"/>
      <c r="AC60" s="5"/>
      <c r="AD60" s="5"/>
    </row>
    <row r="61" spans="1:30" ht="15" customHeight="1" thickBot="1" x14ac:dyDescent="0.3">
      <c r="B61" s="161" t="s">
        <v>69</v>
      </c>
      <c r="C61" s="350">
        <f>G37</f>
        <v>0</v>
      </c>
      <c r="D61" s="350"/>
      <c r="E61" s="141">
        <f>T37</f>
        <v>0</v>
      </c>
      <c r="F61" s="351">
        <f t="shared" ref="F61:F71" si="27">C61-E61</f>
        <v>0</v>
      </c>
      <c r="G61" s="351"/>
      <c r="H61" s="262" t="s">
        <v>10</v>
      </c>
      <c r="I61" s="262"/>
      <c r="J61" s="262" t="s">
        <v>51</v>
      </c>
      <c r="K61" s="262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5"/>
      <c r="X61" s="5"/>
      <c r="Y61" s="5"/>
      <c r="Z61" s="5"/>
      <c r="AA61" s="5"/>
      <c r="AB61" s="5"/>
      <c r="AC61" s="5"/>
      <c r="AD61" s="5"/>
    </row>
    <row r="62" spans="1:30" ht="30" customHeight="1" x14ac:dyDescent="0.25">
      <c r="B62" s="156" t="s">
        <v>30</v>
      </c>
      <c r="C62" s="352">
        <f>H37</f>
        <v>0</v>
      </c>
      <c r="D62" s="352"/>
      <c r="E62" s="154">
        <f>U37</f>
        <v>0</v>
      </c>
      <c r="F62" s="353">
        <f t="shared" si="27"/>
        <v>0</v>
      </c>
      <c r="G62" s="353"/>
      <c r="H62" s="310" t="s">
        <v>10</v>
      </c>
      <c r="I62" s="310"/>
      <c r="J62" s="310" t="s">
        <v>52</v>
      </c>
      <c r="K62" s="310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5"/>
      <c r="X62" s="5"/>
      <c r="Y62" s="5"/>
      <c r="Z62" s="5"/>
      <c r="AA62" s="5"/>
      <c r="AB62" s="5"/>
      <c r="AC62" s="5"/>
      <c r="AD62" s="5"/>
    </row>
    <row r="63" spans="1:30" ht="30" x14ac:dyDescent="0.25">
      <c r="B63" s="147" t="s">
        <v>39</v>
      </c>
      <c r="C63" s="345">
        <f>I37</f>
        <v>0</v>
      </c>
      <c r="D63" s="345"/>
      <c r="E63" s="153">
        <f>V37</f>
        <v>0</v>
      </c>
      <c r="F63" s="346">
        <f t="shared" si="27"/>
        <v>0</v>
      </c>
      <c r="G63" s="346"/>
      <c r="H63" s="267" t="s">
        <v>10</v>
      </c>
      <c r="I63" s="267"/>
      <c r="J63" s="267" t="s">
        <v>53</v>
      </c>
      <c r="K63" s="267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5"/>
      <c r="X63" s="5"/>
      <c r="Y63" s="5"/>
      <c r="Z63" s="5"/>
      <c r="AA63" s="5"/>
      <c r="AB63" s="5"/>
      <c r="AC63" s="5"/>
      <c r="AD63" s="5"/>
    </row>
    <row r="64" spans="1:30" ht="15" customHeight="1" thickBot="1" x14ac:dyDescent="0.3">
      <c r="B64" s="148" t="s">
        <v>29</v>
      </c>
      <c r="C64" s="343">
        <f>J37</f>
        <v>0</v>
      </c>
      <c r="D64" s="343"/>
      <c r="E64" s="152">
        <f>W37</f>
        <v>0</v>
      </c>
      <c r="F64" s="344">
        <f t="shared" si="27"/>
        <v>0</v>
      </c>
      <c r="G64" s="344"/>
      <c r="H64" s="281" t="s">
        <v>10</v>
      </c>
      <c r="I64" s="281"/>
      <c r="J64" s="281" t="s">
        <v>54</v>
      </c>
      <c r="K64" s="281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5"/>
      <c r="X64" s="5"/>
      <c r="Y64" s="5"/>
      <c r="Z64" s="5"/>
      <c r="AA64" s="5"/>
      <c r="AB64" s="5"/>
      <c r="AC64" s="5"/>
      <c r="AD64" s="5"/>
    </row>
    <row r="65" spans="2:30" ht="30" customHeight="1" x14ac:dyDescent="0.25">
      <c r="B65" s="159" t="s">
        <v>38</v>
      </c>
      <c r="C65" s="347">
        <f>K37</f>
        <v>0</v>
      </c>
      <c r="D65" s="347"/>
      <c r="E65" s="160">
        <f>X37</f>
        <v>0</v>
      </c>
      <c r="F65" s="348">
        <f t="shared" si="27"/>
        <v>0</v>
      </c>
      <c r="G65" s="348"/>
      <c r="H65" s="349" t="s">
        <v>10</v>
      </c>
      <c r="I65" s="349"/>
      <c r="J65" s="349" t="s">
        <v>55</v>
      </c>
      <c r="K65" s="349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5"/>
      <c r="X65" s="5"/>
      <c r="Y65" s="5"/>
      <c r="Z65" s="5"/>
      <c r="AA65" s="5"/>
      <c r="AB65" s="5"/>
      <c r="AC65" s="5"/>
      <c r="AD65" s="5"/>
    </row>
    <row r="66" spans="2:30" x14ac:dyDescent="0.25">
      <c r="B66" s="147" t="s">
        <v>28</v>
      </c>
      <c r="C66" s="345">
        <f>L37</f>
        <v>0</v>
      </c>
      <c r="D66" s="345"/>
      <c r="E66" s="153">
        <f>Y37</f>
        <v>0</v>
      </c>
      <c r="F66" s="346">
        <f t="shared" si="27"/>
        <v>0</v>
      </c>
      <c r="G66" s="346"/>
      <c r="H66" s="267" t="s">
        <v>10</v>
      </c>
      <c r="I66" s="267"/>
      <c r="J66" s="267" t="s">
        <v>56</v>
      </c>
      <c r="K66" s="267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5"/>
      <c r="X66" s="5"/>
      <c r="Y66" s="5"/>
      <c r="Z66" s="5"/>
      <c r="AA66" s="5"/>
      <c r="AB66" s="5"/>
      <c r="AC66" s="5"/>
      <c r="AD66" s="5"/>
    </row>
    <row r="67" spans="2:30" ht="15" customHeight="1" x14ac:dyDescent="0.25">
      <c r="B67" s="147" t="s">
        <v>27</v>
      </c>
      <c r="C67" s="345">
        <f>M37</f>
        <v>0</v>
      </c>
      <c r="D67" s="345"/>
      <c r="E67" s="153">
        <f>Z37</f>
        <v>0</v>
      </c>
      <c r="F67" s="346">
        <f t="shared" si="27"/>
        <v>0</v>
      </c>
      <c r="G67" s="346"/>
      <c r="H67" s="267" t="s">
        <v>10</v>
      </c>
      <c r="I67" s="267"/>
      <c r="J67" s="267" t="s">
        <v>57</v>
      </c>
      <c r="K67" s="267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5"/>
      <c r="X67" s="5"/>
      <c r="Y67" s="5"/>
      <c r="Z67" s="5"/>
      <c r="AA67" s="5"/>
      <c r="AB67" s="5"/>
      <c r="AC67" s="5"/>
      <c r="AD67" s="5"/>
    </row>
    <row r="68" spans="2:30" ht="15" customHeight="1" x14ac:dyDescent="0.25">
      <c r="B68" s="147" t="s">
        <v>26</v>
      </c>
      <c r="C68" s="345">
        <f>N37</f>
        <v>0</v>
      </c>
      <c r="D68" s="345"/>
      <c r="E68" s="153">
        <f>AA37</f>
        <v>0</v>
      </c>
      <c r="F68" s="346">
        <f t="shared" si="27"/>
        <v>0</v>
      </c>
      <c r="G68" s="346"/>
      <c r="H68" s="267" t="s">
        <v>10</v>
      </c>
      <c r="I68" s="267"/>
      <c r="J68" s="267" t="s">
        <v>58</v>
      </c>
      <c r="K68" s="267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5"/>
      <c r="X68" s="5"/>
      <c r="Y68" s="5"/>
      <c r="Z68" s="5"/>
      <c r="AA68" s="5"/>
      <c r="AB68" s="5"/>
      <c r="AC68" s="5"/>
      <c r="AD68" s="5"/>
    </row>
    <row r="69" spans="2:30" x14ac:dyDescent="0.25">
      <c r="B69" s="147" t="s">
        <v>25</v>
      </c>
      <c r="C69" s="345">
        <f>O37</f>
        <v>0</v>
      </c>
      <c r="D69" s="345"/>
      <c r="E69" s="153">
        <f>AB37</f>
        <v>0</v>
      </c>
      <c r="F69" s="346">
        <f t="shared" si="27"/>
        <v>0</v>
      </c>
      <c r="G69" s="346"/>
      <c r="H69" s="267" t="s">
        <v>10</v>
      </c>
      <c r="I69" s="267"/>
      <c r="J69" s="267" t="s">
        <v>59</v>
      </c>
      <c r="K69" s="267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5"/>
      <c r="X69" s="5"/>
      <c r="Y69" s="5"/>
      <c r="Z69" s="5"/>
      <c r="AA69" s="5"/>
      <c r="AB69" s="5"/>
      <c r="AC69" s="5"/>
      <c r="AD69" s="5"/>
    </row>
    <row r="70" spans="2:30" x14ac:dyDescent="0.25">
      <c r="B70" s="147" t="s">
        <v>24</v>
      </c>
      <c r="C70" s="345">
        <f>P37</f>
        <v>0</v>
      </c>
      <c r="D70" s="345"/>
      <c r="E70" s="153">
        <f>AC37</f>
        <v>0</v>
      </c>
      <c r="F70" s="346">
        <f t="shared" si="27"/>
        <v>0</v>
      </c>
      <c r="G70" s="346"/>
      <c r="H70" s="267" t="s">
        <v>10</v>
      </c>
      <c r="I70" s="267"/>
      <c r="J70" s="267" t="s">
        <v>60</v>
      </c>
      <c r="K70" s="267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5"/>
      <c r="X70" s="5"/>
      <c r="Y70" s="5"/>
      <c r="Z70" s="5"/>
      <c r="AA70" s="5"/>
      <c r="AB70" s="5"/>
      <c r="AC70" s="5"/>
      <c r="AD70" s="5"/>
    </row>
    <row r="71" spans="2:30" ht="30.6" thickBot="1" x14ac:dyDescent="0.3">
      <c r="B71" s="148" t="s">
        <v>37</v>
      </c>
      <c r="C71" s="343">
        <f>Q37</f>
        <v>0</v>
      </c>
      <c r="D71" s="343"/>
      <c r="E71" s="152">
        <f>AD37</f>
        <v>0</v>
      </c>
      <c r="F71" s="344">
        <f t="shared" si="27"/>
        <v>0</v>
      </c>
      <c r="G71" s="344"/>
      <c r="H71" s="281" t="s">
        <v>10</v>
      </c>
      <c r="I71" s="281"/>
      <c r="J71" s="281" t="s">
        <v>61</v>
      </c>
      <c r="K71" s="281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5"/>
      <c r="X71" s="5"/>
      <c r="Y71" s="5"/>
      <c r="Z71" s="5"/>
      <c r="AA71" s="5"/>
      <c r="AB71" s="5"/>
      <c r="AC71" s="5"/>
      <c r="AD71" s="5"/>
    </row>
    <row r="72" spans="2:30" x14ac:dyDescent="0.25">
      <c r="C72" s="6"/>
      <c r="D72" s="6"/>
      <c r="E72" s="6"/>
      <c r="F72" s="6"/>
      <c r="G72" s="6"/>
      <c r="H72" s="6"/>
      <c r="I72" s="6"/>
      <c r="J72" s="6"/>
      <c r="K72" s="6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5"/>
      <c r="X72" s="5"/>
      <c r="Y72" s="5"/>
      <c r="Z72" s="5"/>
      <c r="AA72" s="5"/>
      <c r="AB72" s="5"/>
      <c r="AC72" s="5"/>
      <c r="AD72" s="5"/>
    </row>
    <row r="73" spans="2:30" x14ac:dyDescent="0.25">
      <c r="C73" s="6"/>
      <c r="D73" s="6"/>
      <c r="E73" s="6"/>
      <c r="F73" s="6"/>
      <c r="G73" s="6"/>
      <c r="H73" s="6"/>
      <c r="I73" s="6"/>
      <c r="J73" s="6"/>
      <c r="K73" s="6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6"/>
      <c r="X73" s="6"/>
      <c r="Y73" s="6"/>
      <c r="Z73" s="6"/>
      <c r="AA73" s="6"/>
      <c r="AB73" s="6"/>
      <c r="AC73" s="6"/>
      <c r="AD73" s="6"/>
    </row>
    <row r="74" spans="2:30" x14ac:dyDescent="0.25">
      <c r="C74" s="6"/>
      <c r="D74" s="6"/>
      <c r="E74" s="6"/>
      <c r="F74" s="6"/>
      <c r="G74" s="6"/>
      <c r="H74" s="6"/>
      <c r="I74" s="6"/>
      <c r="J74" s="6"/>
      <c r="K74" s="6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6"/>
      <c r="X74" s="6"/>
      <c r="Y74" s="6"/>
      <c r="Z74" s="6"/>
      <c r="AA74" s="6"/>
      <c r="AB74" s="6"/>
      <c r="AC74" s="6"/>
      <c r="AD74" s="6"/>
    </row>
    <row r="75" spans="2:30" x14ac:dyDescent="0.25"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</row>
    <row r="76" spans="2:30" x14ac:dyDescent="0.25"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</row>
    <row r="77" spans="2:30" x14ac:dyDescent="0.25"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</row>
    <row r="78" spans="2:30" x14ac:dyDescent="0.25"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</row>
    <row r="79" spans="2:30" x14ac:dyDescent="0.25"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</row>
    <row r="80" spans="2:30" x14ac:dyDescent="0.25"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</row>
    <row r="81" s="6" customFormat="1" x14ac:dyDescent="0.25"/>
    <row r="82" s="6" customFormat="1" x14ac:dyDescent="0.25"/>
    <row r="83" s="6" customFormat="1" x14ac:dyDescent="0.25"/>
    <row r="84" s="6" customFormat="1" x14ac:dyDescent="0.25"/>
    <row r="85" s="6" customFormat="1" x14ac:dyDescent="0.25"/>
    <row r="86" s="6" customFormat="1" x14ac:dyDescent="0.25"/>
    <row r="87" s="6" customFormat="1" x14ac:dyDescent="0.25"/>
    <row r="88" s="6" customFormat="1" x14ac:dyDescent="0.25"/>
    <row r="89" s="6" customFormat="1" x14ac:dyDescent="0.25"/>
    <row r="90" s="6" customFormat="1" x14ac:dyDescent="0.25"/>
    <row r="91" s="6" customFormat="1" x14ac:dyDescent="0.25"/>
    <row r="92" s="6" customFormat="1" x14ac:dyDescent="0.25"/>
    <row r="93" s="6" customFormat="1" x14ac:dyDescent="0.25"/>
    <row r="94" s="6" customFormat="1" x14ac:dyDescent="0.25"/>
    <row r="95" s="6" customFormat="1" x14ac:dyDescent="0.25"/>
    <row r="96" s="6" customFormat="1" x14ac:dyDescent="0.25"/>
    <row r="97" s="6" customFormat="1" x14ac:dyDescent="0.25"/>
    <row r="98" s="6" customFormat="1" x14ac:dyDescent="0.25"/>
    <row r="99" s="6" customFormat="1" x14ac:dyDescent="0.25"/>
    <row r="100" s="6" customFormat="1" x14ac:dyDescent="0.25"/>
    <row r="101" s="6" customFormat="1" x14ac:dyDescent="0.25"/>
    <row r="102" s="6" customFormat="1" x14ac:dyDescent="0.25"/>
    <row r="103" s="6" customFormat="1" x14ac:dyDescent="0.25"/>
    <row r="104" s="6" customFormat="1" x14ac:dyDescent="0.25"/>
    <row r="105" s="6" customFormat="1" x14ac:dyDescent="0.25"/>
    <row r="106" s="6" customFormat="1" x14ac:dyDescent="0.25"/>
    <row r="107" s="6" customFormat="1" x14ac:dyDescent="0.25"/>
    <row r="108" s="6" customFormat="1" x14ac:dyDescent="0.25"/>
    <row r="109" s="6" customFormat="1" x14ac:dyDescent="0.25"/>
    <row r="110" s="6" customFormat="1" x14ac:dyDescent="0.25"/>
    <row r="111" s="6" customFormat="1" x14ac:dyDescent="0.25"/>
    <row r="112" s="6" customFormat="1" x14ac:dyDescent="0.25"/>
    <row r="113" s="6" customFormat="1" x14ac:dyDescent="0.25"/>
    <row r="114" s="6" customFormat="1" x14ac:dyDescent="0.25"/>
    <row r="115" s="6" customFormat="1" x14ac:dyDescent="0.25"/>
    <row r="116" s="6" customFormat="1" x14ac:dyDescent="0.25"/>
    <row r="117" s="6" customFormat="1" x14ac:dyDescent="0.25"/>
    <row r="118" s="6" customFormat="1" x14ac:dyDescent="0.25"/>
    <row r="119" s="6" customFormat="1" x14ac:dyDescent="0.25"/>
    <row r="120" s="6" customFormat="1" x14ac:dyDescent="0.25"/>
    <row r="121" s="6" customFormat="1" x14ac:dyDescent="0.25"/>
    <row r="122" s="6" customFormat="1" x14ac:dyDescent="0.25"/>
    <row r="123" s="6" customFormat="1" x14ac:dyDescent="0.25"/>
    <row r="124" s="6" customFormat="1" x14ac:dyDescent="0.25"/>
    <row r="125" s="6" customFormat="1" x14ac:dyDescent="0.25"/>
    <row r="126" s="6" customFormat="1" x14ac:dyDescent="0.25"/>
    <row r="127" s="6" customFormat="1" x14ac:dyDescent="0.25"/>
    <row r="128" s="6" customFormat="1" x14ac:dyDescent="0.25"/>
    <row r="129" s="6" customFormat="1" x14ac:dyDescent="0.25"/>
    <row r="130" s="6" customFormat="1" x14ac:dyDescent="0.25"/>
    <row r="131" s="6" customFormat="1" x14ac:dyDescent="0.25"/>
    <row r="132" s="6" customFormat="1" x14ac:dyDescent="0.25"/>
    <row r="133" s="6" customFormat="1" x14ac:dyDescent="0.25"/>
    <row r="134" s="6" customFormat="1" x14ac:dyDescent="0.25"/>
    <row r="135" s="6" customFormat="1" x14ac:dyDescent="0.25"/>
    <row r="136" s="6" customFormat="1" x14ac:dyDescent="0.25"/>
    <row r="137" s="6" customFormat="1" x14ac:dyDescent="0.25"/>
    <row r="138" s="6" customFormat="1" x14ac:dyDescent="0.25"/>
    <row r="139" s="6" customFormat="1" x14ac:dyDescent="0.25"/>
    <row r="140" s="6" customFormat="1" x14ac:dyDescent="0.25"/>
    <row r="141" s="6" customFormat="1" x14ac:dyDescent="0.25"/>
    <row r="142" s="6" customFormat="1" x14ac:dyDescent="0.25"/>
    <row r="143" s="6" customFormat="1" x14ac:dyDescent="0.25"/>
    <row r="144" s="6" customFormat="1" x14ac:dyDescent="0.25"/>
    <row r="145" s="6" customFormat="1" x14ac:dyDescent="0.25"/>
    <row r="146" s="6" customFormat="1" x14ac:dyDescent="0.25"/>
    <row r="147" s="6" customFormat="1" x14ac:dyDescent="0.25"/>
    <row r="148" s="6" customFormat="1" x14ac:dyDescent="0.25"/>
    <row r="149" s="6" customFormat="1" x14ac:dyDescent="0.25"/>
    <row r="150" s="6" customFormat="1" x14ac:dyDescent="0.25"/>
    <row r="151" s="6" customFormat="1" x14ac:dyDescent="0.25"/>
    <row r="152" s="6" customFormat="1" x14ac:dyDescent="0.25"/>
    <row r="153" s="6" customFormat="1" x14ac:dyDescent="0.25"/>
    <row r="154" s="6" customFormat="1" x14ac:dyDescent="0.25"/>
    <row r="155" s="6" customFormat="1" x14ac:dyDescent="0.25"/>
    <row r="156" s="6" customFormat="1" x14ac:dyDescent="0.25"/>
    <row r="157" s="6" customFormat="1" x14ac:dyDescent="0.25"/>
    <row r="158" s="6" customFormat="1" x14ac:dyDescent="0.25"/>
    <row r="159" s="6" customFormat="1" x14ac:dyDescent="0.25"/>
    <row r="160" s="6" customFormat="1" x14ac:dyDescent="0.25"/>
    <row r="161" s="6" customFormat="1" x14ac:dyDescent="0.25"/>
    <row r="162" s="6" customFormat="1" x14ac:dyDescent="0.25"/>
    <row r="163" s="6" customFormat="1" x14ac:dyDescent="0.25"/>
    <row r="164" s="6" customFormat="1" x14ac:dyDescent="0.25"/>
    <row r="165" s="6" customFormat="1" x14ac:dyDescent="0.25"/>
    <row r="166" s="6" customFormat="1" x14ac:dyDescent="0.25"/>
    <row r="167" s="6" customFormat="1" x14ac:dyDescent="0.25"/>
    <row r="168" s="6" customFormat="1" x14ac:dyDescent="0.25"/>
    <row r="169" s="6" customFormat="1" x14ac:dyDescent="0.25"/>
    <row r="170" s="6" customFormat="1" x14ac:dyDescent="0.25"/>
    <row r="171" s="6" customFormat="1" x14ac:dyDescent="0.25"/>
    <row r="172" s="6" customFormat="1" x14ac:dyDescent="0.25"/>
    <row r="173" s="6" customFormat="1" x14ac:dyDescent="0.25"/>
    <row r="174" s="6" customFormat="1" x14ac:dyDescent="0.25"/>
    <row r="175" s="6" customFormat="1" x14ac:dyDescent="0.25"/>
    <row r="176" s="6" customFormat="1" x14ac:dyDescent="0.25"/>
    <row r="177" s="6" customFormat="1" x14ac:dyDescent="0.25"/>
    <row r="178" s="6" customFormat="1" x14ac:dyDescent="0.25"/>
    <row r="179" s="6" customFormat="1" x14ac:dyDescent="0.25"/>
    <row r="180" s="6" customFormat="1" x14ac:dyDescent="0.25"/>
    <row r="181" s="6" customFormat="1" x14ac:dyDescent="0.25"/>
    <row r="182" s="6" customFormat="1" x14ac:dyDescent="0.25"/>
    <row r="183" s="6" customFormat="1" x14ac:dyDescent="0.25"/>
    <row r="184" s="6" customFormat="1" x14ac:dyDescent="0.25"/>
    <row r="185" s="6" customFormat="1" x14ac:dyDescent="0.25"/>
    <row r="186" s="6" customFormat="1" x14ac:dyDescent="0.25"/>
    <row r="187" s="6" customFormat="1" x14ac:dyDescent="0.25"/>
    <row r="188" s="6" customFormat="1" x14ac:dyDescent="0.25"/>
    <row r="189" s="6" customFormat="1" x14ac:dyDescent="0.25"/>
    <row r="190" s="6" customFormat="1" x14ac:dyDescent="0.25"/>
    <row r="191" s="6" customFormat="1" x14ac:dyDescent="0.25"/>
    <row r="192" s="6" customFormat="1" x14ac:dyDescent="0.25"/>
    <row r="193" s="6" customFormat="1" x14ac:dyDescent="0.25"/>
    <row r="194" s="6" customFormat="1" x14ac:dyDescent="0.25"/>
    <row r="195" s="6" customFormat="1" x14ac:dyDescent="0.25"/>
    <row r="196" s="6" customFormat="1" x14ac:dyDescent="0.25"/>
    <row r="197" s="6" customFormat="1" x14ac:dyDescent="0.25"/>
    <row r="198" s="6" customFormat="1" x14ac:dyDescent="0.25"/>
    <row r="199" s="6" customFormat="1" x14ac:dyDescent="0.25"/>
    <row r="200" s="6" customFormat="1" x14ac:dyDescent="0.25"/>
    <row r="201" s="6" customFormat="1" x14ac:dyDescent="0.25"/>
    <row r="202" s="6" customFormat="1" x14ac:dyDescent="0.25"/>
    <row r="203" s="6" customFormat="1" x14ac:dyDescent="0.25"/>
    <row r="204" s="6" customFormat="1" x14ac:dyDescent="0.25"/>
    <row r="205" s="6" customFormat="1" x14ac:dyDescent="0.25"/>
    <row r="206" s="6" customFormat="1" x14ac:dyDescent="0.25"/>
    <row r="207" s="6" customFormat="1" x14ac:dyDescent="0.25"/>
    <row r="208" s="6" customFormat="1" x14ac:dyDescent="0.25"/>
    <row r="209" s="6" customFormat="1" x14ac:dyDescent="0.25"/>
    <row r="210" s="6" customFormat="1" x14ac:dyDescent="0.25"/>
    <row r="211" s="6" customFormat="1" x14ac:dyDescent="0.25"/>
    <row r="212" s="6" customFormat="1" x14ac:dyDescent="0.25"/>
    <row r="213" s="6" customFormat="1" x14ac:dyDescent="0.25"/>
    <row r="214" s="6" customFormat="1" x14ac:dyDescent="0.25"/>
    <row r="215" s="6" customFormat="1" x14ac:dyDescent="0.25"/>
    <row r="216" s="6" customFormat="1" x14ac:dyDescent="0.25"/>
    <row r="217" s="6" customFormat="1" x14ac:dyDescent="0.25"/>
    <row r="218" s="6" customFormat="1" x14ac:dyDescent="0.25"/>
    <row r="219" s="6" customFormat="1" x14ac:dyDescent="0.25"/>
    <row r="220" s="6" customFormat="1" x14ac:dyDescent="0.25"/>
    <row r="221" s="6" customFormat="1" x14ac:dyDescent="0.25"/>
    <row r="222" s="6" customFormat="1" x14ac:dyDescent="0.25"/>
    <row r="223" s="6" customFormat="1" x14ac:dyDescent="0.25"/>
    <row r="224" s="6" customFormat="1" x14ac:dyDescent="0.25"/>
    <row r="225" s="6" customFormat="1" x14ac:dyDescent="0.25"/>
    <row r="226" s="6" customFormat="1" x14ac:dyDescent="0.25"/>
    <row r="227" s="6" customFormat="1" x14ac:dyDescent="0.25"/>
    <row r="228" s="6" customFormat="1" x14ac:dyDescent="0.25"/>
    <row r="229" s="6" customFormat="1" x14ac:dyDescent="0.25"/>
    <row r="230" s="6" customFormat="1" x14ac:dyDescent="0.25"/>
    <row r="231" s="6" customFormat="1" x14ac:dyDescent="0.25"/>
    <row r="232" s="6" customFormat="1" x14ac:dyDescent="0.25"/>
    <row r="233" s="6" customFormat="1" x14ac:dyDescent="0.25"/>
    <row r="234" s="6" customFormat="1" x14ac:dyDescent="0.25"/>
    <row r="235" s="6" customFormat="1" x14ac:dyDescent="0.25"/>
    <row r="236" s="6" customFormat="1" x14ac:dyDescent="0.25"/>
    <row r="237" s="6" customFormat="1" x14ac:dyDescent="0.25"/>
    <row r="238" s="6" customFormat="1" x14ac:dyDescent="0.25"/>
    <row r="239" s="6" customFormat="1" x14ac:dyDescent="0.25"/>
    <row r="240" s="6" customFormat="1" x14ac:dyDescent="0.25"/>
    <row r="241" s="6" customFormat="1" x14ac:dyDescent="0.25"/>
    <row r="242" s="6" customFormat="1" x14ac:dyDescent="0.25"/>
    <row r="243" s="6" customFormat="1" x14ac:dyDescent="0.25"/>
    <row r="244" s="6" customFormat="1" x14ac:dyDescent="0.25"/>
    <row r="245" s="6" customFormat="1" x14ac:dyDescent="0.25"/>
    <row r="246" s="6" customFormat="1" x14ac:dyDescent="0.25"/>
    <row r="247" s="6" customFormat="1" x14ac:dyDescent="0.25"/>
    <row r="248" s="6" customFormat="1" x14ac:dyDescent="0.25"/>
    <row r="249" s="6" customFormat="1" x14ac:dyDescent="0.25"/>
    <row r="250" s="6" customFormat="1" x14ac:dyDescent="0.25"/>
    <row r="251" s="6" customFormat="1" x14ac:dyDescent="0.25"/>
    <row r="252" s="6" customFormat="1" x14ac:dyDescent="0.25"/>
    <row r="253" s="6" customFormat="1" x14ac:dyDescent="0.25"/>
    <row r="254" s="6" customFormat="1" x14ac:dyDescent="0.25"/>
    <row r="255" s="6" customFormat="1" x14ac:dyDescent="0.25"/>
    <row r="256" s="6" customFormat="1" x14ac:dyDescent="0.25"/>
    <row r="257" s="6" customFormat="1" x14ac:dyDescent="0.25"/>
    <row r="258" s="6" customFormat="1" x14ac:dyDescent="0.25"/>
    <row r="259" s="6" customFormat="1" x14ac:dyDescent="0.25"/>
    <row r="260" s="6" customFormat="1" x14ac:dyDescent="0.25"/>
    <row r="261" s="6" customFormat="1" x14ac:dyDescent="0.25"/>
    <row r="262" s="6" customFormat="1" x14ac:dyDescent="0.25"/>
    <row r="263" s="6" customFormat="1" x14ac:dyDescent="0.25"/>
    <row r="264" s="6" customFormat="1" x14ac:dyDescent="0.25"/>
    <row r="265" s="6" customFormat="1" x14ac:dyDescent="0.25"/>
    <row r="266" s="6" customFormat="1" x14ac:dyDescent="0.25"/>
    <row r="267" s="6" customFormat="1" x14ac:dyDescent="0.25"/>
    <row r="268" s="6" customFormat="1" x14ac:dyDescent="0.25"/>
    <row r="269" s="6" customFormat="1" x14ac:dyDescent="0.25"/>
    <row r="270" s="6" customFormat="1" x14ac:dyDescent="0.25"/>
    <row r="271" s="6" customFormat="1" x14ac:dyDescent="0.25"/>
    <row r="272" s="6" customFormat="1" x14ac:dyDescent="0.25"/>
    <row r="273" s="6" customFormat="1" x14ac:dyDescent="0.25"/>
    <row r="274" s="6" customFormat="1" x14ac:dyDescent="0.25"/>
    <row r="275" s="6" customFormat="1" x14ac:dyDescent="0.25"/>
    <row r="276" s="6" customFormat="1" x14ac:dyDescent="0.25"/>
    <row r="277" s="6" customFormat="1" x14ac:dyDescent="0.25"/>
    <row r="278" s="6" customFormat="1" x14ac:dyDescent="0.25"/>
    <row r="279" s="6" customFormat="1" x14ac:dyDescent="0.25"/>
    <row r="280" s="6" customFormat="1" x14ac:dyDescent="0.25"/>
    <row r="281" s="6" customFormat="1" x14ac:dyDescent="0.25"/>
    <row r="282" s="6" customFormat="1" x14ac:dyDescent="0.25"/>
    <row r="283" s="6" customFormat="1" x14ac:dyDescent="0.25"/>
    <row r="284" s="6" customFormat="1" x14ac:dyDescent="0.25"/>
    <row r="285" s="6" customFormat="1" x14ac:dyDescent="0.25"/>
    <row r="286" s="6" customFormat="1" x14ac:dyDescent="0.25"/>
    <row r="287" s="6" customFormat="1" x14ac:dyDescent="0.25"/>
    <row r="288" s="6" customFormat="1" x14ac:dyDescent="0.25"/>
    <row r="289" s="6" customFormat="1" x14ac:dyDescent="0.25"/>
    <row r="290" s="6" customFormat="1" x14ac:dyDescent="0.25"/>
    <row r="291" s="6" customFormat="1" x14ac:dyDescent="0.25"/>
    <row r="292" s="6" customFormat="1" x14ac:dyDescent="0.25"/>
    <row r="293" s="6" customFormat="1" x14ac:dyDescent="0.25"/>
    <row r="294" s="6" customFormat="1" x14ac:dyDescent="0.25"/>
    <row r="295" s="6" customFormat="1" x14ac:dyDescent="0.25"/>
    <row r="296" s="6" customFormat="1" x14ac:dyDescent="0.25"/>
    <row r="297" s="6" customFormat="1" x14ac:dyDescent="0.25"/>
    <row r="298" s="6" customFormat="1" x14ac:dyDescent="0.25"/>
    <row r="299" s="6" customFormat="1" x14ac:dyDescent="0.25"/>
    <row r="300" s="6" customFormat="1" x14ac:dyDescent="0.25"/>
    <row r="301" s="6" customFormat="1" x14ac:dyDescent="0.25"/>
    <row r="302" s="6" customFormat="1" x14ac:dyDescent="0.25"/>
    <row r="303" s="6" customFormat="1" x14ac:dyDescent="0.25"/>
    <row r="304" s="6" customFormat="1" x14ac:dyDescent="0.25"/>
    <row r="305" s="6" customFormat="1" x14ac:dyDescent="0.25"/>
    <row r="306" s="6" customFormat="1" x14ac:dyDescent="0.25"/>
    <row r="307" s="6" customFormat="1" x14ac:dyDescent="0.25"/>
    <row r="308" s="6" customFormat="1" x14ac:dyDescent="0.25"/>
    <row r="309" s="6" customFormat="1" x14ac:dyDescent="0.25"/>
    <row r="310" s="6" customFormat="1" x14ac:dyDescent="0.25"/>
    <row r="311" s="6" customFormat="1" x14ac:dyDescent="0.25"/>
    <row r="312" s="6" customFormat="1" x14ac:dyDescent="0.25"/>
    <row r="313" s="6" customFormat="1" x14ac:dyDescent="0.25"/>
    <row r="314" s="6" customFormat="1" x14ac:dyDescent="0.25"/>
    <row r="315" s="6" customFormat="1" x14ac:dyDescent="0.25"/>
    <row r="316" s="6" customFormat="1" x14ac:dyDescent="0.25"/>
    <row r="317" s="6" customFormat="1" x14ac:dyDescent="0.25"/>
    <row r="318" s="6" customFormat="1" x14ac:dyDescent="0.25"/>
    <row r="319" s="6" customFormat="1" x14ac:dyDescent="0.25"/>
    <row r="320" s="6" customFormat="1" x14ac:dyDescent="0.25"/>
    <row r="321" s="6" customFormat="1" x14ac:dyDescent="0.25"/>
    <row r="322" s="6" customFormat="1" x14ac:dyDescent="0.25"/>
    <row r="323" s="6" customFormat="1" x14ac:dyDescent="0.25"/>
    <row r="324" s="6" customFormat="1" x14ac:dyDescent="0.25"/>
    <row r="325" s="6" customFormat="1" x14ac:dyDescent="0.25"/>
    <row r="326" s="6" customFormat="1" x14ac:dyDescent="0.25"/>
    <row r="327" s="6" customFormat="1" x14ac:dyDescent="0.25"/>
    <row r="328" s="6" customFormat="1" x14ac:dyDescent="0.25"/>
    <row r="329" s="6" customFormat="1" x14ac:dyDescent="0.25"/>
    <row r="330" s="6" customFormat="1" x14ac:dyDescent="0.25"/>
    <row r="331" s="6" customFormat="1" x14ac:dyDescent="0.25"/>
    <row r="332" s="6" customFormat="1" x14ac:dyDescent="0.25"/>
    <row r="333" s="6" customFormat="1" x14ac:dyDescent="0.25"/>
    <row r="334" s="6" customFormat="1" x14ac:dyDescent="0.25"/>
    <row r="335" s="6" customFormat="1" x14ac:dyDescent="0.25"/>
    <row r="336" s="6" customFormat="1" x14ac:dyDescent="0.25"/>
    <row r="337" s="6" customFormat="1" x14ac:dyDescent="0.25"/>
    <row r="338" s="6" customFormat="1" x14ac:dyDescent="0.25"/>
    <row r="339" s="6" customFormat="1" x14ac:dyDescent="0.25"/>
    <row r="340" s="6" customFormat="1" x14ac:dyDescent="0.25"/>
    <row r="341" s="6" customFormat="1" x14ac:dyDescent="0.25"/>
    <row r="342" s="6" customFormat="1" x14ac:dyDescent="0.25"/>
    <row r="343" s="6" customFormat="1" x14ac:dyDescent="0.25"/>
    <row r="344" s="6" customFormat="1" x14ac:dyDescent="0.25"/>
    <row r="345" s="6" customFormat="1" x14ac:dyDescent="0.25"/>
    <row r="346" s="6" customFormat="1" x14ac:dyDescent="0.25"/>
    <row r="347" s="6" customFormat="1" x14ac:dyDescent="0.25"/>
    <row r="348" s="6" customFormat="1" x14ac:dyDescent="0.25"/>
    <row r="349" s="6" customFormat="1" x14ac:dyDescent="0.25"/>
    <row r="350" s="6" customFormat="1" x14ac:dyDescent="0.25"/>
    <row r="351" s="6" customFormat="1" x14ac:dyDescent="0.25"/>
    <row r="352" s="6" customFormat="1" x14ac:dyDescent="0.25"/>
    <row r="353" s="6" customFormat="1" x14ac:dyDescent="0.25"/>
    <row r="354" s="6" customFormat="1" x14ac:dyDescent="0.25"/>
    <row r="355" s="6" customFormat="1" x14ac:dyDescent="0.25"/>
    <row r="356" s="6" customFormat="1" x14ac:dyDescent="0.25"/>
    <row r="357" s="6" customFormat="1" x14ac:dyDescent="0.25"/>
    <row r="358" s="6" customFormat="1" x14ac:dyDescent="0.25"/>
    <row r="359" s="6" customFormat="1" x14ac:dyDescent="0.25"/>
    <row r="360" s="6" customFormat="1" x14ac:dyDescent="0.25"/>
    <row r="361" s="6" customFormat="1" x14ac:dyDescent="0.25"/>
    <row r="362" s="6" customFormat="1" x14ac:dyDescent="0.25"/>
    <row r="363" s="6" customFormat="1" x14ac:dyDescent="0.25"/>
    <row r="364" s="6" customFormat="1" x14ac:dyDescent="0.25"/>
    <row r="365" s="6" customFormat="1" x14ac:dyDescent="0.25"/>
    <row r="366" s="6" customFormat="1" x14ac:dyDescent="0.25"/>
    <row r="367" s="6" customFormat="1" x14ac:dyDescent="0.25"/>
    <row r="368" s="6" customFormat="1" x14ac:dyDescent="0.25"/>
    <row r="369" s="6" customFormat="1" x14ac:dyDescent="0.25"/>
    <row r="370" s="6" customFormat="1" x14ac:dyDescent="0.25"/>
    <row r="371" s="6" customFormat="1" x14ac:dyDescent="0.25"/>
    <row r="372" s="6" customFormat="1" x14ac:dyDescent="0.25"/>
    <row r="373" s="6" customFormat="1" x14ac:dyDescent="0.25"/>
    <row r="374" s="6" customFormat="1" x14ac:dyDescent="0.25"/>
    <row r="375" s="6" customFormat="1" x14ac:dyDescent="0.25"/>
    <row r="376" s="6" customFormat="1" x14ac:dyDescent="0.25"/>
    <row r="377" s="6" customFormat="1" x14ac:dyDescent="0.25"/>
    <row r="378" s="6" customFormat="1" x14ac:dyDescent="0.25"/>
    <row r="379" s="6" customFormat="1" x14ac:dyDescent="0.25"/>
    <row r="380" s="6" customFormat="1" x14ac:dyDescent="0.25"/>
    <row r="381" s="6" customFormat="1" x14ac:dyDescent="0.25"/>
    <row r="382" s="6" customFormat="1" x14ac:dyDescent="0.25"/>
    <row r="383" s="6" customFormat="1" x14ac:dyDescent="0.25"/>
    <row r="384" s="6" customFormat="1" x14ac:dyDescent="0.25"/>
    <row r="385" s="6" customFormat="1" x14ac:dyDescent="0.25"/>
    <row r="386" s="6" customFormat="1" x14ac:dyDescent="0.25"/>
    <row r="387" s="6" customFormat="1" x14ac:dyDescent="0.25"/>
    <row r="388" s="6" customFormat="1" x14ac:dyDescent="0.25"/>
    <row r="389" s="6" customFormat="1" x14ac:dyDescent="0.25"/>
    <row r="390" s="6" customFormat="1" x14ac:dyDescent="0.25"/>
    <row r="391" s="6" customFormat="1" x14ac:dyDescent="0.25"/>
    <row r="392" s="6" customFormat="1" x14ac:dyDescent="0.25"/>
    <row r="393" s="6" customFormat="1" x14ac:dyDescent="0.25"/>
    <row r="394" s="6" customFormat="1" x14ac:dyDescent="0.25"/>
    <row r="395" s="6" customFormat="1" x14ac:dyDescent="0.25"/>
    <row r="396" s="6" customFormat="1" x14ac:dyDescent="0.25"/>
    <row r="397" s="6" customFormat="1" x14ac:dyDescent="0.25"/>
    <row r="398" s="6" customFormat="1" x14ac:dyDescent="0.25"/>
    <row r="399" s="6" customFormat="1" x14ac:dyDescent="0.25"/>
    <row r="400" s="6" customFormat="1" x14ac:dyDescent="0.25"/>
    <row r="401" s="6" customFormat="1" x14ac:dyDescent="0.25"/>
    <row r="402" s="6" customFormat="1" x14ac:dyDescent="0.25"/>
    <row r="403" s="6" customFormat="1" x14ac:dyDescent="0.25"/>
    <row r="404" s="6" customFormat="1" x14ac:dyDescent="0.25"/>
    <row r="405" s="6" customFormat="1" x14ac:dyDescent="0.25"/>
    <row r="406" s="6" customFormat="1" x14ac:dyDescent="0.25"/>
    <row r="407" s="6" customFormat="1" x14ac:dyDescent="0.25"/>
    <row r="408" s="6" customFormat="1" x14ac:dyDescent="0.25"/>
    <row r="409" s="6" customFormat="1" x14ac:dyDescent="0.25"/>
    <row r="410" s="6" customFormat="1" x14ac:dyDescent="0.25"/>
    <row r="411" s="6" customFormat="1" x14ac:dyDescent="0.25"/>
    <row r="412" s="6" customFormat="1" x14ac:dyDescent="0.25"/>
    <row r="413" s="6" customFormat="1" x14ac:dyDescent="0.25"/>
    <row r="414" s="6" customFormat="1" x14ac:dyDescent="0.25"/>
    <row r="415" s="6" customFormat="1" x14ac:dyDescent="0.25"/>
    <row r="416" s="6" customFormat="1" x14ac:dyDescent="0.25"/>
    <row r="417" s="6" customFormat="1" x14ac:dyDescent="0.25"/>
    <row r="418" s="6" customFormat="1" x14ac:dyDescent="0.25"/>
    <row r="419" s="6" customFormat="1" x14ac:dyDescent="0.25"/>
    <row r="420" s="6" customFormat="1" x14ac:dyDescent="0.25"/>
    <row r="421" s="6" customFormat="1" x14ac:dyDescent="0.25"/>
    <row r="422" s="6" customFormat="1" x14ac:dyDescent="0.25"/>
    <row r="423" s="6" customFormat="1" x14ac:dyDescent="0.25"/>
    <row r="424" s="6" customFormat="1" x14ac:dyDescent="0.25"/>
    <row r="425" s="6" customFormat="1" x14ac:dyDescent="0.25"/>
    <row r="426" s="6" customFormat="1" x14ac:dyDescent="0.25"/>
    <row r="427" s="6" customFormat="1" x14ac:dyDescent="0.25"/>
    <row r="428" s="6" customFormat="1" x14ac:dyDescent="0.25"/>
    <row r="429" s="6" customFormat="1" x14ac:dyDescent="0.25"/>
    <row r="430" s="6" customFormat="1" x14ac:dyDescent="0.25"/>
    <row r="431" s="6" customFormat="1" x14ac:dyDescent="0.25"/>
    <row r="432" s="6" customFormat="1" x14ac:dyDescent="0.25"/>
    <row r="433" s="6" customFormat="1" x14ac:dyDescent="0.25"/>
    <row r="434" s="6" customFormat="1" x14ac:dyDescent="0.25"/>
    <row r="435" s="6" customFormat="1" x14ac:dyDescent="0.25"/>
    <row r="436" s="6" customFormat="1" x14ac:dyDescent="0.25"/>
    <row r="437" s="6" customFormat="1" x14ac:dyDescent="0.25"/>
    <row r="438" s="6" customFormat="1" x14ac:dyDescent="0.25"/>
    <row r="439" s="6" customFormat="1" x14ac:dyDescent="0.25"/>
    <row r="440" s="6" customFormat="1" x14ac:dyDescent="0.25"/>
    <row r="441" s="6" customFormat="1" x14ac:dyDescent="0.25"/>
    <row r="442" s="6" customFormat="1" x14ac:dyDescent="0.25"/>
    <row r="443" s="6" customFormat="1" x14ac:dyDescent="0.25"/>
    <row r="444" s="6" customFormat="1" x14ac:dyDescent="0.25"/>
    <row r="445" s="6" customFormat="1" x14ac:dyDescent="0.25"/>
    <row r="446" s="6" customFormat="1" x14ac:dyDescent="0.25"/>
    <row r="447" s="6" customFormat="1" x14ac:dyDescent="0.25"/>
    <row r="448" s="6" customFormat="1" x14ac:dyDescent="0.25"/>
    <row r="449" s="6" customFormat="1" x14ac:dyDescent="0.25"/>
    <row r="450" s="6" customFormat="1" x14ac:dyDescent="0.25"/>
    <row r="451" s="6" customFormat="1" x14ac:dyDescent="0.25"/>
    <row r="452" s="6" customFormat="1" x14ac:dyDescent="0.25"/>
    <row r="453" s="6" customFormat="1" x14ac:dyDescent="0.25"/>
    <row r="454" s="6" customFormat="1" x14ac:dyDescent="0.25"/>
    <row r="455" s="6" customFormat="1" x14ac:dyDescent="0.25"/>
    <row r="456" s="6" customFormat="1" x14ac:dyDescent="0.25"/>
    <row r="457" s="6" customFormat="1" x14ac:dyDescent="0.25"/>
    <row r="458" s="6" customFormat="1" x14ac:dyDescent="0.25"/>
    <row r="459" s="6" customFormat="1" x14ac:dyDescent="0.25"/>
    <row r="460" s="6" customFormat="1" x14ac:dyDescent="0.25"/>
    <row r="461" s="6" customFormat="1" x14ac:dyDescent="0.25"/>
    <row r="462" s="6" customFormat="1" x14ac:dyDescent="0.25"/>
    <row r="463" s="6" customFormat="1" x14ac:dyDescent="0.25"/>
    <row r="464" s="6" customFormat="1" x14ac:dyDescent="0.25"/>
    <row r="465" s="6" customFormat="1" x14ac:dyDescent="0.25"/>
    <row r="466" s="6" customFormat="1" x14ac:dyDescent="0.25"/>
    <row r="467" s="6" customFormat="1" x14ac:dyDescent="0.25"/>
    <row r="468" s="6" customFormat="1" x14ac:dyDescent="0.25"/>
    <row r="469" s="6" customFormat="1" x14ac:dyDescent="0.25"/>
    <row r="470" s="6" customFormat="1" x14ac:dyDescent="0.25"/>
    <row r="471" s="6" customFormat="1" x14ac:dyDescent="0.25"/>
    <row r="472" s="6" customFormat="1" x14ac:dyDescent="0.25"/>
    <row r="473" s="6" customFormat="1" x14ac:dyDescent="0.25"/>
    <row r="474" s="6" customFormat="1" x14ac:dyDescent="0.25"/>
    <row r="475" s="6" customFormat="1" x14ac:dyDescent="0.25"/>
    <row r="476" s="6" customFormat="1" x14ac:dyDescent="0.25"/>
    <row r="477" s="6" customFormat="1" x14ac:dyDescent="0.25"/>
    <row r="478" s="6" customFormat="1" x14ac:dyDescent="0.25"/>
    <row r="479" s="6" customFormat="1" x14ac:dyDescent="0.25"/>
    <row r="480" s="6" customFormat="1" x14ac:dyDescent="0.25"/>
    <row r="481" s="6" customFormat="1" x14ac:dyDescent="0.25"/>
    <row r="482" s="6" customFormat="1" x14ac:dyDescent="0.25"/>
    <row r="483" s="6" customFormat="1" x14ac:dyDescent="0.25"/>
    <row r="484" s="6" customFormat="1" x14ac:dyDescent="0.25"/>
    <row r="485" s="6" customFormat="1" x14ac:dyDescent="0.25"/>
    <row r="486" s="6" customFormat="1" x14ac:dyDescent="0.25"/>
    <row r="487" s="6" customFormat="1" x14ac:dyDescent="0.25"/>
    <row r="488" s="6" customFormat="1" x14ac:dyDescent="0.25"/>
    <row r="489" s="6" customFormat="1" x14ac:dyDescent="0.25"/>
    <row r="490" s="6" customFormat="1" x14ac:dyDescent="0.25"/>
    <row r="491" s="6" customFormat="1" x14ac:dyDescent="0.25"/>
    <row r="492" s="6" customFormat="1" x14ac:dyDescent="0.25"/>
    <row r="493" s="6" customFormat="1" x14ac:dyDescent="0.25"/>
    <row r="494" s="6" customFormat="1" x14ac:dyDescent="0.25"/>
    <row r="495" s="6" customFormat="1" x14ac:dyDescent="0.25"/>
    <row r="496" s="6" customFormat="1" x14ac:dyDescent="0.25"/>
    <row r="497" s="6" customFormat="1" x14ac:dyDescent="0.25"/>
    <row r="498" s="6" customFormat="1" x14ac:dyDescent="0.25"/>
    <row r="499" s="6" customFormat="1" x14ac:dyDescent="0.25"/>
    <row r="500" s="6" customFormat="1" x14ac:dyDescent="0.25"/>
    <row r="501" s="6" customFormat="1" x14ac:dyDescent="0.25"/>
    <row r="502" s="6" customFormat="1" x14ac:dyDescent="0.25"/>
    <row r="503" s="6" customFormat="1" x14ac:dyDescent="0.25"/>
    <row r="504" s="6" customFormat="1" x14ac:dyDescent="0.25"/>
    <row r="505" s="6" customFormat="1" x14ac:dyDescent="0.25"/>
    <row r="506" s="6" customFormat="1" x14ac:dyDescent="0.25"/>
    <row r="507" s="6" customFormat="1" x14ac:dyDescent="0.25"/>
    <row r="508" s="6" customFormat="1" x14ac:dyDescent="0.25"/>
    <row r="509" s="6" customFormat="1" x14ac:dyDescent="0.25"/>
    <row r="510" s="6" customFormat="1" x14ac:dyDescent="0.25"/>
    <row r="511" s="6" customFormat="1" x14ac:dyDescent="0.25"/>
    <row r="512" s="6" customFormat="1" x14ac:dyDescent="0.25"/>
    <row r="513" s="6" customFormat="1" x14ac:dyDescent="0.25"/>
    <row r="514" s="6" customFormat="1" x14ac:dyDescent="0.25"/>
    <row r="515" s="6" customFormat="1" x14ac:dyDescent="0.25"/>
    <row r="516" s="6" customFormat="1" x14ac:dyDescent="0.25"/>
    <row r="517" s="6" customFormat="1" x14ac:dyDescent="0.25"/>
    <row r="518" s="6" customFormat="1" x14ac:dyDescent="0.25"/>
    <row r="519" s="6" customFormat="1" x14ac:dyDescent="0.25"/>
    <row r="520" s="6" customFormat="1" x14ac:dyDescent="0.25"/>
    <row r="521" s="6" customFormat="1" x14ac:dyDescent="0.25"/>
    <row r="522" s="6" customFormat="1" x14ac:dyDescent="0.25"/>
    <row r="523" s="6" customFormat="1" x14ac:dyDescent="0.25"/>
    <row r="524" s="6" customFormat="1" x14ac:dyDescent="0.25"/>
    <row r="525" s="6" customFormat="1" x14ac:dyDescent="0.25"/>
    <row r="526" s="6" customFormat="1" x14ac:dyDescent="0.25"/>
    <row r="527" s="6" customFormat="1" x14ac:dyDescent="0.25"/>
    <row r="528" s="6" customFormat="1" x14ac:dyDescent="0.25"/>
    <row r="529" s="6" customFormat="1" x14ac:dyDescent="0.25"/>
    <row r="530" s="6" customFormat="1" x14ac:dyDescent="0.25"/>
    <row r="531" s="6" customFormat="1" x14ac:dyDescent="0.25"/>
    <row r="532" s="6" customFormat="1" x14ac:dyDescent="0.25"/>
    <row r="533" s="6" customFormat="1" x14ac:dyDescent="0.25"/>
    <row r="534" s="6" customFormat="1" x14ac:dyDescent="0.25"/>
    <row r="535" s="6" customFormat="1" x14ac:dyDescent="0.25"/>
    <row r="536" s="6" customFormat="1" x14ac:dyDescent="0.25"/>
    <row r="537" s="6" customFormat="1" x14ac:dyDescent="0.25"/>
    <row r="538" s="6" customFormat="1" x14ac:dyDescent="0.25"/>
    <row r="539" s="6" customFormat="1" x14ac:dyDescent="0.25"/>
    <row r="540" s="6" customFormat="1" x14ac:dyDescent="0.25"/>
    <row r="541" s="6" customFormat="1" x14ac:dyDescent="0.25"/>
    <row r="542" s="6" customFormat="1" x14ac:dyDescent="0.25"/>
    <row r="543" s="6" customFormat="1" x14ac:dyDescent="0.25"/>
    <row r="544" s="6" customFormat="1" x14ac:dyDescent="0.25"/>
    <row r="545" s="6" customFormat="1" x14ac:dyDescent="0.25"/>
    <row r="546" s="6" customFormat="1" x14ac:dyDescent="0.25"/>
    <row r="547" s="6" customFormat="1" x14ac:dyDescent="0.25"/>
    <row r="548" s="6" customFormat="1" x14ac:dyDescent="0.25"/>
    <row r="549" s="6" customFormat="1" x14ac:dyDescent="0.25"/>
    <row r="550" s="6" customFormat="1" x14ac:dyDescent="0.25"/>
    <row r="551" s="6" customFormat="1" x14ac:dyDescent="0.25"/>
    <row r="552" s="6" customFormat="1" x14ac:dyDescent="0.25"/>
    <row r="553" s="6" customFormat="1" x14ac:dyDescent="0.25"/>
    <row r="554" s="6" customFormat="1" x14ac:dyDescent="0.25"/>
    <row r="555" s="6" customFormat="1" x14ac:dyDescent="0.25"/>
    <row r="556" s="6" customFormat="1" x14ac:dyDescent="0.25"/>
    <row r="557" s="6" customFormat="1" x14ac:dyDescent="0.25"/>
    <row r="558" s="6" customFormat="1" x14ac:dyDescent="0.25"/>
    <row r="559" s="6" customFormat="1" x14ac:dyDescent="0.25"/>
    <row r="560" s="6" customFormat="1" x14ac:dyDescent="0.25"/>
    <row r="561" s="6" customFormat="1" x14ac:dyDescent="0.25"/>
    <row r="562" s="6" customFormat="1" x14ac:dyDescent="0.25"/>
    <row r="563" s="6" customFormat="1" x14ac:dyDescent="0.25"/>
    <row r="564" s="6" customFormat="1" x14ac:dyDescent="0.25"/>
    <row r="565" s="6" customFormat="1" x14ac:dyDescent="0.25"/>
    <row r="566" s="6" customFormat="1" x14ac:dyDescent="0.25"/>
    <row r="567" s="6" customFormat="1" x14ac:dyDescent="0.25"/>
    <row r="568" s="6" customFormat="1" x14ac:dyDescent="0.25"/>
    <row r="569" s="6" customFormat="1" x14ac:dyDescent="0.25"/>
    <row r="570" s="6" customFormat="1" x14ac:dyDescent="0.25"/>
    <row r="571" s="6" customFormat="1" x14ac:dyDescent="0.25"/>
    <row r="572" s="6" customFormat="1" x14ac:dyDescent="0.25"/>
    <row r="573" s="6" customFormat="1" x14ac:dyDescent="0.25"/>
    <row r="574" s="6" customFormat="1" x14ac:dyDescent="0.25"/>
    <row r="575" s="6" customFormat="1" x14ac:dyDescent="0.25"/>
    <row r="576" s="6" customFormat="1" x14ac:dyDescent="0.25"/>
    <row r="577" s="6" customFormat="1" x14ac:dyDescent="0.25"/>
    <row r="578" s="6" customFormat="1" x14ac:dyDescent="0.25"/>
    <row r="579" s="6" customFormat="1" x14ac:dyDescent="0.25"/>
    <row r="580" s="6" customFormat="1" x14ac:dyDescent="0.25"/>
    <row r="581" s="6" customFormat="1" x14ac:dyDescent="0.25"/>
    <row r="582" s="6" customFormat="1" x14ac:dyDescent="0.25"/>
    <row r="583" s="6" customFormat="1" x14ac:dyDescent="0.25"/>
    <row r="584" s="6" customFormat="1" x14ac:dyDescent="0.25"/>
    <row r="585" s="6" customFormat="1" x14ac:dyDescent="0.25"/>
    <row r="586" s="6" customFormat="1" x14ac:dyDescent="0.25"/>
    <row r="587" s="6" customFormat="1" x14ac:dyDescent="0.25"/>
    <row r="588" s="6" customFormat="1" x14ac:dyDescent="0.25"/>
    <row r="589" s="6" customFormat="1" x14ac:dyDescent="0.25"/>
    <row r="590" s="6" customFormat="1" x14ac:dyDescent="0.25"/>
    <row r="591" s="6" customFormat="1" x14ac:dyDescent="0.25"/>
    <row r="592" s="6" customFormat="1" x14ac:dyDescent="0.25"/>
    <row r="593" s="6" customFormat="1" x14ac:dyDescent="0.25"/>
    <row r="594" s="6" customFormat="1" x14ac:dyDescent="0.25"/>
    <row r="595" s="6" customFormat="1" x14ac:dyDescent="0.25"/>
    <row r="596" s="6" customFormat="1" x14ac:dyDescent="0.25"/>
    <row r="597" s="6" customFormat="1" x14ac:dyDescent="0.25"/>
    <row r="598" s="6" customFormat="1" x14ac:dyDescent="0.25"/>
    <row r="599" s="6" customFormat="1" x14ac:dyDescent="0.25"/>
    <row r="600" s="6" customFormat="1" x14ac:dyDescent="0.25"/>
    <row r="601" s="6" customFormat="1" x14ac:dyDescent="0.25"/>
    <row r="602" s="6" customFormat="1" x14ac:dyDescent="0.25"/>
    <row r="603" s="6" customFormat="1" x14ac:dyDescent="0.25"/>
    <row r="604" s="6" customFormat="1" x14ac:dyDescent="0.25"/>
    <row r="605" s="6" customFormat="1" x14ac:dyDescent="0.25"/>
    <row r="606" s="6" customFormat="1" x14ac:dyDescent="0.25"/>
    <row r="607" s="6" customFormat="1" x14ac:dyDescent="0.25"/>
    <row r="608" s="6" customFormat="1" x14ac:dyDescent="0.25"/>
    <row r="609" s="6" customFormat="1" x14ac:dyDescent="0.25"/>
    <row r="610" s="6" customFormat="1" x14ac:dyDescent="0.25"/>
    <row r="611" s="6" customFormat="1" x14ac:dyDescent="0.25"/>
    <row r="612" s="6" customFormat="1" x14ac:dyDescent="0.25"/>
    <row r="613" s="6" customFormat="1" x14ac:dyDescent="0.25"/>
    <row r="614" s="6" customFormat="1" x14ac:dyDescent="0.25"/>
    <row r="615" s="6" customFormat="1" x14ac:dyDescent="0.25"/>
    <row r="616" s="6" customFormat="1" x14ac:dyDescent="0.25"/>
    <row r="617" s="6" customFormat="1" x14ac:dyDescent="0.25"/>
    <row r="618" s="6" customFormat="1" x14ac:dyDescent="0.25"/>
    <row r="619" s="6" customFormat="1" x14ac:dyDescent="0.25"/>
    <row r="620" s="6" customFormat="1" x14ac:dyDescent="0.25"/>
    <row r="621" s="6" customFormat="1" x14ac:dyDescent="0.25"/>
    <row r="622" s="6" customFormat="1" x14ac:dyDescent="0.25"/>
    <row r="623" s="6" customFormat="1" x14ac:dyDescent="0.25"/>
    <row r="624" s="6" customFormat="1" x14ac:dyDescent="0.25"/>
    <row r="625" s="6" customFormat="1" x14ac:dyDescent="0.25"/>
    <row r="626" s="6" customFormat="1" x14ac:dyDescent="0.25"/>
    <row r="627" s="6" customFormat="1" x14ac:dyDescent="0.25"/>
    <row r="628" s="6" customFormat="1" x14ac:dyDescent="0.25"/>
    <row r="629" s="6" customFormat="1" x14ac:dyDescent="0.25"/>
    <row r="630" s="6" customFormat="1" x14ac:dyDescent="0.25"/>
    <row r="631" s="6" customFormat="1" x14ac:dyDescent="0.25"/>
    <row r="632" s="6" customFormat="1" x14ac:dyDescent="0.25"/>
    <row r="633" s="6" customFormat="1" x14ac:dyDescent="0.25"/>
    <row r="634" s="6" customFormat="1" x14ac:dyDescent="0.25"/>
    <row r="635" s="6" customFormat="1" x14ac:dyDescent="0.25"/>
    <row r="636" s="6" customFormat="1" x14ac:dyDescent="0.25"/>
    <row r="637" s="6" customFormat="1" x14ac:dyDescent="0.25"/>
    <row r="638" s="6" customFormat="1" x14ac:dyDescent="0.25"/>
    <row r="639" s="6" customFormat="1" x14ac:dyDescent="0.25"/>
    <row r="640" s="6" customFormat="1" x14ac:dyDescent="0.25"/>
    <row r="641" s="6" customFormat="1" x14ac:dyDescent="0.25"/>
    <row r="642" s="6" customFormat="1" x14ac:dyDescent="0.25"/>
    <row r="643" s="6" customFormat="1" x14ac:dyDescent="0.25"/>
    <row r="644" s="6" customFormat="1" x14ac:dyDescent="0.25"/>
    <row r="645" s="6" customFormat="1" x14ac:dyDescent="0.25"/>
    <row r="646" s="6" customFormat="1" x14ac:dyDescent="0.25"/>
    <row r="647" s="6" customFormat="1" x14ac:dyDescent="0.25"/>
    <row r="648" s="6" customFormat="1" x14ac:dyDescent="0.25"/>
    <row r="649" s="6" customFormat="1" x14ac:dyDescent="0.25"/>
    <row r="650" s="6" customFormat="1" x14ac:dyDescent="0.25"/>
    <row r="651" s="6" customFormat="1" x14ac:dyDescent="0.25"/>
    <row r="652" s="6" customFormat="1" x14ac:dyDescent="0.25"/>
    <row r="653" s="6" customFormat="1" x14ac:dyDescent="0.25"/>
    <row r="654" s="6" customFormat="1" x14ac:dyDescent="0.25"/>
    <row r="655" s="6" customFormat="1" x14ac:dyDescent="0.25"/>
    <row r="656" s="6" customFormat="1" x14ac:dyDescent="0.25"/>
    <row r="657" s="6" customFormat="1" x14ac:dyDescent="0.25"/>
    <row r="658" s="6" customFormat="1" x14ac:dyDescent="0.25"/>
    <row r="659" s="6" customFormat="1" x14ac:dyDescent="0.25"/>
    <row r="660" s="6" customFormat="1" x14ac:dyDescent="0.25"/>
    <row r="661" s="6" customFormat="1" x14ac:dyDescent="0.25"/>
    <row r="662" s="6" customFormat="1" x14ac:dyDescent="0.25"/>
    <row r="663" s="6" customFormat="1" x14ac:dyDescent="0.25"/>
    <row r="664" s="6" customFormat="1" x14ac:dyDescent="0.25"/>
    <row r="665" s="6" customFormat="1" x14ac:dyDescent="0.25"/>
    <row r="666" s="6" customFormat="1" x14ac:dyDescent="0.25"/>
    <row r="667" s="6" customFormat="1" x14ac:dyDescent="0.25"/>
    <row r="668" s="6" customFormat="1" x14ac:dyDescent="0.25"/>
    <row r="669" s="6" customFormat="1" x14ac:dyDescent="0.25"/>
    <row r="670" s="6" customFormat="1" x14ac:dyDescent="0.25"/>
    <row r="671" s="6" customFormat="1" x14ac:dyDescent="0.25"/>
    <row r="672" s="6" customFormat="1" x14ac:dyDescent="0.25"/>
    <row r="673" s="6" customFormat="1" x14ac:dyDescent="0.25"/>
    <row r="674" s="6" customFormat="1" x14ac:dyDescent="0.25"/>
    <row r="675" s="6" customFormat="1" x14ac:dyDescent="0.25"/>
    <row r="676" s="6" customFormat="1" x14ac:dyDescent="0.25"/>
    <row r="677" s="6" customFormat="1" x14ac:dyDescent="0.25"/>
    <row r="678" s="6" customFormat="1" x14ac:dyDescent="0.25"/>
    <row r="679" s="6" customFormat="1" x14ac:dyDescent="0.25"/>
    <row r="680" s="6" customFormat="1" x14ac:dyDescent="0.25"/>
    <row r="681" s="6" customFormat="1" x14ac:dyDescent="0.25"/>
    <row r="682" s="6" customFormat="1" x14ac:dyDescent="0.25"/>
    <row r="683" s="6" customFormat="1" x14ac:dyDescent="0.25"/>
    <row r="684" s="6" customFormat="1" x14ac:dyDescent="0.25"/>
    <row r="685" s="6" customFormat="1" x14ac:dyDescent="0.25"/>
    <row r="686" s="6" customFormat="1" x14ac:dyDescent="0.25"/>
    <row r="687" s="6" customFormat="1" x14ac:dyDescent="0.25"/>
    <row r="688" s="6" customFormat="1" x14ac:dyDescent="0.25"/>
    <row r="689" s="6" customFormat="1" x14ac:dyDescent="0.25"/>
    <row r="690" s="6" customFormat="1" x14ac:dyDescent="0.25"/>
    <row r="691" s="6" customFormat="1" x14ac:dyDescent="0.25"/>
    <row r="692" s="6" customFormat="1" x14ac:dyDescent="0.25"/>
    <row r="693" s="6" customFormat="1" x14ac:dyDescent="0.25"/>
    <row r="694" s="6" customFormat="1" x14ac:dyDescent="0.25"/>
    <row r="695" s="6" customFormat="1" x14ac:dyDescent="0.25"/>
    <row r="696" s="6" customFormat="1" x14ac:dyDescent="0.25"/>
    <row r="697" s="6" customFormat="1" x14ac:dyDescent="0.25"/>
    <row r="698" s="6" customFormat="1" x14ac:dyDescent="0.25"/>
    <row r="699" s="6" customFormat="1" x14ac:dyDescent="0.25"/>
    <row r="700" s="6" customFormat="1" x14ac:dyDescent="0.25"/>
    <row r="701" s="6" customFormat="1" x14ac:dyDescent="0.25"/>
    <row r="702" s="6" customFormat="1" x14ac:dyDescent="0.25"/>
    <row r="703" s="6" customFormat="1" x14ac:dyDescent="0.25"/>
    <row r="704" s="6" customFormat="1" x14ac:dyDescent="0.25"/>
    <row r="705" s="6" customFormat="1" x14ac:dyDescent="0.25"/>
    <row r="706" s="6" customFormat="1" x14ac:dyDescent="0.25"/>
    <row r="707" s="6" customFormat="1" x14ac:dyDescent="0.25"/>
    <row r="708" s="6" customFormat="1" x14ac:dyDescent="0.25"/>
    <row r="709" s="6" customFormat="1" x14ac:dyDescent="0.25"/>
    <row r="710" s="6" customFormat="1" x14ac:dyDescent="0.25"/>
    <row r="711" s="6" customFormat="1" x14ac:dyDescent="0.25"/>
    <row r="712" s="6" customFormat="1" x14ac:dyDescent="0.25"/>
    <row r="713" s="6" customFormat="1" x14ac:dyDescent="0.25"/>
    <row r="714" s="6" customFormat="1" x14ac:dyDescent="0.25"/>
    <row r="715" s="6" customFormat="1" x14ac:dyDescent="0.25"/>
    <row r="716" s="6" customFormat="1" x14ac:dyDescent="0.25"/>
    <row r="717" s="6" customFormat="1" x14ac:dyDescent="0.25"/>
    <row r="718" s="6" customFormat="1" x14ac:dyDescent="0.25"/>
    <row r="719" s="6" customFormat="1" x14ac:dyDescent="0.25"/>
    <row r="720" s="6" customFormat="1" x14ac:dyDescent="0.25"/>
    <row r="721" s="6" customFormat="1" x14ac:dyDescent="0.25"/>
    <row r="722" s="6" customFormat="1" x14ac:dyDescent="0.25"/>
    <row r="723" s="6" customFormat="1" x14ac:dyDescent="0.25"/>
    <row r="724" s="6" customFormat="1" x14ac:dyDescent="0.25"/>
    <row r="725" s="6" customFormat="1" x14ac:dyDescent="0.25"/>
    <row r="726" s="6" customFormat="1" x14ac:dyDescent="0.25"/>
    <row r="727" s="6" customFormat="1" x14ac:dyDescent="0.25"/>
    <row r="728" s="6" customFormat="1" x14ac:dyDescent="0.25"/>
    <row r="729" s="6" customFormat="1" x14ac:dyDescent="0.25"/>
    <row r="730" s="6" customFormat="1" x14ac:dyDescent="0.25"/>
    <row r="731" s="6" customFormat="1" x14ac:dyDescent="0.25"/>
    <row r="732" s="6" customFormat="1" x14ac:dyDescent="0.25"/>
    <row r="733" s="6" customFormat="1" x14ac:dyDescent="0.25"/>
    <row r="734" s="6" customFormat="1" x14ac:dyDescent="0.25"/>
    <row r="735" s="6" customFormat="1" x14ac:dyDescent="0.25"/>
    <row r="736" s="6" customFormat="1" x14ac:dyDescent="0.25"/>
    <row r="737" s="6" customFormat="1" x14ac:dyDescent="0.25"/>
    <row r="738" s="6" customFormat="1" x14ac:dyDescent="0.25"/>
    <row r="739" s="6" customFormat="1" x14ac:dyDescent="0.25"/>
    <row r="740" s="6" customFormat="1" x14ac:dyDescent="0.25"/>
    <row r="741" s="6" customFormat="1" x14ac:dyDescent="0.25"/>
    <row r="742" s="6" customFormat="1" x14ac:dyDescent="0.25"/>
    <row r="743" s="6" customFormat="1" x14ac:dyDescent="0.25"/>
    <row r="744" s="6" customFormat="1" x14ac:dyDescent="0.25"/>
    <row r="745" s="6" customFormat="1" x14ac:dyDescent="0.25"/>
    <row r="746" s="6" customFormat="1" x14ac:dyDescent="0.25"/>
    <row r="747" s="6" customFormat="1" x14ac:dyDescent="0.25"/>
    <row r="748" s="6" customFormat="1" x14ac:dyDescent="0.25"/>
    <row r="749" s="6" customFormat="1" x14ac:dyDescent="0.25"/>
    <row r="750" s="6" customFormat="1" x14ac:dyDescent="0.25"/>
    <row r="751" s="6" customFormat="1" x14ac:dyDescent="0.25"/>
    <row r="752" s="6" customFormat="1" x14ac:dyDescent="0.25"/>
    <row r="753" s="6" customFormat="1" x14ac:dyDescent="0.25"/>
    <row r="754" s="6" customFormat="1" x14ac:dyDescent="0.25"/>
    <row r="755" s="6" customFormat="1" x14ac:dyDescent="0.25"/>
    <row r="756" s="6" customFormat="1" x14ac:dyDescent="0.25"/>
    <row r="757" s="6" customFormat="1" x14ac:dyDescent="0.25"/>
    <row r="758" s="6" customFormat="1" x14ac:dyDescent="0.25"/>
    <row r="759" s="6" customFormat="1" x14ac:dyDescent="0.25"/>
    <row r="760" s="6" customFormat="1" x14ac:dyDescent="0.25"/>
    <row r="761" s="6" customFormat="1" x14ac:dyDescent="0.25"/>
    <row r="762" s="6" customFormat="1" x14ac:dyDescent="0.25"/>
    <row r="763" s="6" customFormat="1" x14ac:dyDescent="0.25"/>
    <row r="764" s="6" customFormat="1" x14ac:dyDescent="0.25"/>
    <row r="765" s="6" customFormat="1" x14ac:dyDescent="0.25"/>
    <row r="766" s="6" customFormat="1" x14ac:dyDescent="0.25"/>
    <row r="767" s="6" customFormat="1" x14ac:dyDescent="0.25"/>
    <row r="768" s="6" customFormat="1" x14ac:dyDescent="0.25"/>
    <row r="769" s="6" customFormat="1" x14ac:dyDescent="0.25"/>
    <row r="770" s="6" customFormat="1" x14ac:dyDescent="0.25"/>
    <row r="771" s="6" customFormat="1" x14ac:dyDescent="0.25"/>
    <row r="772" s="6" customFormat="1" x14ac:dyDescent="0.25"/>
    <row r="773" s="6" customFormat="1" x14ac:dyDescent="0.25"/>
    <row r="774" s="6" customFormat="1" x14ac:dyDescent="0.25"/>
    <row r="775" s="6" customFormat="1" x14ac:dyDescent="0.25"/>
    <row r="776" s="6" customFormat="1" x14ac:dyDescent="0.25"/>
    <row r="777" s="6" customFormat="1" x14ac:dyDescent="0.25"/>
    <row r="778" s="6" customFormat="1" x14ac:dyDescent="0.25"/>
    <row r="779" s="6" customFormat="1" x14ac:dyDescent="0.25"/>
    <row r="780" s="6" customFormat="1" x14ac:dyDescent="0.25"/>
    <row r="781" s="6" customFormat="1" x14ac:dyDescent="0.25"/>
    <row r="782" s="6" customFormat="1" x14ac:dyDescent="0.25"/>
    <row r="783" s="6" customFormat="1" x14ac:dyDescent="0.25"/>
    <row r="784" s="6" customFormat="1" x14ac:dyDescent="0.25"/>
    <row r="785" s="6" customFormat="1" x14ac:dyDescent="0.25"/>
    <row r="786" s="6" customFormat="1" x14ac:dyDescent="0.25"/>
    <row r="787" s="6" customFormat="1" x14ac:dyDescent="0.25"/>
    <row r="788" s="6" customFormat="1" x14ac:dyDescent="0.25"/>
    <row r="789" s="6" customFormat="1" x14ac:dyDescent="0.25"/>
    <row r="790" s="6" customFormat="1" x14ac:dyDescent="0.25"/>
    <row r="791" s="6" customFormat="1" x14ac:dyDescent="0.25"/>
    <row r="792" s="6" customFormat="1" x14ac:dyDescent="0.25"/>
    <row r="793" s="6" customFormat="1" x14ac:dyDescent="0.25"/>
    <row r="794" s="6" customFormat="1" x14ac:dyDescent="0.25"/>
    <row r="795" s="6" customFormat="1" x14ac:dyDescent="0.25"/>
    <row r="796" s="6" customFormat="1" x14ac:dyDescent="0.25"/>
    <row r="797" s="6" customFormat="1" x14ac:dyDescent="0.25"/>
    <row r="798" s="6" customFormat="1" x14ac:dyDescent="0.25"/>
    <row r="799" s="6" customFormat="1" x14ac:dyDescent="0.25"/>
    <row r="800" s="6" customFormat="1" x14ac:dyDescent="0.25"/>
    <row r="801" s="6" customFormat="1" x14ac:dyDescent="0.25"/>
    <row r="802" s="6" customFormat="1" x14ac:dyDescent="0.25"/>
    <row r="803" s="6" customFormat="1" x14ac:dyDescent="0.25"/>
    <row r="804" s="6" customFormat="1" x14ac:dyDescent="0.25"/>
    <row r="805" s="6" customFormat="1" x14ac:dyDescent="0.25"/>
    <row r="806" s="6" customFormat="1" x14ac:dyDescent="0.25"/>
    <row r="807" s="6" customFormat="1" x14ac:dyDescent="0.25"/>
    <row r="808" s="6" customFormat="1" x14ac:dyDescent="0.25"/>
    <row r="809" s="6" customFormat="1" x14ac:dyDescent="0.25"/>
    <row r="810" s="6" customFormat="1" x14ac:dyDescent="0.25"/>
    <row r="811" s="6" customFormat="1" x14ac:dyDescent="0.25"/>
    <row r="812" s="6" customFormat="1" x14ac:dyDescent="0.25"/>
    <row r="813" s="6" customFormat="1" x14ac:dyDescent="0.25"/>
    <row r="814" s="6" customFormat="1" x14ac:dyDescent="0.25"/>
    <row r="815" s="6" customFormat="1" x14ac:dyDescent="0.25"/>
    <row r="816" s="6" customFormat="1" x14ac:dyDescent="0.25"/>
    <row r="817" s="6" customFormat="1" x14ac:dyDescent="0.25"/>
    <row r="818" s="6" customFormat="1" x14ac:dyDescent="0.25"/>
    <row r="819" s="6" customFormat="1" x14ac:dyDescent="0.25"/>
    <row r="820" s="6" customFormat="1" x14ac:dyDescent="0.25"/>
    <row r="821" s="6" customFormat="1" x14ac:dyDescent="0.25"/>
    <row r="822" s="6" customFormat="1" x14ac:dyDescent="0.25"/>
    <row r="823" s="6" customFormat="1" x14ac:dyDescent="0.25"/>
    <row r="824" s="6" customFormat="1" x14ac:dyDescent="0.25"/>
    <row r="825" s="6" customFormat="1" x14ac:dyDescent="0.25"/>
    <row r="826" s="6" customFormat="1" x14ac:dyDescent="0.25"/>
    <row r="827" s="6" customFormat="1" x14ac:dyDescent="0.25"/>
    <row r="828" s="6" customFormat="1" x14ac:dyDescent="0.25"/>
    <row r="829" s="6" customFormat="1" x14ac:dyDescent="0.25"/>
    <row r="830" s="6" customFormat="1" x14ac:dyDescent="0.25"/>
    <row r="831" s="6" customFormat="1" x14ac:dyDescent="0.25"/>
    <row r="832" s="6" customFormat="1" x14ac:dyDescent="0.25"/>
    <row r="833" s="6" customFormat="1" x14ac:dyDescent="0.25"/>
    <row r="834" s="6" customFormat="1" x14ac:dyDescent="0.25"/>
    <row r="835" s="6" customFormat="1" x14ac:dyDescent="0.25"/>
    <row r="836" s="6" customFormat="1" x14ac:dyDescent="0.25"/>
    <row r="837" s="6" customFormat="1" x14ac:dyDescent="0.25"/>
    <row r="838" s="6" customFormat="1" x14ac:dyDescent="0.25"/>
    <row r="839" s="6" customFormat="1" x14ac:dyDescent="0.25"/>
    <row r="840" s="6" customFormat="1" x14ac:dyDescent="0.25"/>
    <row r="841" s="6" customFormat="1" x14ac:dyDescent="0.25"/>
    <row r="842" s="6" customFormat="1" x14ac:dyDescent="0.25"/>
    <row r="843" s="6" customFormat="1" x14ac:dyDescent="0.25"/>
    <row r="844" s="6" customFormat="1" x14ac:dyDescent="0.25"/>
    <row r="845" s="6" customFormat="1" x14ac:dyDescent="0.25"/>
    <row r="846" s="6" customFormat="1" x14ac:dyDescent="0.25"/>
    <row r="847" s="6" customFormat="1" x14ac:dyDescent="0.25"/>
    <row r="848" s="6" customFormat="1" x14ac:dyDescent="0.25"/>
    <row r="849" s="6" customFormat="1" x14ac:dyDescent="0.25"/>
    <row r="850" s="6" customFormat="1" x14ac:dyDescent="0.25"/>
    <row r="851" s="6" customFormat="1" x14ac:dyDescent="0.25"/>
    <row r="852" s="6" customFormat="1" x14ac:dyDescent="0.25"/>
    <row r="853" s="6" customFormat="1" x14ac:dyDescent="0.25"/>
    <row r="854" s="6" customFormat="1" x14ac:dyDescent="0.25"/>
    <row r="855" s="6" customFormat="1" x14ac:dyDescent="0.25"/>
    <row r="856" s="6" customFormat="1" x14ac:dyDescent="0.25"/>
    <row r="857" s="6" customFormat="1" x14ac:dyDescent="0.25"/>
    <row r="858" s="6" customFormat="1" x14ac:dyDescent="0.25"/>
    <row r="859" s="6" customFormat="1" x14ac:dyDescent="0.25"/>
    <row r="860" s="6" customFormat="1" x14ac:dyDescent="0.25"/>
    <row r="861" s="6" customFormat="1" x14ac:dyDescent="0.25"/>
    <row r="862" s="6" customFormat="1" x14ac:dyDescent="0.25"/>
    <row r="863" s="6" customFormat="1" x14ac:dyDescent="0.25"/>
    <row r="864" s="6" customFormat="1" x14ac:dyDescent="0.25"/>
    <row r="865" s="6" customFormat="1" x14ac:dyDescent="0.25"/>
    <row r="866" s="6" customFormat="1" x14ac:dyDescent="0.25"/>
    <row r="867" s="6" customFormat="1" x14ac:dyDescent="0.25"/>
    <row r="868" s="6" customFormat="1" x14ac:dyDescent="0.25"/>
    <row r="869" s="6" customFormat="1" x14ac:dyDescent="0.25"/>
    <row r="870" s="6" customFormat="1" x14ac:dyDescent="0.25"/>
    <row r="871" s="6" customFormat="1" x14ac:dyDescent="0.25"/>
    <row r="872" s="6" customFormat="1" x14ac:dyDescent="0.25"/>
    <row r="873" s="6" customFormat="1" x14ac:dyDescent="0.25"/>
    <row r="874" s="6" customFormat="1" x14ac:dyDescent="0.25"/>
    <row r="875" s="6" customFormat="1" x14ac:dyDescent="0.25"/>
    <row r="876" s="6" customFormat="1" x14ac:dyDescent="0.25"/>
    <row r="877" s="6" customFormat="1" x14ac:dyDescent="0.25"/>
    <row r="878" s="6" customFormat="1" x14ac:dyDescent="0.25"/>
    <row r="879" s="6" customFormat="1" x14ac:dyDescent="0.25"/>
    <row r="880" s="6" customFormat="1" x14ac:dyDescent="0.25"/>
    <row r="881" s="6" customFormat="1" x14ac:dyDescent="0.25"/>
    <row r="882" s="6" customFormat="1" x14ac:dyDescent="0.25"/>
    <row r="883" s="6" customFormat="1" x14ac:dyDescent="0.25"/>
    <row r="884" s="6" customFormat="1" x14ac:dyDescent="0.25"/>
    <row r="885" s="6" customFormat="1" x14ac:dyDescent="0.25"/>
    <row r="886" s="6" customFormat="1" x14ac:dyDescent="0.25"/>
    <row r="887" s="6" customFormat="1" x14ac:dyDescent="0.25"/>
    <row r="888" s="6" customFormat="1" x14ac:dyDescent="0.25"/>
    <row r="889" s="6" customFormat="1" x14ac:dyDescent="0.25"/>
    <row r="890" s="6" customFormat="1" x14ac:dyDescent="0.25"/>
    <row r="891" s="6" customFormat="1" x14ac:dyDescent="0.25"/>
    <row r="892" s="6" customFormat="1" x14ac:dyDescent="0.25"/>
    <row r="893" s="6" customFormat="1" x14ac:dyDescent="0.25"/>
    <row r="894" s="6" customFormat="1" x14ac:dyDescent="0.25"/>
    <row r="895" s="6" customFormat="1" x14ac:dyDescent="0.25"/>
    <row r="896" s="6" customFormat="1" x14ac:dyDescent="0.25"/>
    <row r="897" s="6" customFormat="1" x14ac:dyDescent="0.25"/>
    <row r="898" s="6" customFormat="1" x14ac:dyDescent="0.25"/>
    <row r="899" s="6" customFormat="1" x14ac:dyDescent="0.25"/>
    <row r="900" s="6" customFormat="1" x14ac:dyDescent="0.25"/>
    <row r="901" s="6" customFormat="1" x14ac:dyDescent="0.25"/>
    <row r="902" s="6" customFormat="1" x14ac:dyDescent="0.25"/>
    <row r="903" s="6" customFormat="1" x14ac:dyDescent="0.25"/>
    <row r="904" s="6" customFormat="1" x14ac:dyDescent="0.25"/>
    <row r="905" s="6" customFormat="1" x14ac:dyDescent="0.25"/>
    <row r="906" s="6" customFormat="1" x14ac:dyDescent="0.25"/>
    <row r="907" s="6" customFormat="1" x14ac:dyDescent="0.25"/>
    <row r="908" s="6" customFormat="1" x14ac:dyDescent="0.25"/>
    <row r="909" s="6" customFormat="1" x14ac:dyDescent="0.25"/>
    <row r="910" s="6" customFormat="1" x14ac:dyDescent="0.25"/>
    <row r="911" s="6" customFormat="1" x14ac:dyDescent="0.25"/>
    <row r="912" s="6" customFormat="1" x14ac:dyDescent="0.25"/>
    <row r="913" s="6" customFormat="1" x14ac:dyDescent="0.25"/>
    <row r="914" s="6" customFormat="1" x14ac:dyDescent="0.25"/>
    <row r="915" s="6" customFormat="1" x14ac:dyDescent="0.25"/>
    <row r="916" s="6" customFormat="1" x14ac:dyDescent="0.25"/>
    <row r="917" s="6" customFormat="1" x14ac:dyDescent="0.25"/>
    <row r="918" s="6" customFormat="1" x14ac:dyDescent="0.25"/>
    <row r="919" s="6" customFormat="1" x14ac:dyDescent="0.25"/>
    <row r="920" s="6" customFormat="1" x14ac:dyDescent="0.25"/>
    <row r="921" s="6" customFormat="1" x14ac:dyDescent="0.25"/>
    <row r="922" s="6" customFormat="1" x14ac:dyDescent="0.25"/>
    <row r="923" s="6" customFormat="1" x14ac:dyDescent="0.25"/>
    <row r="924" s="6" customFormat="1" x14ac:dyDescent="0.25"/>
    <row r="925" s="6" customFormat="1" x14ac:dyDescent="0.25"/>
    <row r="926" s="6" customFormat="1" x14ac:dyDescent="0.25"/>
    <row r="927" s="6" customFormat="1" x14ac:dyDescent="0.25"/>
    <row r="928" s="6" customFormat="1" x14ac:dyDescent="0.25"/>
    <row r="929" s="6" customFormat="1" x14ac:dyDescent="0.25"/>
    <row r="930" s="6" customFormat="1" x14ac:dyDescent="0.25"/>
    <row r="931" s="6" customFormat="1" x14ac:dyDescent="0.25"/>
    <row r="932" s="6" customFormat="1" x14ac:dyDescent="0.25"/>
    <row r="933" s="6" customFormat="1" x14ac:dyDescent="0.25"/>
    <row r="934" s="6" customFormat="1" x14ac:dyDescent="0.25"/>
    <row r="935" s="6" customFormat="1" x14ac:dyDescent="0.25"/>
    <row r="936" s="6" customFormat="1" x14ac:dyDescent="0.25"/>
    <row r="937" s="6" customFormat="1" x14ac:dyDescent="0.25"/>
    <row r="938" s="6" customFormat="1" x14ac:dyDescent="0.25"/>
    <row r="939" s="6" customFormat="1" x14ac:dyDescent="0.25"/>
    <row r="940" s="6" customFormat="1" x14ac:dyDescent="0.25"/>
    <row r="941" s="6" customFormat="1" x14ac:dyDescent="0.25"/>
    <row r="942" s="6" customFormat="1" x14ac:dyDescent="0.25"/>
    <row r="943" s="6" customFormat="1" x14ac:dyDescent="0.25"/>
    <row r="944" s="6" customFormat="1" x14ac:dyDescent="0.25"/>
    <row r="945" s="6" customFormat="1" x14ac:dyDescent="0.25"/>
    <row r="946" s="6" customFormat="1" x14ac:dyDescent="0.25"/>
    <row r="947" s="6" customFormat="1" x14ac:dyDescent="0.25"/>
    <row r="948" s="6" customFormat="1" x14ac:dyDescent="0.25"/>
    <row r="949" s="6" customFormat="1" x14ac:dyDescent="0.25"/>
    <row r="950" s="6" customFormat="1" x14ac:dyDescent="0.25"/>
    <row r="951" s="6" customFormat="1" x14ac:dyDescent="0.25"/>
    <row r="952" s="6" customFormat="1" x14ac:dyDescent="0.25"/>
    <row r="953" s="6" customFormat="1" x14ac:dyDescent="0.25"/>
    <row r="954" s="6" customFormat="1" x14ac:dyDescent="0.25"/>
    <row r="955" s="6" customFormat="1" x14ac:dyDescent="0.25"/>
    <row r="956" s="6" customFormat="1" x14ac:dyDescent="0.25"/>
    <row r="957" s="6" customFormat="1" x14ac:dyDescent="0.25"/>
    <row r="958" s="6" customFormat="1" x14ac:dyDescent="0.25"/>
    <row r="959" s="6" customFormat="1" x14ac:dyDescent="0.25"/>
    <row r="960" s="6" customFormat="1" x14ac:dyDescent="0.25"/>
    <row r="961" s="6" customFormat="1" x14ac:dyDescent="0.25"/>
    <row r="962" s="6" customFormat="1" x14ac:dyDescent="0.25"/>
    <row r="963" s="6" customFormat="1" x14ac:dyDescent="0.25"/>
    <row r="964" s="6" customFormat="1" x14ac:dyDescent="0.25"/>
    <row r="965" s="6" customFormat="1" x14ac:dyDescent="0.25"/>
    <row r="966" s="6" customFormat="1" x14ac:dyDescent="0.25"/>
    <row r="967" s="6" customFormat="1" x14ac:dyDescent="0.25"/>
    <row r="968" s="6" customFormat="1" x14ac:dyDescent="0.25"/>
    <row r="969" s="6" customFormat="1" x14ac:dyDescent="0.25"/>
    <row r="970" s="6" customFormat="1" x14ac:dyDescent="0.25"/>
    <row r="971" s="6" customFormat="1" x14ac:dyDescent="0.25"/>
    <row r="972" s="6" customFormat="1" x14ac:dyDescent="0.25"/>
    <row r="973" s="6" customFormat="1" x14ac:dyDescent="0.25"/>
    <row r="974" s="6" customFormat="1" x14ac:dyDescent="0.25"/>
    <row r="975" s="6" customFormat="1" x14ac:dyDescent="0.25"/>
    <row r="976" s="6" customFormat="1" x14ac:dyDescent="0.25"/>
    <row r="977" s="6" customFormat="1" x14ac:dyDescent="0.25"/>
    <row r="978" s="6" customFormat="1" x14ac:dyDescent="0.25"/>
    <row r="979" s="6" customFormat="1" x14ac:dyDescent="0.25"/>
    <row r="980" s="6" customFormat="1" x14ac:dyDescent="0.25"/>
    <row r="981" s="6" customFormat="1" x14ac:dyDescent="0.25"/>
    <row r="982" s="6" customFormat="1" x14ac:dyDescent="0.25"/>
    <row r="983" s="6" customFormat="1" x14ac:dyDescent="0.25"/>
    <row r="984" s="6" customFormat="1" x14ac:dyDescent="0.25"/>
    <row r="985" s="6" customFormat="1" x14ac:dyDescent="0.25"/>
    <row r="986" s="6" customFormat="1" x14ac:dyDescent="0.25"/>
    <row r="987" s="6" customFormat="1" x14ac:dyDescent="0.25"/>
    <row r="988" s="6" customFormat="1" x14ac:dyDescent="0.25"/>
    <row r="989" s="6" customFormat="1" x14ac:dyDescent="0.25"/>
    <row r="990" s="6" customFormat="1" x14ac:dyDescent="0.25"/>
    <row r="991" s="6" customFormat="1" x14ac:dyDescent="0.25"/>
    <row r="992" s="6" customFormat="1" x14ac:dyDescent="0.25"/>
    <row r="993" s="6" customFormat="1" x14ac:dyDescent="0.25"/>
    <row r="994" s="6" customFormat="1" x14ac:dyDescent="0.25"/>
    <row r="995" s="6" customFormat="1" x14ac:dyDescent="0.25"/>
    <row r="996" s="6" customFormat="1" x14ac:dyDescent="0.25"/>
    <row r="997" s="6" customFormat="1" x14ac:dyDescent="0.25"/>
    <row r="998" s="6" customFormat="1" x14ac:dyDescent="0.25"/>
    <row r="999" s="6" customFormat="1" x14ac:dyDescent="0.25"/>
    <row r="1000" s="6" customFormat="1" x14ac:dyDescent="0.25"/>
    <row r="1001" s="6" customFormat="1" x14ac:dyDescent="0.25"/>
    <row r="1002" s="6" customFormat="1" x14ac:dyDescent="0.25"/>
    <row r="1003" s="6" customFormat="1" x14ac:dyDescent="0.25"/>
    <row r="1004" s="6" customFormat="1" x14ac:dyDescent="0.25"/>
    <row r="1005" s="6" customFormat="1" x14ac:dyDescent="0.25"/>
    <row r="1006" s="6" customFormat="1" x14ac:dyDescent="0.25"/>
    <row r="1007" s="6" customFormat="1" x14ac:dyDescent="0.25"/>
    <row r="1008" s="6" customFormat="1" x14ac:dyDescent="0.25"/>
    <row r="1009" s="6" customFormat="1" x14ac:dyDescent="0.25"/>
    <row r="1010" s="6" customFormat="1" x14ac:dyDescent="0.25"/>
    <row r="1011" s="6" customFormat="1" x14ac:dyDescent="0.25"/>
    <row r="1012" s="6" customFormat="1" x14ac:dyDescent="0.25"/>
    <row r="1013" s="6" customFormat="1" x14ac:dyDescent="0.25"/>
    <row r="1014" s="6" customFormat="1" x14ac:dyDescent="0.25"/>
    <row r="1015" s="6" customFormat="1" x14ac:dyDescent="0.25"/>
    <row r="1016" s="6" customFormat="1" x14ac:dyDescent="0.25"/>
    <row r="1017" s="6" customFormat="1" x14ac:dyDescent="0.25"/>
    <row r="1018" s="6" customFormat="1" x14ac:dyDescent="0.25"/>
    <row r="1019" s="6" customFormat="1" x14ac:dyDescent="0.25"/>
    <row r="1020" s="6" customFormat="1" x14ac:dyDescent="0.25"/>
    <row r="1021" s="6" customFormat="1" x14ac:dyDescent="0.25"/>
    <row r="1022" s="6" customFormat="1" x14ac:dyDescent="0.25"/>
    <row r="1023" s="6" customFormat="1" x14ac:dyDescent="0.25"/>
    <row r="1024" s="6" customFormat="1" x14ac:dyDescent="0.25"/>
    <row r="1025" s="6" customFormat="1" x14ac:dyDescent="0.25"/>
    <row r="1026" s="6" customFormat="1" x14ac:dyDescent="0.25"/>
    <row r="1027" s="6" customFormat="1" x14ac:dyDescent="0.25"/>
    <row r="1028" s="6" customFormat="1" x14ac:dyDescent="0.25"/>
    <row r="1029" s="6" customFormat="1" x14ac:dyDescent="0.25"/>
    <row r="1030" s="6" customFormat="1" x14ac:dyDescent="0.25"/>
    <row r="1031" s="6" customFormat="1" x14ac:dyDescent="0.25"/>
    <row r="1032" s="6" customFormat="1" x14ac:dyDescent="0.25"/>
    <row r="1033" s="6" customFormat="1" x14ac:dyDescent="0.25"/>
    <row r="1034" s="6" customFormat="1" x14ac:dyDescent="0.25"/>
    <row r="1035" s="6" customFormat="1" x14ac:dyDescent="0.25"/>
    <row r="1036" s="6" customFormat="1" x14ac:dyDescent="0.25"/>
    <row r="1037" s="6" customFormat="1" x14ac:dyDescent="0.25"/>
    <row r="1038" s="6" customFormat="1" x14ac:dyDescent="0.25"/>
    <row r="1039" s="6" customFormat="1" x14ac:dyDescent="0.25"/>
    <row r="1040" s="6" customFormat="1" x14ac:dyDescent="0.25"/>
    <row r="1041" s="6" customFormat="1" x14ac:dyDescent="0.25"/>
    <row r="1042" s="6" customFormat="1" x14ac:dyDescent="0.25"/>
    <row r="1043" s="6" customFormat="1" x14ac:dyDescent="0.25"/>
    <row r="1044" s="6" customFormat="1" x14ac:dyDescent="0.25"/>
    <row r="1045" s="6" customFormat="1" x14ac:dyDescent="0.25"/>
    <row r="1046" s="6" customFormat="1" x14ac:dyDescent="0.25"/>
    <row r="1047" s="6" customFormat="1" x14ac:dyDescent="0.25"/>
    <row r="1048" s="6" customFormat="1" x14ac:dyDescent="0.25"/>
    <row r="1049" s="6" customFormat="1" x14ac:dyDescent="0.25"/>
    <row r="1050" s="6" customFormat="1" x14ac:dyDescent="0.25"/>
    <row r="1051" s="6" customFormat="1" x14ac:dyDescent="0.25"/>
    <row r="1052" s="6" customFormat="1" x14ac:dyDescent="0.25"/>
    <row r="1053" s="6" customFormat="1" x14ac:dyDescent="0.25"/>
    <row r="1054" s="6" customFormat="1" x14ac:dyDescent="0.25"/>
    <row r="1055" s="6" customFormat="1" x14ac:dyDescent="0.25"/>
    <row r="1056" s="6" customFormat="1" x14ac:dyDescent="0.25"/>
    <row r="1057" s="6" customFormat="1" x14ac:dyDescent="0.25"/>
    <row r="1058" s="6" customFormat="1" x14ac:dyDescent="0.25"/>
    <row r="1059" s="6" customFormat="1" x14ac:dyDescent="0.25"/>
    <row r="1060" s="6" customFormat="1" x14ac:dyDescent="0.25"/>
    <row r="1061" s="6" customFormat="1" x14ac:dyDescent="0.25"/>
    <row r="1062" s="6" customFormat="1" x14ac:dyDescent="0.25"/>
    <row r="1063" s="6" customFormat="1" x14ac:dyDescent="0.25"/>
    <row r="1064" s="6" customFormat="1" x14ac:dyDescent="0.25"/>
    <row r="1065" s="6" customFormat="1" x14ac:dyDescent="0.25"/>
    <row r="1066" s="6" customFormat="1" x14ac:dyDescent="0.25"/>
    <row r="1067" s="6" customFormat="1" x14ac:dyDescent="0.25"/>
    <row r="1068" s="6" customFormat="1" x14ac:dyDescent="0.25"/>
    <row r="1069" s="6" customFormat="1" x14ac:dyDescent="0.25"/>
    <row r="1070" s="6" customFormat="1" x14ac:dyDescent="0.25"/>
    <row r="1071" s="6" customFormat="1" x14ac:dyDescent="0.25"/>
    <row r="1072" s="6" customFormat="1" x14ac:dyDescent="0.25"/>
    <row r="1073" s="6" customFormat="1" x14ac:dyDescent="0.25"/>
    <row r="1074" s="6" customFormat="1" x14ac:dyDescent="0.25"/>
    <row r="1075" s="6" customFormat="1" x14ac:dyDescent="0.25"/>
    <row r="1076" s="6" customFormat="1" x14ac:dyDescent="0.25"/>
    <row r="1077" s="6" customFormat="1" x14ac:dyDescent="0.25"/>
    <row r="1078" s="6" customFormat="1" x14ac:dyDescent="0.25"/>
    <row r="1079" s="6" customFormat="1" x14ac:dyDescent="0.25"/>
    <row r="1080" s="6" customFormat="1" x14ac:dyDescent="0.25"/>
    <row r="1081" s="6" customFormat="1" x14ac:dyDescent="0.25"/>
    <row r="1082" s="6" customFormat="1" x14ac:dyDescent="0.25"/>
    <row r="1083" s="6" customFormat="1" x14ac:dyDescent="0.25"/>
    <row r="1084" s="6" customFormat="1" x14ac:dyDescent="0.25"/>
    <row r="1085" s="6" customFormat="1" x14ac:dyDescent="0.25"/>
    <row r="1086" s="6" customFormat="1" x14ac:dyDescent="0.25"/>
    <row r="1087" s="6" customFormat="1" x14ac:dyDescent="0.25"/>
    <row r="1088" s="6" customFormat="1" x14ac:dyDescent="0.25"/>
    <row r="1089" s="6" customFormat="1" x14ac:dyDescent="0.25"/>
    <row r="1090" s="6" customFormat="1" x14ac:dyDescent="0.25"/>
    <row r="1091" s="6" customFormat="1" x14ac:dyDescent="0.25"/>
    <row r="1092" s="6" customFormat="1" x14ac:dyDescent="0.25"/>
    <row r="1093" s="6" customFormat="1" x14ac:dyDescent="0.25"/>
    <row r="1094" s="6" customFormat="1" x14ac:dyDescent="0.25"/>
    <row r="1095" s="6" customFormat="1" x14ac:dyDescent="0.25"/>
    <row r="1096" s="6" customFormat="1" x14ac:dyDescent="0.25"/>
    <row r="1097" s="6" customFormat="1" x14ac:dyDescent="0.25"/>
    <row r="1098" s="6" customFormat="1" x14ac:dyDescent="0.25"/>
    <row r="1099" s="6" customFormat="1" x14ac:dyDescent="0.25"/>
    <row r="1100" s="6" customFormat="1" x14ac:dyDescent="0.25"/>
    <row r="1101" s="6" customFormat="1" x14ac:dyDescent="0.25"/>
    <row r="1102" s="6" customFormat="1" x14ac:dyDescent="0.25"/>
    <row r="1103" s="6" customFormat="1" x14ac:dyDescent="0.25"/>
    <row r="1104" s="6" customFormat="1" x14ac:dyDescent="0.25"/>
    <row r="1105" s="6" customFormat="1" x14ac:dyDescent="0.25"/>
    <row r="1106" s="6" customFormat="1" x14ac:dyDescent="0.25"/>
    <row r="1107" s="6" customFormat="1" x14ac:dyDescent="0.25"/>
    <row r="1108" s="6" customFormat="1" x14ac:dyDescent="0.25"/>
    <row r="1109" s="6" customFormat="1" x14ac:dyDescent="0.25"/>
    <row r="1110" s="6" customFormat="1" x14ac:dyDescent="0.25"/>
    <row r="1111" s="6" customFormat="1" x14ac:dyDescent="0.25"/>
    <row r="1112" s="6" customFormat="1" x14ac:dyDescent="0.25"/>
    <row r="1113" s="6" customFormat="1" x14ac:dyDescent="0.25"/>
    <row r="1114" s="6" customFormat="1" x14ac:dyDescent="0.25"/>
    <row r="1115" s="6" customFormat="1" x14ac:dyDescent="0.25"/>
    <row r="1116" s="6" customFormat="1" x14ac:dyDescent="0.25"/>
    <row r="1117" s="6" customFormat="1" x14ac:dyDescent="0.25"/>
    <row r="1118" s="6" customFormat="1" x14ac:dyDescent="0.25"/>
    <row r="1119" s="6" customFormat="1" x14ac:dyDescent="0.25"/>
    <row r="1120" s="6" customFormat="1" x14ac:dyDescent="0.25"/>
    <row r="1121" s="6" customFormat="1" x14ac:dyDescent="0.25"/>
    <row r="1122" s="6" customFormat="1" x14ac:dyDescent="0.25"/>
    <row r="1123" s="6" customFormat="1" x14ac:dyDescent="0.25"/>
    <row r="1124" s="6" customFormat="1" x14ac:dyDescent="0.25"/>
    <row r="1125" s="6" customFormat="1" x14ac:dyDescent="0.25"/>
    <row r="1126" s="6" customFormat="1" x14ac:dyDescent="0.25"/>
    <row r="1127" s="6" customFormat="1" x14ac:dyDescent="0.25"/>
    <row r="1128" s="6" customFormat="1" x14ac:dyDescent="0.25"/>
    <row r="1129" s="6" customFormat="1" x14ac:dyDescent="0.25"/>
    <row r="1130" s="6" customFormat="1" x14ac:dyDescent="0.25"/>
    <row r="1131" s="6" customFormat="1" x14ac:dyDescent="0.25"/>
    <row r="1132" s="6" customFormat="1" x14ac:dyDescent="0.25"/>
    <row r="1133" s="6" customFormat="1" x14ac:dyDescent="0.25"/>
    <row r="1134" s="6" customFormat="1" x14ac:dyDescent="0.25"/>
    <row r="1135" s="6" customFormat="1" x14ac:dyDescent="0.25"/>
    <row r="1136" s="6" customFormat="1" x14ac:dyDescent="0.25"/>
    <row r="1137" s="6" customFormat="1" x14ac:dyDescent="0.25"/>
    <row r="1138" s="6" customFormat="1" x14ac:dyDescent="0.25"/>
    <row r="1139" s="6" customFormat="1" x14ac:dyDescent="0.25"/>
    <row r="1140" s="6" customFormat="1" x14ac:dyDescent="0.25"/>
    <row r="1141" s="6" customFormat="1" x14ac:dyDescent="0.25"/>
    <row r="1142" s="6" customFormat="1" x14ac:dyDescent="0.25"/>
    <row r="1143" s="6" customFormat="1" x14ac:dyDescent="0.25"/>
    <row r="1144" s="6" customFormat="1" x14ac:dyDescent="0.25"/>
    <row r="1145" s="6" customFormat="1" x14ac:dyDescent="0.25"/>
    <row r="1146" s="6" customFormat="1" x14ac:dyDescent="0.25"/>
    <row r="1147" s="6" customFormat="1" x14ac:dyDescent="0.25"/>
    <row r="1148" s="6" customFormat="1" x14ac:dyDescent="0.25"/>
    <row r="1149" s="6" customFormat="1" x14ac:dyDescent="0.25"/>
    <row r="1150" s="6" customFormat="1" x14ac:dyDescent="0.25"/>
    <row r="1151" s="6" customFormat="1" x14ac:dyDescent="0.25"/>
    <row r="1152" s="6" customFormat="1" x14ac:dyDescent="0.25"/>
    <row r="1153" s="6" customFormat="1" x14ac:dyDescent="0.25"/>
    <row r="1154" s="6" customFormat="1" x14ac:dyDescent="0.25"/>
    <row r="1155" s="6" customFormat="1" x14ac:dyDescent="0.25"/>
    <row r="1156" s="6" customFormat="1" x14ac:dyDescent="0.25"/>
    <row r="1157" s="6" customFormat="1" x14ac:dyDescent="0.25"/>
    <row r="1158" s="6" customFormat="1" x14ac:dyDescent="0.25"/>
    <row r="1159" s="6" customFormat="1" x14ac:dyDescent="0.25"/>
    <row r="1160" s="6" customFormat="1" x14ac:dyDescent="0.25"/>
    <row r="1161" s="6" customFormat="1" x14ac:dyDescent="0.25"/>
    <row r="1162" s="6" customFormat="1" x14ac:dyDescent="0.25"/>
    <row r="1163" s="6" customFormat="1" x14ac:dyDescent="0.25"/>
    <row r="1164" s="6" customFormat="1" x14ac:dyDescent="0.25"/>
    <row r="1165" s="6" customFormat="1" x14ac:dyDescent="0.25"/>
    <row r="1166" s="6" customFormat="1" x14ac:dyDescent="0.25"/>
    <row r="1167" s="6" customFormat="1" x14ac:dyDescent="0.25"/>
    <row r="1168" s="6" customFormat="1" x14ac:dyDescent="0.25"/>
    <row r="1169" s="6" customFormat="1" x14ac:dyDescent="0.25"/>
    <row r="1170" s="6" customFormat="1" x14ac:dyDescent="0.25"/>
    <row r="1171" s="6" customFormat="1" x14ac:dyDescent="0.25"/>
    <row r="1172" s="6" customFormat="1" x14ac:dyDescent="0.25"/>
    <row r="1173" s="6" customFormat="1" x14ac:dyDescent="0.25"/>
    <row r="1174" s="6" customFormat="1" x14ac:dyDescent="0.25"/>
    <row r="1175" s="6" customFormat="1" x14ac:dyDescent="0.25"/>
    <row r="1176" s="6" customFormat="1" x14ac:dyDescent="0.25"/>
    <row r="1177" s="6" customFormat="1" x14ac:dyDescent="0.25"/>
    <row r="1178" s="6" customFormat="1" x14ac:dyDescent="0.25"/>
    <row r="1179" s="6" customFormat="1" x14ac:dyDescent="0.25"/>
    <row r="1180" s="6" customFormat="1" x14ac:dyDescent="0.25"/>
    <row r="1181" s="6" customFormat="1" x14ac:dyDescent="0.25"/>
    <row r="1182" s="6" customFormat="1" x14ac:dyDescent="0.25"/>
    <row r="1183" s="6" customFormat="1" x14ac:dyDescent="0.25"/>
    <row r="1184" s="6" customFormat="1" x14ac:dyDescent="0.25"/>
    <row r="1185" s="6" customFormat="1" x14ac:dyDescent="0.25"/>
    <row r="1186" s="6" customFormat="1" x14ac:dyDescent="0.25"/>
    <row r="1187" s="6" customFormat="1" x14ac:dyDescent="0.25"/>
    <row r="1188" s="6" customFormat="1" x14ac:dyDescent="0.25"/>
    <row r="1189" s="6" customFormat="1" x14ac:dyDescent="0.25"/>
    <row r="1190" s="6" customFormat="1" x14ac:dyDescent="0.25"/>
    <row r="1191" s="6" customFormat="1" x14ac:dyDescent="0.25"/>
    <row r="1192" s="6" customFormat="1" x14ac:dyDescent="0.25"/>
    <row r="1193" s="6" customFormat="1" x14ac:dyDescent="0.25"/>
    <row r="1194" s="6" customFormat="1" x14ac:dyDescent="0.25"/>
    <row r="1195" s="6" customFormat="1" x14ac:dyDescent="0.25"/>
    <row r="1196" s="6" customFormat="1" x14ac:dyDescent="0.25"/>
    <row r="1197" s="6" customFormat="1" x14ac:dyDescent="0.25"/>
    <row r="1198" s="6" customFormat="1" x14ac:dyDescent="0.25"/>
    <row r="1199" s="6" customFormat="1" x14ac:dyDescent="0.25"/>
    <row r="1200" s="6" customFormat="1" x14ac:dyDescent="0.25"/>
    <row r="1201" s="6" customFormat="1" x14ac:dyDescent="0.25"/>
    <row r="1202" s="6" customFormat="1" x14ac:dyDescent="0.25"/>
    <row r="1203" s="6" customFormat="1" x14ac:dyDescent="0.25"/>
    <row r="1204" s="6" customFormat="1" x14ac:dyDescent="0.25"/>
    <row r="1205" s="6" customFormat="1" x14ac:dyDescent="0.25"/>
    <row r="1206" s="6" customFormat="1" x14ac:dyDescent="0.25"/>
    <row r="1207" s="6" customFormat="1" x14ac:dyDescent="0.25"/>
    <row r="1208" s="6" customFormat="1" x14ac:dyDescent="0.25"/>
    <row r="1209" s="6" customFormat="1" x14ac:dyDescent="0.25"/>
    <row r="1210" s="6" customFormat="1" x14ac:dyDescent="0.25"/>
    <row r="1211" s="6" customFormat="1" x14ac:dyDescent="0.25"/>
    <row r="1212" s="6" customFormat="1" x14ac:dyDescent="0.25"/>
    <row r="1213" s="6" customFormat="1" x14ac:dyDescent="0.25"/>
    <row r="1214" s="6" customFormat="1" x14ac:dyDescent="0.25"/>
    <row r="1215" s="6" customFormat="1" x14ac:dyDescent="0.25"/>
    <row r="1216" s="6" customFormat="1" x14ac:dyDescent="0.25"/>
    <row r="1217" s="6" customFormat="1" x14ac:dyDescent="0.25"/>
    <row r="1218" s="6" customFormat="1" x14ac:dyDescent="0.25"/>
    <row r="1219" s="6" customFormat="1" x14ac:dyDescent="0.25"/>
    <row r="1220" s="6" customFormat="1" x14ac:dyDescent="0.25"/>
    <row r="1221" s="6" customFormat="1" x14ac:dyDescent="0.25"/>
    <row r="1222" s="6" customFormat="1" x14ac:dyDescent="0.25"/>
    <row r="1223" s="6" customFormat="1" x14ac:dyDescent="0.25"/>
    <row r="1224" s="6" customFormat="1" x14ac:dyDescent="0.25"/>
    <row r="1225" s="6" customFormat="1" x14ac:dyDescent="0.25"/>
    <row r="1226" s="6" customFormat="1" x14ac:dyDescent="0.25"/>
    <row r="1227" s="6" customFormat="1" x14ac:dyDescent="0.25"/>
    <row r="1228" s="6" customFormat="1" x14ac:dyDescent="0.25"/>
    <row r="1229" s="6" customFormat="1" x14ac:dyDescent="0.25"/>
    <row r="1230" s="6" customFormat="1" x14ac:dyDescent="0.25"/>
    <row r="1231" s="6" customFormat="1" x14ac:dyDescent="0.25"/>
    <row r="1232" s="6" customFormat="1" x14ac:dyDescent="0.25"/>
    <row r="1233" s="6" customFormat="1" x14ac:dyDescent="0.25"/>
    <row r="1234" s="6" customFormat="1" x14ac:dyDescent="0.25"/>
    <row r="1235" s="6" customFormat="1" x14ac:dyDescent="0.25"/>
    <row r="1236" s="6" customFormat="1" x14ac:dyDescent="0.25"/>
    <row r="1237" s="6" customFormat="1" x14ac:dyDescent="0.25"/>
    <row r="1238" s="6" customFormat="1" x14ac:dyDescent="0.25"/>
    <row r="1239" s="6" customFormat="1" x14ac:dyDescent="0.25"/>
    <row r="1240" s="6" customFormat="1" x14ac:dyDescent="0.25"/>
    <row r="1241" s="6" customFormat="1" x14ac:dyDescent="0.25"/>
    <row r="1242" s="6" customFormat="1" x14ac:dyDescent="0.25"/>
    <row r="1243" s="6" customFormat="1" x14ac:dyDescent="0.25"/>
    <row r="1244" s="6" customFormat="1" x14ac:dyDescent="0.25"/>
    <row r="1245" s="6" customFormat="1" x14ac:dyDescent="0.25"/>
    <row r="1246" s="6" customFormat="1" x14ac:dyDescent="0.25"/>
    <row r="1247" s="6" customFormat="1" x14ac:dyDescent="0.25"/>
    <row r="1248" s="6" customFormat="1" x14ac:dyDescent="0.25"/>
    <row r="1249" s="6" customFormat="1" x14ac:dyDescent="0.25"/>
    <row r="1250" s="6" customFormat="1" x14ac:dyDescent="0.25"/>
    <row r="1251" s="6" customFormat="1" x14ac:dyDescent="0.25"/>
    <row r="1252" s="6" customFormat="1" x14ac:dyDescent="0.25"/>
    <row r="1253" s="6" customFormat="1" x14ac:dyDescent="0.25"/>
    <row r="1254" s="6" customFormat="1" x14ac:dyDescent="0.25"/>
    <row r="1255" s="6" customFormat="1" x14ac:dyDescent="0.25"/>
    <row r="1256" s="6" customFormat="1" x14ac:dyDescent="0.25"/>
    <row r="1257" s="6" customFormat="1" x14ac:dyDescent="0.25"/>
    <row r="1258" s="6" customFormat="1" x14ac:dyDescent="0.25"/>
    <row r="1259" s="6" customFormat="1" x14ac:dyDescent="0.25"/>
    <row r="1260" s="6" customFormat="1" x14ac:dyDescent="0.25"/>
    <row r="1261" s="6" customFormat="1" x14ac:dyDescent="0.25"/>
    <row r="1262" s="6" customFormat="1" x14ac:dyDescent="0.25"/>
    <row r="1263" s="6" customFormat="1" x14ac:dyDescent="0.25"/>
    <row r="1264" s="6" customFormat="1" x14ac:dyDescent="0.25"/>
    <row r="1265" s="6" customFormat="1" x14ac:dyDescent="0.25"/>
    <row r="1266" s="6" customFormat="1" x14ac:dyDescent="0.25"/>
    <row r="1267" s="6" customFormat="1" x14ac:dyDescent="0.25"/>
    <row r="1268" s="6" customFormat="1" x14ac:dyDescent="0.25"/>
    <row r="1269" s="6" customFormat="1" x14ac:dyDescent="0.25"/>
    <row r="1270" s="6" customFormat="1" x14ac:dyDescent="0.25"/>
    <row r="1271" s="6" customFormat="1" x14ac:dyDescent="0.25"/>
    <row r="1272" s="6" customFormat="1" x14ac:dyDescent="0.25"/>
    <row r="1273" s="6" customFormat="1" x14ac:dyDescent="0.25"/>
    <row r="1274" s="6" customFormat="1" x14ac:dyDescent="0.25"/>
    <row r="1275" s="6" customFormat="1" x14ac:dyDescent="0.25"/>
    <row r="1276" s="6" customFormat="1" x14ac:dyDescent="0.25"/>
    <row r="1277" s="6" customFormat="1" x14ac:dyDescent="0.25"/>
    <row r="1278" s="6" customFormat="1" x14ac:dyDescent="0.25"/>
    <row r="1279" s="6" customFormat="1" x14ac:dyDescent="0.25"/>
    <row r="1280" s="6" customFormat="1" x14ac:dyDescent="0.25"/>
    <row r="1281" s="6" customFormat="1" x14ac:dyDescent="0.25"/>
    <row r="1282" s="6" customFormat="1" x14ac:dyDescent="0.25"/>
    <row r="1283" s="6" customFormat="1" x14ac:dyDescent="0.25"/>
    <row r="1284" s="6" customFormat="1" x14ac:dyDescent="0.25"/>
    <row r="1285" s="6" customFormat="1" x14ac:dyDescent="0.25"/>
    <row r="1286" s="6" customFormat="1" x14ac:dyDescent="0.25"/>
    <row r="1287" s="6" customFormat="1" x14ac:dyDescent="0.25"/>
    <row r="1288" s="6" customFormat="1" x14ac:dyDescent="0.25"/>
    <row r="1289" s="6" customFormat="1" x14ac:dyDescent="0.25"/>
    <row r="1290" s="6" customFormat="1" x14ac:dyDescent="0.25"/>
    <row r="1291" s="6" customFormat="1" x14ac:dyDescent="0.25"/>
    <row r="1292" s="6" customFormat="1" x14ac:dyDescent="0.25"/>
    <row r="1293" s="6" customFormat="1" x14ac:dyDescent="0.25"/>
    <row r="1294" s="6" customFormat="1" x14ac:dyDescent="0.25"/>
    <row r="1295" s="6" customFormat="1" x14ac:dyDescent="0.25"/>
    <row r="1296" s="6" customFormat="1" x14ac:dyDescent="0.25"/>
    <row r="1297" s="6" customFormat="1" x14ac:dyDescent="0.25"/>
    <row r="1298" s="6" customFormat="1" x14ac:dyDescent="0.25"/>
    <row r="1299" s="6" customFormat="1" x14ac:dyDescent="0.25"/>
    <row r="1300" s="6" customFormat="1" x14ac:dyDescent="0.25"/>
    <row r="1301" s="6" customFormat="1" x14ac:dyDescent="0.25"/>
    <row r="1302" s="6" customFormat="1" x14ac:dyDescent="0.25"/>
    <row r="1303" s="6" customFormat="1" x14ac:dyDescent="0.25"/>
    <row r="1304" s="6" customFormat="1" x14ac:dyDescent="0.25"/>
    <row r="1305" s="6" customFormat="1" x14ac:dyDescent="0.25"/>
    <row r="1306" s="6" customFormat="1" x14ac:dyDescent="0.25"/>
    <row r="1307" s="6" customFormat="1" x14ac:dyDescent="0.25"/>
    <row r="1308" s="6" customFormat="1" x14ac:dyDescent="0.25"/>
    <row r="1309" s="6" customFormat="1" x14ac:dyDescent="0.25"/>
    <row r="1310" s="6" customFormat="1" x14ac:dyDescent="0.25"/>
    <row r="1311" s="6" customFormat="1" x14ac:dyDescent="0.25"/>
    <row r="1312" s="6" customFormat="1" x14ac:dyDescent="0.25"/>
    <row r="1313" s="6" customFormat="1" x14ac:dyDescent="0.25"/>
    <row r="1314" s="6" customFormat="1" x14ac:dyDescent="0.25"/>
    <row r="1315" s="6" customFormat="1" x14ac:dyDescent="0.25"/>
    <row r="1316" s="6" customFormat="1" x14ac:dyDescent="0.25"/>
    <row r="1317" s="6" customFormat="1" x14ac:dyDescent="0.25"/>
    <row r="1318" s="6" customFormat="1" x14ac:dyDescent="0.25"/>
    <row r="1319" s="6" customFormat="1" x14ac:dyDescent="0.25"/>
    <row r="1320" s="6" customFormat="1" x14ac:dyDescent="0.25"/>
    <row r="1321" s="6" customFormat="1" x14ac:dyDescent="0.25"/>
    <row r="1322" s="6" customFormat="1" x14ac:dyDescent="0.25"/>
    <row r="1323" s="6" customFormat="1" x14ac:dyDescent="0.25"/>
    <row r="1324" s="6" customFormat="1" x14ac:dyDescent="0.25"/>
    <row r="1325" s="6" customFormat="1" x14ac:dyDescent="0.25"/>
    <row r="1326" s="6" customFormat="1" x14ac:dyDescent="0.25"/>
    <row r="1327" s="6" customFormat="1" x14ac:dyDescent="0.25"/>
    <row r="1328" s="6" customFormat="1" x14ac:dyDescent="0.25"/>
    <row r="1329" s="6" customFormat="1" x14ac:dyDescent="0.25"/>
    <row r="1330" s="6" customFormat="1" x14ac:dyDescent="0.25"/>
    <row r="1331" s="6" customFormat="1" x14ac:dyDescent="0.25"/>
    <row r="1332" s="6" customFormat="1" x14ac:dyDescent="0.25"/>
    <row r="1333" s="6" customFormat="1" x14ac:dyDescent="0.25"/>
    <row r="1334" s="6" customFormat="1" x14ac:dyDescent="0.25"/>
    <row r="1335" s="6" customFormat="1" x14ac:dyDescent="0.25"/>
    <row r="1336" s="6" customFormat="1" x14ac:dyDescent="0.25"/>
    <row r="1337" s="6" customFormat="1" x14ac:dyDescent="0.25"/>
    <row r="1338" s="6" customFormat="1" x14ac:dyDescent="0.25"/>
    <row r="1339" s="6" customFormat="1" x14ac:dyDescent="0.25"/>
    <row r="1340" s="6" customFormat="1" x14ac:dyDescent="0.25"/>
    <row r="1341" s="6" customFormat="1" x14ac:dyDescent="0.25"/>
    <row r="1342" s="6" customFormat="1" x14ac:dyDescent="0.25"/>
    <row r="1343" s="6" customFormat="1" x14ac:dyDescent="0.25"/>
    <row r="1344" s="6" customFormat="1" x14ac:dyDescent="0.25"/>
    <row r="1345" s="6" customFormat="1" x14ac:dyDescent="0.25"/>
    <row r="1346" s="6" customFormat="1" x14ac:dyDescent="0.25"/>
    <row r="1347" s="6" customFormat="1" x14ac:dyDescent="0.25"/>
    <row r="1348" s="6" customFormat="1" x14ac:dyDescent="0.25"/>
    <row r="1349" s="6" customFormat="1" x14ac:dyDescent="0.25"/>
    <row r="1350" s="6" customFormat="1" x14ac:dyDescent="0.25"/>
    <row r="1351" s="6" customFormat="1" x14ac:dyDescent="0.25"/>
    <row r="1352" s="6" customFormat="1" x14ac:dyDescent="0.25"/>
    <row r="1353" s="6" customFormat="1" x14ac:dyDescent="0.25"/>
    <row r="1354" s="6" customFormat="1" x14ac:dyDescent="0.25"/>
    <row r="1355" s="6" customFormat="1" x14ac:dyDescent="0.25"/>
    <row r="1356" s="6" customFormat="1" x14ac:dyDescent="0.25"/>
    <row r="1357" s="6" customFormat="1" x14ac:dyDescent="0.25"/>
    <row r="1358" s="6" customFormat="1" x14ac:dyDescent="0.25"/>
    <row r="1359" s="6" customFormat="1" x14ac:dyDescent="0.25"/>
    <row r="1360" s="6" customFormat="1" x14ac:dyDescent="0.25"/>
    <row r="1361" s="6" customFormat="1" x14ac:dyDescent="0.25"/>
    <row r="1362" s="6" customFormat="1" x14ac:dyDescent="0.25"/>
    <row r="1363" s="6" customFormat="1" x14ac:dyDescent="0.25"/>
    <row r="1364" s="6" customFormat="1" x14ac:dyDescent="0.25"/>
    <row r="1365" s="6" customFormat="1" x14ac:dyDescent="0.25"/>
    <row r="1366" s="6" customFormat="1" x14ac:dyDescent="0.25"/>
    <row r="1367" s="6" customFormat="1" x14ac:dyDescent="0.25"/>
    <row r="1368" s="6" customFormat="1" x14ac:dyDescent="0.25"/>
    <row r="1369" s="6" customFormat="1" x14ac:dyDescent="0.25"/>
    <row r="1370" s="6" customFormat="1" x14ac:dyDescent="0.25"/>
    <row r="1371" s="6" customFormat="1" x14ac:dyDescent="0.25"/>
    <row r="1372" s="6" customFormat="1" x14ac:dyDescent="0.25"/>
    <row r="1373" s="6" customFormat="1" x14ac:dyDescent="0.25"/>
    <row r="1374" s="6" customFormat="1" x14ac:dyDescent="0.25"/>
    <row r="1375" s="6" customFormat="1" x14ac:dyDescent="0.25"/>
    <row r="1376" s="6" customFormat="1" x14ac:dyDescent="0.25"/>
    <row r="1377" s="6" customFormat="1" x14ac:dyDescent="0.25"/>
    <row r="1378" s="6" customFormat="1" x14ac:dyDescent="0.25"/>
    <row r="1379" s="6" customFormat="1" x14ac:dyDescent="0.25"/>
    <row r="1380" s="6" customFormat="1" x14ac:dyDescent="0.25"/>
    <row r="1381" s="6" customFormat="1" x14ac:dyDescent="0.25"/>
    <row r="1382" s="6" customFormat="1" x14ac:dyDescent="0.25"/>
    <row r="1383" s="6" customFormat="1" x14ac:dyDescent="0.25"/>
    <row r="1384" s="6" customFormat="1" x14ac:dyDescent="0.25"/>
    <row r="1385" s="6" customFormat="1" x14ac:dyDescent="0.25"/>
    <row r="1386" s="6" customFormat="1" x14ac:dyDescent="0.25"/>
    <row r="1387" s="6" customFormat="1" x14ac:dyDescent="0.25"/>
    <row r="1388" s="6" customFormat="1" x14ac:dyDescent="0.25"/>
    <row r="1389" s="6" customFormat="1" x14ac:dyDescent="0.25"/>
    <row r="1390" s="6" customFormat="1" x14ac:dyDescent="0.25"/>
    <row r="1391" s="6" customFormat="1" x14ac:dyDescent="0.25"/>
    <row r="1392" s="6" customFormat="1" x14ac:dyDescent="0.25"/>
    <row r="1393" s="6" customFormat="1" x14ac:dyDescent="0.25"/>
    <row r="1394" s="6" customFormat="1" x14ac:dyDescent="0.25"/>
    <row r="1395" s="6" customFormat="1" x14ac:dyDescent="0.25"/>
    <row r="1396" s="6" customFormat="1" x14ac:dyDescent="0.25"/>
    <row r="1397" s="6" customFormat="1" x14ac:dyDescent="0.25"/>
    <row r="1398" s="6" customFormat="1" x14ac:dyDescent="0.25"/>
    <row r="1399" s="6" customFormat="1" x14ac:dyDescent="0.25"/>
    <row r="1400" s="6" customFormat="1" x14ac:dyDescent="0.25"/>
    <row r="1401" s="6" customFormat="1" x14ac:dyDescent="0.25"/>
    <row r="1402" s="6" customFormat="1" x14ac:dyDescent="0.25"/>
    <row r="1403" s="6" customFormat="1" x14ac:dyDescent="0.25"/>
    <row r="1404" s="6" customFormat="1" x14ac:dyDescent="0.25"/>
    <row r="1405" s="6" customFormat="1" x14ac:dyDescent="0.25"/>
    <row r="1406" s="6" customFormat="1" x14ac:dyDescent="0.25"/>
    <row r="1407" s="6" customFormat="1" x14ac:dyDescent="0.25"/>
    <row r="1408" s="6" customFormat="1" x14ac:dyDescent="0.25"/>
    <row r="1409" s="6" customFormat="1" x14ac:dyDescent="0.25"/>
    <row r="1410" s="6" customFormat="1" x14ac:dyDescent="0.25"/>
    <row r="1411" s="6" customFormat="1" x14ac:dyDescent="0.25"/>
    <row r="1412" s="6" customFormat="1" x14ac:dyDescent="0.25"/>
    <row r="1413" s="6" customFormat="1" x14ac:dyDescent="0.25"/>
    <row r="1414" s="6" customFormat="1" x14ac:dyDescent="0.25"/>
    <row r="1415" s="6" customFormat="1" x14ac:dyDescent="0.25"/>
    <row r="1416" s="6" customFormat="1" x14ac:dyDescent="0.25"/>
    <row r="1417" s="6" customFormat="1" x14ac:dyDescent="0.25"/>
    <row r="1418" s="6" customFormat="1" x14ac:dyDescent="0.25"/>
    <row r="1419" s="6" customFormat="1" x14ac:dyDescent="0.25"/>
    <row r="1420" s="6" customFormat="1" x14ac:dyDescent="0.25"/>
    <row r="1421" s="6" customFormat="1" x14ac:dyDescent="0.25"/>
    <row r="1422" s="6" customFormat="1" x14ac:dyDescent="0.25"/>
    <row r="1423" s="6" customFormat="1" x14ac:dyDescent="0.25"/>
    <row r="1424" s="6" customFormat="1" x14ac:dyDescent="0.25"/>
    <row r="1425" s="6" customFormat="1" x14ac:dyDescent="0.25"/>
    <row r="1426" s="6" customFormat="1" x14ac:dyDescent="0.25"/>
    <row r="1427" s="6" customFormat="1" x14ac:dyDescent="0.25"/>
    <row r="1428" s="6" customFormat="1" x14ac:dyDescent="0.25"/>
    <row r="1429" s="6" customFormat="1" x14ac:dyDescent="0.25"/>
    <row r="1430" s="6" customFormat="1" x14ac:dyDescent="0.25"/>
    <row r="1431" s="6" customFormat="1" x14ac:dyDescent="0.25"/>
    <row r="1432" s="6" customFormat="1" x14ac:dyDescent="0.25"/>
    <row r="1433" s="6" customFormat="1" x14ac:dyDescent="0.25"/>
    <row r="1434" s="6" customFormat="1" x14ac:dyDescent="0.25"/>
    <row r="1435" s="6" customFormat="1" x14ac:dyDescent="0.25"/>
    <row r="1436" s="6" customFormat="1" x14ac:dyDescent="0.25"/>
    <row r="1437" s="6" customFormat="1" x14ac:dyDescent="0.25"/>
    <row r="1438" s="6" customFormat="1" x14ac:dyDescent="0.25"/>
    <row r="1439" s="6" customFormat="1" x14ac:dyDescent="0.25"/>
    <row r="1440" s="6" customFormat="1" x14ac:dyDescent="0.25"/>
    <row r="1441" s="6" customFormat="1" x14ac:dyDescent="0.25"/>
    <row r="1442" s="6" customFormat="1" x14ac:dyDescent="0.25"/>
    <row r="1443" s="6" customFormat="1" x14ac:dyDescent="0.25"/>
    <row r="1444" s="6" customFormat="1" x14ac:dyDescent="0.25"/>
    <row r="1445" s="6" customFormat="1" x14ac:dyDescent="0.25"/>
    <row r="1446" s="6" customFormat="1" x14ac:dyDescent="0.25"/>
    <row r="1447" s="6" customFormat="1" x14ac:dyDescent="0.25"/>
    <row r="1448" s="6" customFormat="1" x14ac:dyDescent="0.25"/>
    <row r="1449" s="6" customFormat="1" x14ac:dyDescent="0.25"/>
    <row r="1450" s="6" customFormat="1" x14ac:dyDescent="0.25"/>
    <row r="1451" s="6" customFormat="1" x14ac:dyDescent="0.25"/>
    <row r="1452" s="6" customFormat="1" x14ac:dyDescent="0.25"/>
    <row r="1453" s="6" customFormat="1" x14ac:dyDescent="0.25"/>
    <row r="1454" s="6" customFormat="1" x14ac:dyDescent="0.25"/>
    <row r="1455" s="6" customFormat="1" x14ac:dyDescent="0.25"/>
    <row r="1456" s="6" customFormat="1" x14ac:dyDescent="0.25"/>
    <row r="1457" s="6" customFormat="1" x14ac:dyDescent="0.25"/>
    <row r="1458" s="6" customFormat="1" x14ac:dyDescent="0.25"/>
    <row r="1459" s="6" customFormat="1" x14ac:dyDescent="0.25"/>
    <row r="1460" s="6" customFormat="1" x14ac:dyDescent="0.25"/>
    <row r="1461" s="6" customFormat="1" x14ac:dyDescent="0.25"/>
    <row r="1462" s="6" customFormat="1" x14ac:dyDescent="0.25"/>
    <row r="1463" s="6" customFormat="1" x14ac:dyDescent="0.25"/>
    <row r="1464" s="6" customFormat="1" x14ac:dyDescent="0.25"/>
    <row r="1465" s="6" customFormat="1" x14ac:dyDescent="0.25"/>
    <row r="1466" s="6" customFormat="1" x14ac:dyDescent="0.25"/>
    <row r="1467" s="6" customFormat="1" x14ac:dyDescent="0.25"/>
    <row r="1468" s="6" customFormat="1" x14ac:dyDescent="0.25"/>
    <row r="1469" s="6" customFormat="1" x14ac:dyDescent="0.25"/>
    <row r="1470" s="6" customFormat="1" x14ac:dyDescent="0.25"/>
    <row r="1471" s="6" customFormat="1" x14ac:dyDescent="0.25"/>
    <row r="1472" s="6" customFormat="1" x14ac:dyDescent="0.25"/>
    <row r="1473" s="6" customFormat="1" x14ac:dyDescent="0.25"/>
    <row r="1474" s="6" customFormat="1" x14ac:dyDescent="0.25"/>
    <row r="1475" s="6" customFormat="1" x14ac:dyDescent="0.25"/>
    <row r="1476" s="6" customFormat="1" x14ac:dyDescent="0.25"/>
    <row r="1477" s="6" customFormat="1" x14ac:dyDescent="0.25"/>
    <row r="1478" s="6" customFormat="1" x14ac:dyDescent="0.25"/>
    <row r="1479" s="6" customFormat="1" x14ac:dyDescent="0.25"/>
    <row r="1480" s="6" customFormat="1" x14ac:dyDescent="0.25"/>
    <row r="1481" s="6" customFormat="1" x14ac:dyDescent="0.25"/>
    <row r="1482" s="6" customFormat="1" x14ac:dyDescent="0.25"/>
    <row r="1483" s="6" customFormat="1" x14ac:dyDescent="0.25"/>
    <row r="1484" s="6" customFormat="1" x14ac:dyDescent="0.25"/>
    <row r="1485" s="6" customFormat="1" x14ac:dyDescent="0.25"/>
    <row r="1486" s="6" customFormat="1" x14ac:dyDescent="0.25"/>
    <row r="1487" s="6" customFormat="1" x14ac:dyDescent="0.25"/>
    <row r="1488" s="6" customFormat="1" x14ac:dyDescent="0.25"/>
    <row r="1489" s="6" customFormat="1" x14ac:dyDescent="0.25"/>
    <row r="1490" s="6" customFormat="1" x14ac:dyDescent="0.25"/>
    <row r="1491" s="6" customFormat="1" x14ac:dyDescent="0.25"/>
    <row r="1492" s="6" customFormat="1" x14ac:dyDescent="0.25"/>
    <row r="1493" s="6" customFormat="1" x14ac:dyDescent="0.25"/>
    <row r="1494" s="6" customFormat="1" x14ac:dyDescent="0.25"/>
    <row r="1495" s="6" customFormat="1" x14ac:dyDescent="0.25"/>
    <row r="1496" s="6" customFormat="1" x14ac:dyDescent="0.25"/>
    <row r="1497" s="6" customFormat="1" x14ac:dyDescent="0.25"/>
    <row r="1498" s="6" customFormat="1" x14ac:dyDescent="0.25"/>
    <row r="1499" s="6" customFormat="1" x14ac:dyDescent="0.25"/>
    <row r="1500" s="6" customFormat="1" x14ac:dyDescent="0.25"/>
    <row r="1501" s="6" customFormat="1" x14ac:dyDescent="0.25"/>
    <row r="1502" s="6" customFormat="1" x14ac:dyDescent="0.25"/>
    <row r="1503" s="6" customFormat="1" x14ac:dyDescent="0.25"/>
    <row r="1504" s="6" customFormat="1" x14ac:dyDescent="0.25"/>
    <row r="1505" s="6" customFormat="1" x14ac:dyDescent="0.25"/>
    <row r="1506" s="6" customFormat="1" x14ac:dyDescent="0.25"/>
    <row r="1507" s="6" customFormat="1" x14ac:dyDescent="0.25"/>
    <row r="1508" s="6" customFormat="1" x14ac:dyDescent="0.25"/>
    <row r="1509" s="6" customFormat="1" x14ac:dyDescent="0.25"/>
    <row r="1510" s="6" customFormat="1" x14ac:dyDescent="0.25"/>
    <row r="1511" s="6" customFormat="1" x14ac:dyDescent="0.25"/>
    <row r="1512" s="6" customFormat="1" x14ac:dyDescent="0.25"/>
    <row r="1513" s="6" customFormat="1" x14ac:dyDescent="0.25"/>
    <row r="1514" s="6" customFormat="1" x14ac:dyDescent="0.25"/>
    <row r="1515" s="6" customFormat="1" x14ac:dyDescent="0.25"/>
    <row r="1516" s="6" customFormat="1" x14ac:dyDescent="0.25"/>
    <row r="1517" s="6" customFormat="1" x14ac:dyDescent="0.25"/>
    <row r="1518" s="6" customFormat="1" x14ac:dyDescent="0.25"/>
    <row r="1519" s="6" customFormat="1" x14ac:dyDescent="0.25"/>
    <row r="1520" s="6" customFormat="1" x14ac:dyDescent="0.25"/>
    <row r="1521" s="6" customFormat="1" x14ac:dyDescent="0.25"/>
    <row r="1522" s="6" customFormat="1" x14ac:dyDescent="0.25"/>
    <row r="1523" s="6" customFormat="1" x14ac:dyDescent="0.25"/>
    <row r="1524" s="6" customFormat="1" x14ac:dyDescent="0.25"/>
    <row r="1525" s="6" customFormat="1" x14ac:dyDescent="0.25"/>
    <row r="1526" s="6" customFormat="1" x14ac:dyDescent="0.25"/>
    <row r="1527" s="6" customFormat="1" x14ac:dyDescent="0.25"/>
    <row r="1528" s="6" customFormat="1" x14ac:dyDescent="0.25"/>
    <row r="1529" s="6" customFormat="1" x14ac:dyDescent="0.25"/>
    <row r="1530" s="6" customFormat="1" x14ac:dyDescent="0.25"/>
    <row r="1531" s="6" customFormat="1" x14ac:dyDescent="0.25"/>
    <row r="1532" s="6" customFormat="1" x14ac:dyDescent="0.25"/>
    <row r="1533" s="6" customFormat="1" x14ac:dyDescent="0.25"/>
    <row r="1534" s="6" customFormat="1" x14ac:dyDescent="0.25"/>
    <row r="1535" s="6" customFormat="1" x14ac:dyDescent="0.25"/>
    <row r="1536" s="6" customFormat="1" x14ac:dyDescent="0.25"/>
    <row r="1537" s="6" customFormat="1" x14ac:dyDescent="0.25"/>
    <row r="1538" s="6" customFormat="1" x14ac:dyDescent="0.25"/>
    <row r="1539" s="6" customFormat="1" x14ac:dyDescent="0.25"/>
    <row r="1540" s="6" customFormat="1" x14ac:dyDescent="0.25"/>
    <row r="1541" s="6" customFormat="1" x14ac:dyDescent="0.25"/>
    <row r="1542" s="6" customFormat="1" x14ac:dyDescent="0.25"/>
    <row r="1543" s="6" customFormat="1" x14ac:dyDescent="0.25"/>
    <row r="1544" s="6" customFormat="1" x14ac:dyDescent="0.25"/>
    <row r="1545" s="6" customFormat="1" x14ac:dyDescent="0.25"/>
    <row r="1546" s="6" customFormat="1" x14ac:dyDescent="0.25"/>
    <row r="1547" s="6" customFormat="1" x14ac:dyDescent="0.25"/>
    <row r="1548" s="6" customFormat="1" x14ac:dyDescent="0.25"/>
    <row r="1549" s="6" customFormat="1" x14ac:dyDescent="0.25"/>
    <row r="1550" s="6" customFormat="1" x14ac:dyDescent="0.25"/>
    <row r="1551" s="6" customFormat="1" x14ac:dyDescent="0.25"/>
    <row r="1552" s="6" customFormat="1" x14ac:dyDescent="0.25"/>
    <row r="1553" s="6" customFormat="1" x14ac:dyDescent="0.25"/>
    <row r="1554" s="6" customFormat="1" x14ac:dyDescent="0.25"/>
    <row r="1555" s="6" customFormat="1" x14ac:dyDescent="0.25"/>
    <row r="1556" s="6" customFormat="1" x14ac:dyDescent="0.25"/>
    <row r="1557" s="6" customFormat="1" x14ac:dyDescent="0.25"/>
    <row r="1558" s="6" customFormat="1" x14ac:dyDescent="0.25"/>
    <row r="1559" s="6" customFormat="1" x14ac:dyDescent="0.25"/>
    <row r="1560" s="6" customFormat="1" x14ac:dyDescent="0.25"/>
    <row r="1561" s="6" customFormat="1" x14ac:dyDescent="0.25"/>
    <row r="1562" s="6" customFormat="1" x14ac:dyDescent="0.25"/>
    <row r="1563" s="6" customFormat="1" x14ac:dyDescent="0.25"/>
    <row r="1564" s="6" customFormat="1" x14ac:dyDescent="0.25"/>
    <row r="1565" s="6" customFormat="1" x14ac:dyDescent="0.25"/>
    <row r="1566" s="6" customFormat="1" x14ac:dyDescent="0.25"/>
    <row r="1567" s="6" customFormat="1" x14ac:dyDescent="0.25"/>
    <row r="1568" s="6" customFormat="1" x14ac:dyDescent="0.25"/>
    <row r="1569" s="6" customFormat="1" x14ac:dyDescent="0.25"/>
    <row r="1570" s="6" customFormat="1" x14ac:dyDescent="0.25"/>
    <row r="1571" s="6" customFormat="1" x14ac:dyDescent="0.25"/>
    <row r="1572" s="6" customFormat="1" x14ac:dyDescent="0.25"/>
    <row r="1573" s="6" customFormat="1" x14ac:dyDescent="0.25"/>
    <row r="1574" s="6" customFormat="1" x14ac:dyDescent="0.25"/>
    <row r="1575" s="6" customFormat="1" x14ac:dyDescent="0.25"/>
    <row r="1576" s="6" customFormat="1" x14ac:dyDescent="0.25"/>
    <row r="1577" s="6" customFormat="1" x14ac:dyDescent="0.25"/>
    <row r="1578" s="6" customFormat="1" x14ac:dyDescent="0.25"/>
    <row r="1579" s="6" customFormat="1" x14ac:dyDescent="0.25"/>
    <row r="1580" s="6" customFormat="1" x14ac:dyDescent="0.25"/>
    <row r="1581" s="6" customFormat="1" x14ac:dyDescent="0.25"/>
    <row r="1582" s="6" customFormat="1" x14ac:dyDescent="0.25"/>
    <row r="1583" s="6" customFormat="1" x14ac:dyDescent="0.25"/>
    <row r="1584" s="6" customFormat="1" x14ac:dyDescent="0.25"/>
    <row r="1585" s="6" customFormat="1" x14ac:dyDescent="0.25"/>
    <row r="1586" s="6" customFormat="1" x14ac:dyDescent="0.25"/>
    <row r="1587" s="6" customFormat="1" x14ac:dyDescent="0.25"/>
    <row r="1588" s="6" customFormat="1" x14ac:dyDescent="0.25"/>
    <row r="1589" s="6" customFormat="1" x14ac:dyDescent="0.25"/>
    <row r="1590" s="6" customFormat="1" x14ac:dyDescent="0.25"/>
    <row r="1591" s="6" customFormat="1" x14ac:dyDescent="0.25"/>
    <row r="1592" s="6" customFormat="1" x14ac:dyDescent="0.25"/>
    <row r="1593" s="6" customFormat="1" x14ac:dyDescent="0.25"/>
    <row r="1594" s="6" customFormat="1" x14ac:dyDescent="0.25"/>
    <row r="1595" s="6" customFormat="1" x14ac:dyDescent="0.25"/>
    <row r="1596" s="6" customFormat="1" x14ac:dyDescent="0.25"/>
    <row r="1597" s="6" customFormat="1" x14ac:dyDescent="0.25"/>
    <row r="1598" s="6" customFormat="1" x14ac:dyDescent="0.25"/>
    <row r="1599" s="6" customFormat="1" x14ac:dyDescent="0.25"/>
    <row r="1600" s="6" customFormat="1" x14ac:dyDescent="0.25"/>
    <row r="1601" s="6" customFormat="1" x14ac:dyDescent="0.25"/>
    <row r="1602" s="6" customFormat="1" x14ac:dyDescent="0.25"/>
    <row r="1603" s="6" customFormat="1" x14ac:dyDescent="0.25"/>
    <row r="1604" s="6" customFormat="1" x14ac:dyDescent="0.25"/>
    <row r="1605" s="6" customFormat="1" x14ac:dyDescent="0.25"/>
    <row r="1606" s="6" customFormat="1" x14ac:dyDescent="0.25"/>
    <row r="1607" s="6" customFormat="1" x14ac:dyDescent="0.25"/>
    <row r="1608" s="6" customFormat="1" x14ac:dyDescent="0.25"/>
    <row r="1609" s="6" customFormat="1" x14ac:dyDescent="0.25"/>
    <row r="1610" s="6" customFormat="1" x14ac:dyDescent="0.25"/>
    <row r="1611" s="6" customFormat="1" x14ac:dyDescent="0.25"/>
    <row r="1612" s="6" customFormat="1" x14ac:dyDescent="0.25"/>
    <row r="1613" s="6" customFormat="1" x14ac:dyDescent="0.25"/>
    <row r="1614" s="6" customFormat="1" x14ac:dyDescent="0.25"/>
    <row r="1615" s="6" customFormat="1" x14ac:dyDescent="0.25"/>
    <row r="1616" s="6" customFormat="1" x14ac:dyDescent="0.25"/>
    <row r="1617" s="6" customFormat="1" x14ac:dyDescent="0.25"/>
    <row r="1618" s="6" customFormat="1" x14ac:dyDescent="0.25"/>
    <row r="1619" s="6" customFormat="1" x14ac:dyDescent="0.25"/>
    <row r="1620" s="6" customFormat="1" x14ac:dyDescent="0.25"/>
    <row r="1621" s="6" customFormat="1" x14ac:dyDescent="0.25"/>
    <row r="1622" s="6" customFormat="1" x14ac:dyDescent="0.25"/>
    <row r="1623" s="6" customFormat="1" x14ac:dyDescent="0.25"/>
    <row r="1624" s="6" customFormat="1" x14ac:dyDescent="0.25"/>
    <row r="1625" s="6" customFormat="1" x14ac:dyDescent="0.25"/>
    <row r="1626" s="6" customFormat="1" x14ac:dyDescent="0.25"/>
    <row r="1627" s="6" customFormat="1" x14ac:dyDescent="0.25"/>
    <row r="1628" s="6" customFormat="1" x14ac:dyDescent="0.25"/>
    <row r="1629" s="6" customFormat="1" x14ac:dyDescent="0.25"/>
    <row r="1630" s="6" customFormat="1" x14ac:dyDescent="0.25"/>
    <row r="1631" s="6" customFormat="1" x14ac:dyDescent="0.25"/>
    <row r="1632" s="6" customFormat="1" x14ac:dyDescent="0.25"/>
    <row r="1633" s="6" customFormat="1" x14ac:dyDescent="0.25"/>
    <row r="1634" s="6" customFormat="1" x14ac:dyDescent="0.25"/>
    <row r="1635" s="6" customFormat="1" x14ac:dyDescent="0.25"/>
    <row r="1636" s="6" customFormat="1" x14ac:dyDescent="0.25"/>
    <row r="1637" s="6" customFormat="1" x14ac:dyDescent="0.25"/>
    <row r="1638" s="6" customFormat="1" x14ac:dyDescent="0.25"/>
    <row r="1639" s="6" customFormat="1" x14ac:dyDescent="0.25"/>
    <row r="1640" s="6" customFormat="1" x14ac:dyDescent="0.25"/>
    <row r="1641" s="6" customFormat="1" x14ac:dyDescent="0.25"/>
    <row r="1642" s="6" customFormat="1" x14ac:dyDescent="0.25"/>
    <row r="1643" s="6" customFormat="1" x14ac:dyDescent="0.25"/>
    <row r="1644" s="6" customFormat="1" x14ac:dyDescent="0.25"/>
    <row r="1645" s="6" customFormat="1" x14ac:dyDescent="0.25"/>
    <row r="1646" s="6" customFormat="1" x14ac:dyDescent="0.25"/>
    <row r="1647" s="6" customFormat="1" x14ac:dyDescent="0.25"/>
    <row r="1648" s="6" customFormat="1" x14ac:dyDescent="0.25"/>
    <row r="1649" s="6" customFormat="1" x14ac:dyDescent="0.25"/>
    <row r="1650" s="6" customFormat="1" x14ac:dyDescent="0.25"/>
    <row r="1651" s="6" customFormat="1" x14ac:dyDescent="0.25"/>
    <row r="1652" s="6" customFormat="1" x14ac:dyDescent="0.25"/>
    <row r="1653" s="6" customFormat="1" x14ac:dyDescent="0.25"/>
    <row r="1654" s="6" customFormat="1" x14ac:dyDescent="0.25"/>
    <row r="1655" s="6" customFormat="1" x14ac:dyDescent="0.25"/>
    <row r="1656" s="6" customFormat="1" x14ac:dyDescent="0.25"/>
    <row r="1657" s="6" customFormat="1" x14ac:dyDescent="0.25"/>
    <row r="1658" s="6" customFormat="1" x14ac:dyDescent="0.25"/>
    <row r="1659" s="6" customFormat="1" x14ac:dyDescent="0.25"/>
    <row r="1660" s="6" customFormat="1" x14ac:dyDescent="0.25"/>
    <row r="1661" s="6" customFormat="1" x14ac:dyDescent="0.25"/>
    <row r="1662" s="6" customFormat="1" x14ac:dyDescent="0.25"/>
    <row r="1663" s="6" customFormat="1" x14ac:dyDescent="0.25"/>
    <row r="1664" s="6" customFormat="1" x14ac:dyDescent="0.25"/>
    <row r="1665" s="6" customFormat="1" x14ac:dyDescent="0.25"/>
    <row r="1666" s="6" customFormat="1" x14ac:dyDescent="0.25"/>
    <row r="1667" s="6" customFormat="1" x14ac:dyDescent="0.25"/>
    <row r="1668" s="6" customFormat="1" x14ac:dyDescent="0.25"/>
    <row r="1669" s="6" customFormat="1" x14ac:dyDescent="0.25"/>
    <row r="1670" s="6" customFormat="1" x14ac:dyDescent="0.25"/>
    <row r="1671" s="6" customFormat="1" x14ac:dyDescent="0.25"/>
    <row r="1672" s="6" customFormat="1" x14ac:dyDescent="0.25"/>
    <row r="1673" s="6" customFormat="1" x14ac:dyDescent="0.25"/>
    <row r="1674" s="6" customFormat="1" x14ac:dyDescent="0.25"/>
    <row r="1675" s="6" customFormat="1" x14ac:dyDescent="0.25"/>
    <row r="1676" s="6" customFormat="1" x14ac:dyDescent="0.25"/>
    <row r="1677" s="6" customFormat="1" x14ac:dyDescent="0.25"/>
    <row r="1678" s="6" customFormat="1" x14ac:dyDescent="0.25"/>
    <row r="1679" s="6" customFormat="1" x14ac:dyDescent="0.25"/>
    <row r="1680" s="6" customFormat="1" x14ac:dyDescent="0.25"/>
    <row r="1681" s="6" customFormat="1" x14ac:dyDescent="0.25"/>
    <row r="1682" s="6" customFormat="1" x14ac:dyDescent="0.25"/>
    <row r="1683" s="6" customFormat="1" x14ac:dyDescent="0.25"/>
    <row r="1684" s="6" customFormat="1" x14ac:dyDescent="0.25"/>
    <row r="1685" s="6" customFormat="1" x14ac:dyDescent="0.25"/>
    <row r="1686" s="6" customFormat="1" x14ac:dyDescent="0.25"/>
    <row r="1687" s="6" customFormat="1" x14ac:dyDescent="0.25"/>
    <row r="1688" s="6" customFormat="1" x14ac:dyDescent="0.25"/>
    <row r="1689" s="6" customFormat="1" x14ac:dyDescent="0.25"/>
    <row r="1690" s="6" customFormat="1" x14ac:dyDescent="0.25"/>
    <row r="1691" s="6" customFormat="1" x14ac:dyDescent="0.25"/>
    <row r="1692" s="6" customFormat="1" x14ac:dyDescent="0.25"/>
    <row r="1693" s="6" customFormat="1" x14ac:dyDescent="0.25"/>
    <row r="1694" s="6" customFormat="1" x14ac:dyDescent="0.25"/>
    <row r="1695" s="6" customFormat="1" x14ac:dyDescent="0.25"/>
    <row r="1696" s="6" customFormat="1" x14ac:dyDescent="0.25"/>
    <row r="1697" s="6" customFormat="1" x14ac:dyDescent="0.25"/>
    <row r="1698" s="6" customFormat="1" x14ac:dyDescent="0.25"/>
    <row r="1699" s="6" customFormat="1" x14ac:dyDescent="0.25"/>
    <row r="1700" s="6" customFormat="1" x14ac:dyDescent="0.25"/>
    <row r="1701" s="6" customFormat="1" x14ac:dyDescent="0.25"/>
    <row r="1702" s="6" customFormat="1" x14ac:dyDescent="0.25"/>
    <row r="1703" s="6" customFormat="1" x14ac:dyDescent="0.25"/>
    <row r="1704" s="6" customFormat="1" x14ac:dyDescent="0.25"/>
    <row r="1705" s="6" customFormat="1" x14ac:dyDescent="0.25"/>
    <row r="1706" s="6" customFormat="1" x14ac:dyDescent="0.25"/>
    <row r="1707" s="6" customFormat="1" x14ac:dyDescent="0.25"/>
    <row r="1708" s="6" customFormat="1" x14ac:dyDescent="0.25"/>
    <row r="1709" s="6" customFormat="1" x14ac:dyDescent="0.25"/>
    <row r="1710" s="6" customFormat="1" x14ac:dyDescent="0.25"/>
  </sheetData>
  <sheetProtection selectLockedCells="1"/>
  <protectedRanges>
    <protectedRange password="DB9D" sqref="D17:D37 G24:G36 H17:H36 G19 F17:F36 K17:Q36" name="Rozsah1"/>
    <protectedRange password="DB9D" sqref="E29 E27" name="Rozsah1_10"/>
    <protectedRange password="DB9D" sqref="E18 E20:E26" name="Rozsah1_13"/>
    <protectedRange password="DB9D" sqref="E17" name="Rozsah1_7_2"/>
    <protectedRange password="DB9D" sqref="E30" name="Rozsah1_19"/>
    <protectedRange password="DB9D" sqref="E31 E35" name="Rozsah1_20"/>
    <protectedRange password="DB9D" sqref="E32" name="Rozsah1_9_3"/>
    <protectedRange password="DB9D" sqref="E33:E34" name="Rozsah1_12_2"/>
    <protectedRange password="DB9D" sqref="E36" name="Rozsah1_15_2"/>
    <protectedRange password="DB9D" sqref="E19" name="Rozsah1_29"/>
    <protectedRange password="DB9D" sqref="E28" name="Rozsah1_13_2"/>
  </protectedRanges>
  <mergeCells count="71">
    <mergeCell ref="A5:Q6"/>
    <mergeCell ref="A14:A16"/>
    <mergeCell ref="B14:B16"/>
    <mergeCell ref="C14:C16"/>
    <mergeCell ref="D14:D16"/>
    <mergeCell ref="E14:E16"/>
    <mergeCell ref="F14:Q14"/>
    <mergeCell ref="C12:I12"/>
    <mergeCell ref="C11:I11"/>
    <mergeCell ref="C10:I10"/>
    <mergeCell ref="C9:I9"/>
    <mergeCell ref="C8:I8"/>
    <mergeCell ref="R14:R16"/>
    <mergeCell ref="S14:AD14"/>
    <mergeCell ref="F15:F16"/>
    <mergeCell ref="S15:S16"/>
    <mergeCell ref="A37:E37"/>
    <mergeCell ref="B58:B59"/>
    <mergeCell ref="C58:D59"/>
    <mergeCell ref="E58:E59"/>
    <mergeCell ref="F58:G59"/>
    <mergeCell ref="J58:K59"/>
    <mergeCell ref="C60:D60"/>
    <mergeCell ref="F60:G60"/>
    <mergeCell ref="H60:I60"/>
    <mergeCell ref="J60:K60"/>
    <mergeCell ref="H58:I59"/>
    <mergeCell ref="C61:D61"/>
    <mergeCell ref="F61:G61"/>
    <mergeCell ref="H61:I61"/>
    <mergeCell ref="J61:K61"/>
    <mergeCell ref="C62:D62"/>
    <mergeCell ref="F62:G62"/>
    <mergeCell ref="H62:I62"/>
    <mergeCell ref="J62:K62"/>
    <mergeCell ref="C63:D63"/>
    <mergeCell ref="F63:G63"/>
    <mergeCell ref="H63:I63"/>
    <mergeCell ref="J63:K63"/>
    <mergeCell ref="C64:D64"/>
    <mergeCell ref="F64:G64"/>
    <mergeCell ref="H64:I64"/>
    <mergeCell ref="J64:K64"/>
    <mergeCell ref="J65:K65"/>
    <mergeCell ref="C66:D66"/>
    <mergeCell ref="F66:G66"/>
    <mergeCell ref="H66:I66"/>
    <mergeCell ref="J66:K66"/>
    <mergeCell ref="H67:I67"/>
    <mergeCell ref="C68:D68"/>
    <mergeCell ref="F68:G68"/>
    <mergeCell ref="H68:I68"/>
    <mergeCell ref="C65:D65"/>
    <mergeCell ref="F65:G65"/>
    <mergeCell ref="H65:I65"/>
    <mergeCell ref="J67:K67"/>
    <mergeCell ref="J68:K68"/>
    <mergeCell ref="C71:D71"/>
    <mergeCell ref="F71:G71"/>
    <mergeCell ref="H71:I71"/>
    <mergeCell ref="J71:K71"/>
    <mergeCell ref="C69:D69"/>
    <mergeCell ref="F69:G69"/>
    <mergeCell ref="H69:I69"/>
    <mergeCell ref="J69:K69"/>
    <mergeCell ref="C70:D70"/>
    <mergeCell ref="F70:G70"/>
    <mergeCell ref="H70:I70"/>
    <mergeCell ref="J70:K70"/>
    <mergeCell ref="C67:D67"/>
    <mergeCell ref="F67:G67"/>
  </mergeCells>
  <pageMargins left="0" right="0" top="0.19685039370078741" bottom="0.19685039370078741" header="0.11811023622047245" footer="0.11811023622047245"/>
  <pageSetup paperSize="8" scale="52" fitToHeight="0" orientation="landscape" r:id="rId1"/>
  <headerFooter alignWithMargins="0"/>
  <ignoredErrors>
    <ignoredError sqref="R37 F66:G66 F60:G60 D66 C67:G71 D60 C61:G65 C60 C66 E60 E66 H60:K60 S18:S26 S17 F37:Q37 F20:K36 K19 H19:I19 K18 H18 F18 K17 H17 F17 G18 F19:G19 G17 I17:J17 I18:J18 J19 S37:AD37 S27 S28 S29:S36 T29:X36 X28 T28:U28 W27:X27 U27 U17:X17 T18:X26 T17 T27 V27 V28:W28 AA17 Y18:AD36 Y17:Z17 AB17:AD17 N18:N36 N17 L18:M36 L17:M17 O17:Q17 O18:Q36 S38:T39 U38:X39 Y38:AD39" unlockedFormula="1"/>
    <ignoredError sqref="H66:K66 H67:K71 H61:K65" numberStoredAsText="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18"/>
  <sheetViews>
    <sheetView workbookViewId="0">
      <selection sqref="A1:B1"/>
    </sheetView>
  </sheetViews>
  <sheetFormatPr defaultRowHeight="15" x14ac:dyDescent="0.25"/>
  <cols>
    <col min="1" max="1" width="9.54296875" bestFit="1" customWidth="1"/>
    <col min="2" max="2" width="32.453125" bestFit="1" customWidth="1"/>
  </cols>
  <sheetData>
    <row r="1" spans="1:2" ht="16.2" thickBot="1" x14ac:dyDescent="0.35">
      <c r="A1" s="367" t="s">
        <v>68</v>
      </c>
      <c r="B1" s="368"/>
    </row>
    <row r="2" spans="1:2" x14ac:dyDescent="0.25">
      <c r="A2" s="50"/>
      <c r="B2" s="51"/>
    </row>
    <row r="3" spans="1:2" x14ac:dyDescent="0.25">
      <c r="A3" s="48"/>
      <c r="B3" s="49"/>
    </row>
    <row r="4" spans="1:2" x14ac:dyDescent="0.25">
      <c r="A4" s="52"/>
      <c r="B4" s="53"/>
    </row>
    <row r="5" spans="1:2" x14ac:dyDescent="0.25">
      <c r="A5" s="52"/>
      <c r="B5" s="53"/>
    </row>
    <row r="6" spans="1:2" x14ac:dyDescent="0.25">
      <c r="A6" s="52"/>
      <c r="B6" s="53"/>
    </row>
    <row r="7" spans="1:2" x14ac:dyDescent="0.25">
      <c r="A7" s="52"/>
      <c r="B7" s="53"/>
    </row>
    <row r="8" spans="1:2" x14ac:dyDescent="0.25">
      <c r="A8" s="52"/>
      <c r="B8" s="53"/>
    </row>
    <row r="9" spans="1:2" x14ac:dyDescent="0.25">
      <c r="A9" s="52"/>
      <c r="B9" s="53"/>
    </row>
    <row r="10" spans="1:2" x14ac:dyDescent="0.25">
      <c r="A10" s="52"/>
      <c r="B10" s="53"/>
    </row>
    <row r="11" spans="1:2" x14ac:dyDescent="0.25">
      <c r="A11" s="52"/>
      <c r="B11" s="53"/>
    </row>
    <row r="12" spans="1:2" x14ac:dyDescent="0.25">
      <c r="A12" s="52"/>
      <c r="B12" s="53"/>
    </row>
    <row r="13" spans="1:2" x14ac:dyDescent="0.25">
      <c r="A13" s="52"/>
      <c r="B13" s="53"/>
    </row>
    <row r="14" spans="1:2" x14ac:dyDescent="0.25">
      <c r="A14" s="52"/>
      <c r="B14" s="53"/>
    </row>
    <row r="15" spans="1:2" x14ac:dyDescent="0.25">
      <c r="A15" s="52"/>
      <c r="B15" s="53"/>
    </row>
    <row r="16" spans="1:2" x14ac:dyDescent="0.25">
      <c r="A16" s="52"/>
      <c r="B16" s="53"/>
    </row>
    <row r="17" spans="1:2" x14ac:dyDescent="0.25">
      <c r="A17" s="52"/>
      <c r="B17" s="53"/>
    </row>
    <row r="18" spans="1:2" ht="15.6" thickBot="1" x14ac:dyDescent="0.3">
      <c r="A18" s="54"/>
      <c r="B18" s="55"/>
    </row>
  </sheetData>
  <mergeCells count="1">
    <mergeCell ref="A1:B1"/>
  </mergeCells>
  <phoneticPr fontId="2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7" baseType="lpstr">
      <vt:lpstr>mesiac rok - 610</vt:lpstr>
      <vt:lpstr>mesiac rok - 637</vt:lpstr>
      <vt:lpstr>Použité skratky</vt:lpstr>
      <vt:lpstr>'mesiac rok - 610'!Názvy_tisku</vt:lpstr>
      <vt:lpstr>'mesiac rok - 637'!Názvy_tisku</vt:lpstr>
      <vt:lpstr>'mesiac rok - 610'!Oblast_tisku</vt:lpstr>
      <vt:lpstr>'mesiac rok - 637'!Oblast_tisku</vt:lpstr>
    </vt:vector>
  </TitlesOfParts>
  <Company>MZP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aa</dc:creator>
  <cp:lastModifiedBy>42190</cp:lastModifiedBy>
  <cp:lastPrinted>2019-03-01T10:08:46Z</cp:lastPrinted>
  <dcterms:created xsi:type="dcterms:W3CDTF">2011-01-13T14:21:50Z</dcterms:created>
  <dcterms:modified xsi:type="dcterms:W3CDTF">2021-06-30T20:40:51Z</dcterms:modified>
</cp:coreProperties>
</file>