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\PpP v.6.1\na sieť\"/>
    </mc:Choice>
  </mc:AlternateContent>
  <bookViews>
    <workbookView xWindow="0" yWindow="0" windowWidth="26415" windowHeight="10635" activeTab="1"/>
  </bookViews>
  <sheets>
    <sheet name="vypocet - bez DPH" sheetId="1" r:id="rId1"/>
    <sheet name="vypocet - vratane DPH" sheetId="4" r:id="rId2"/>
  </sheets>
  <definedNames>
    <definedName name="_xlnm.Print_Titles" localSheetId="0">'vypocet - bez DPH'!$12:$14</definedName>
    <definedName name="_xlnm.Print_Titles" localSheetId="1">'vypocet - vratane DPH'!$12:$14</definedName>
    <definedName name="_xlnm.Print_Area" localSheetId="0">'vypocet - bez DPH'!$A$1:$X$27</definedName>
    <definedName name="_xlnm.Print_Area" localSheetId="1">'vypocet - vratane DPH'!$A$1:$W$27</definedName>
  </definedNames>
  <calcPr calcId="162913"/>
</workbook>
</file>

<file path=xl/calcChain.xml><?xml version="1.0" encoding="utf-8"?>
<calcChain xmlns="http://schemas.openxmlformats.org/spreadsheetml/2006/main">
  <c r="W16" i="4" l="1"/>
  <c r="W17" i="4"/>
  <c r="W18" i="4"/>
  <c r="W15" i="4"/>
  <c r="S18" i="4" l="1"/>
  <c r="S17" i="4"/>
  <c r="S16" i="4"/>
  <c r="S15" i="4"/>
  <c r="T18" i="1" l="1"/>
  <c r="T17" i="1"/>
  <c r="T16" i="1"/>
  <c r="T15" i="1"/>
  <c r="Q18" i="4" l="1"/>
  <c r="M18" i="4"/>
  <c r="N18" i="4" s="1"/>
  <c r="I18" i="4"/>
  <c r="Q17" i="4"/>
  <c r="M17" i="4"/>
  <c r="N17" i="4" s="1"/>
  <c r="I17" i="4"/>
  <c r="Q16" i="4"/>
  <c r="M16" i="4"/>
  <c r="N16" i="4" s="1"/>
  <c r="I16" i="4"/>
  <c r="Q15" i="4"/>
  <c r="M15" i="4"/>
  <c r="I15" i="4"/>
  <c r="P18" i="1" l="1"/>
  <c r="R18" i="1" s="1"/>
  <c r="M18" i="1"/>
  <c r="N18" i="1" s="1"/>
  <c r="I18" i="1"/>
  <c r="P17" i="1"/>
  <c r="R17" i="1" s="1"/>
  <c r="M17" i="1"/>
  <c r="N17" i="1" s="1"/>
  <c r="I17" i="1"/>
  <c r="P16" i="1"/>
  <c r="R16" i="1" s="1"/>
  <c r="M16" i="1"/>
  <c r="N16" i="1" s="1"/>
  <c r="I16" i="1"/>
  <c r="P15" i="1"/>
  <c r="R15" i="1" s="1"/>
  <c r="M15" i="1"/>
  <c r="N15" i="1" s="1"/>
  <c r="I15" i="1"/>
  <c r="U15" i="1" l="1"/>
  <c r="U18" i="1"/>
  <c r="V18" i="1" s="1"/>
  <c r="W18" i="1" s="1"/>
  <c r="X18" i="1" s="1"/>
  <c r="U17" i="1"/>
  <c r="V17" i="1" s="1"/>
  <c r="W17" i="1" s="1"/>
  <c r="X17" i="1" s="1"/>
  <c r="U16" i="1" l="1"/>
  <c r="V16" i="1" s="1"/>
  <c r="N15" i="4"/>
  <c r="T15" i="4" l="1"/>
  <c r="U15" i="4" s="1"/>
  <c r="V15" i="4" s="1"/>
  <c r="T16" i="4"/>
  <c r="T17" i="4"/>
  <c r="T18" i="4"/>
  <c r="U16" i="4" l="1"/>
  <c r="V16" i="4" s="1"/>
  <c r="U17" i="4"/>
  <c r="V17" i="4" s="1"/>
  <c r="U18" i="4"/>
  <c r="V18" i="4" s="1"/>
  <c r="V15" i="1"/>
  <c r="W15" i="1" s="1"/>
  <c r="X15" i="1" s="1"/>
  <c r="V19" i="4" l="1"/>
  <c r="U19" i="4"/>
  <c r="W19" i="4"/>
  <c r="W16" i="1" l="1"/>
  <c r="X16" i="1" l="1"/>
  <c r="W19" i="1"/>
  <c r="X19" i="1" l="1"/>
  <c r="V19" i="1"/>
</calcChain>
</file>

<file path=xl/sharedStrings.xml><?xml version="1.0" encoding="utf-8"?>
<sst xmlns="http://schemas.openxmlformats.org/spreadsheetml/2006/main" count="138" uniqueCount="86">
  <si>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</si>
  <si>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</si>
  <si>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</si>
  <si>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</si>
  <si>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</si>
  <si>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</si>
  <si>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</si>
  <si>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</si>
  <si>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</si>
  <si>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</si>
  <si>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</si>
  <si>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</si>
  <si>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</si>
  <si>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</si>
  <si>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1.</t>
  </si>
  <si>
    <t>2.</t>
  </si>
  <si>
    <t>3.</t>
  </si>
  <si>
    <t>Nenárokovaná suma
[EUR]</t>
  </si>
  <si>
    <t>Vykonaná cesta v km
[KM]</t>
  </si>
  <si>
    <t>O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</si>
  <si>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</si>
  <si>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</si>
  <si>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</si>
  <si>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</si>
  <si>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</si>
  <si>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</si>
  <si>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4.</t>
  </si>
  <si>
    <t>CELKOM</t>
  </si>
  <si>
    <t>P</t>
  </si>
  <si>
    <t xml:space="preserve">Názov Prijímateľa/partnera: </t>
  </si>
  <si>
    <t>Kód projektu v ITMS:</t>
  </si>
  <si>
    <t>Evidenčné číslo vozidla</t>
  </si>
  <si>
    <t>Len nákup PHM (nie nákup oleja, alebo umývanie auta a iné služby)</t>
  </si>
  <si>
    <t>Cena/liter s DPH
[EUR]</t>
  </si>
  <si>
    <t>I
= (H/100)*G</t>
  </si>
  <si>
    <t>M
= L/100*20</t>
  </si>
  <si>
    <t>N
= L+M</t>
  </si>
  <si>
    <t>Q
= O-(O/100*P)</t>
  </si>
  <si>
    <t>Cena/liter bez DPH
[EUR]</t>
  </si>
  <si>
    <t>P
= (O*100)/120</t>
  </si>
  <si>
    <t>R
= P-(P/100*Q)</t>
  </si>
  <si>
    <t>Kód projektu v ITMS2014+:</t>
  </si>
  <si>
    <r>
      <rPr>
        <b/>
        <sz val="11"/>
        <rFont val="Arial Narrow"/>
        <family val="2"/>
        <charset val="238"/>
      </rPr>
      <t xml:space="preserve">Slúži ako podklad pre vyplnenie prílohy 4.3.8 </t>
    </r>
    <r>
      <rPr>
        <b/>
        <i/>
        <sz val="11"/>
        <rFont val="Arial Narrow"/>
        <family val="2"/>
        <charset val="238"/>
      </rPr>
      <t>Sumarizačný hárok - cestovné náhrady</t>
    </r>
    <r>
      <rPr>
        <vertAlign val="superscript"/>
        <sz val="11"/>
        <rFont val="Arial Narrow"/>
        <family val="2"/>
        <charset val="238"/>
      </rPr>
      <t>1</t>
    </r>
    <r>
      <rPr>
        <b/>
        <sz val="11"/>
        <rFont val="Arial Narrow"/>
        <family val="2"/>
        <charset val="238"/>
      </rPr>
      <t xml:space="preserve"> a prílohy 4.3.10 </t>
    </r>
    <r>
      <rPr>
        <b/>
        <i/>
        <sz val="11"/>
        <rFont val="Arial Narrow"/>
        <family val="2"/>
        <charset val="238"/>
      </rPr>
      <t>Sumarizačný hárok - pohonné hmoty</t>
    </r>
    <r>
      <rPr>
        <b/>
        <i/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>.</t>
    </r>
  </si>
  <si>
    <r>
      <rPr>
        <b/>
        <sz val="9"/>
        <rFont val="Arial Narrow"/>
        <family val="2"/>
        <charset val="238"/>
      </rPr>
      <t xml:space="preserve">Počet km vykonaných výlučne pre projekt </t>
    </r>
    <r>
      <rPr>
        <b/>
        <vertAlign val="superscript"/>
        <sz val="9"/>
        <rFont val="Arial Narrow"/>
        <family val="2"/>
        <charset val="238"/>
      </rPr>
      <t>3</t>
    </r>
    <r>
      <rPr>
        <sz val="9"/>
        <rFont val="Arial Narrow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</si>
  <si>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 Narrow"/>
        <family val="2"/>
        <charset val="238"/>
      </rPr>
      <t>4</t>
    </r>
    <r>
      <rPr>
        <sz val="9"/>
        <rFont val="Arial Narrow"/>
        <family val="2"/>
        <charset val="238"/>
      </rPr>
      <t xml:space="preserve">
[L]</t>
    </r>
  </si>
  <si>
    <r>
      <t xml:space="preserve">Spotreba PHM pre projekt
</t>
    </r>
    <r>
      <rPr>
        <sz val="9"/>
        <rFont val="Arial Narrow"/>
        <family val="2"/>
        <charset val="238"/>
      </rPr>
      <t>[L]</t>
    </r>
  </si>
  <si>
    <r>
      <t>Dátum nákupu PHM</t>
    </r>
    <r>
      <rPr>
        <vertAlign val="superscript"/>
        <sz val="9"/>
        <rFont val="Arial Narrow"/>
        <family val="2"/>
        <charset val="238"/>
      </rPr>
      <t>5</t>
    </r>
  </si>
  <si>
    <r>
      <t>Číslo bankového výpisu/
pokladničného dokladu</t>
    </r>
    <r>
      <rPr>
        <vertAlign val="superscript"/>
        <sz val="9"/>
        <rFont val="Arial Narrow"/>
        <family val="2"/>
        <charset val="238"/>
      </rPr>
      <t>5</t>
    </r>
  </si>
  <si>
    <r>
      <t xml:space="preserve">Spolu bez DPH </t>
    </r>
    <r>
      <rPr>
        <vertAlign val="superscript"/>
        <sz val="9"/>
        <rFont val="Arial Narrow"/>
        <family val="2"/>
        <charset val="238"/>
      </rPr>
      <t>6</t>
    </r>
    <r>
      <rPr>
        <sz val="9"/>
        <rFont val="Arial Narrow"/>
        <family val="2"/>
        <charset val="238"/>
      </rPr>
      <t xml:space="preserve">
[EUR]</t>
    </r>
  </si>
  <si>
    <r>
      <t xml:space="preserve">Oprávnená konečná cena/liter bez DPH
</t>
    </r>
    <r>
      <rPr>
        <sz val="9"/>
        <rFont val="Arial Narrow"/>
        <family val="2"/>
        <charset val="238"/>
      </rPr>
      <t>[EUR]</t>
    </r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</si>
  <si>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10"/>
        <rFont val="Arial Narrow"/>
        <family val="2"/>
        <charset val="238"/>
      </rPr>
      <t>súkromného</t>
    </r>
    <r>
      <rPr>
        <sz val="10"/>
        <rFont val="Arial Narrow"/>
        <family val="2"/>
        <charset val="238"/>
      </rPr>
      <t xml:space="preserve"> motorového vozidla zamestnanca (§ 7 ods. 1) zákona č. 283/2002 Z. z. o cestovných náhradách v znení neskorších predpisov).</t>
    </r>
  </si>
  <si>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V prípade ak si Prijímateľ nárokuje na preplatenie PHM spotrebované a uhradené zamestnancom v súvislosti s pracovnou cestou pri použití </t>
    </r>
    <r>
      <rPr>
        <u/>
        <sz val="10"/>
        <rFont val="Arial Narrow"/>
        <family val="2"/>
        <charset val="238"/>
      </rPr>
      <t>služobného</t>
    </r>
    <r>
      <rPr>
        <sz val="10"/>
        <rFont val="Arial Narrow"/>
        <family val="2"/>
        <charset val="238"/>
      </rPr>
      <t xml:space="preserve"> motorového vozidla zamestnávateľa/Prijímateľa alebo v prípade ak si Prijímateľ nárokuje na preplatenie spotrebované PHM, fakturované obstaraným dodávateľom PHM.</t>
    </r>
  </si>
  <si>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</si>
  <si>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 Narrow"/>
        <family val="2"/>
        <charset val="238"/>
      </rPr>
      <t>4</t>
    </r>
    <r>
      <rPr>
        <sz val="10"/>
        <rFont val="Arial Narrow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</si>
  <si>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 Narrow"/>
        <family val="2"/>
        <charset val="238"/>
      </rPr>
      <t>5</t>
    </r>
    <r>
      <rPr>
        <sz val="10"/>
        <rFont val="Arial Narrow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</si>
  <si>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 Narrow"/>
        <family val="2"/>
        <charset val="238"/>
      </rPr>
      <t>6</t>
    </r>
    <r>
      <rPr>
        <sz val="10"/>
        <rFont val="Arial Narrow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</si>
  <si>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t>N/A</t>
  </si>
  <si>
    <t>Základná náhrada celkom</t>
  </si>
  <si>
    <t>Nárokovaná suma
celkom
[EUR]</t>
  </si>
  <si>
    <r>
      <rPr>
        <b/>
        <sz val="11"/>
        <rFont val="Arial Narrow"/>
        <family val="2"/>
        <charset val="238"/>
      </rPr>
      <t xml:space="preserve">Slúži ako podklad pre vyplnenie prílohy 4.3.8 </t>
    </r>
    <r>
      <rPr>
        <b/>
        <i/>
        <sz val="11"/>
        <rFont val="Arial Narrow"/>
        <family val="2"/>
        <charset val="238"/>
      </rPr>
      <t>Sumarizačný hárok - cestovné náhrady</t>
    </r>
    <r>
      <rPr>
        <b/>
        <vertAlign val="superscript"/>
        <sz val="11"/>
        <rFont val="Arial Narrow"/>
        <family val="2"/>
        <charset val="238"/>
      </rPr>
      <t>1</t>
    </r>
    <r>
      <rPr>
        <b/>
        <sz val="11"/>
        <rFont val="Arial Narrow"/>
        <family val="2"/>
        <charset val="238"/>
      </rPr>
      <t xml:space="preserve"> a prílohy 4.3.10 </t>
    </r>
    <r>
      <rPr>
        <b/>
        <i/>
        <sz val="11"/>
        <rFont val="Arial Narrow"/>
        <family val="2"/>
        <charset val="238"/>
      </rPr>
      <t>Sumarizačný hárok - pohonné hmoty</t>
    </r>
    <r>
      <rPr>
        <b/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>.</t>
    </r>
  </si>
  <si>
    <r>
      <t xml:space="preserve">Spotreba PHM pre projekt
</t>
    </r>
    <r>
      <rPr>
        <sz val="10"/>
        <rFont val="Arial Narrow"/>
        <family val="2"/>
        <charset val="238"/>
      </rPr>
      <t>[L]</t>
    </r>
  </si>
  <si>
    <r>
      <t xml:space="preserve">Spolu bez DPH </t>
    </r>
    <r>
      <rPr>
        <vertAlign val="superscript"/>
        <sz val="10"/>
        <rFont val="Arial Narrow"/>
        <family val="2"/>
        <charset val="238"/>
      </rPr>
      <t>6</t>
    </r>
    <r>
      <rPr>
        <sz val="10"/>
        <rFont val="Arial Narrow"/>
        <family val="2"/>
        <charset val="238"/>
      </rPr>
      <t xml:space="preserve">
[EUR]</t>
    </r>
  </si>
  <si>
    <r>
      <t xml:space="preserve">Oprávnená konečná cena/liter s DPH
</t>
    </r>
    <r>
      <rPr>
        <sz val="10"/>
        <rFont val="Arial Narrow"/>
        <family val="2"/>
        <charset val="238"/>
      </rPr>
      <t>[EUR]</t>
    </r>
  </si>
  <si>
    <t>R</t>
  </si>
  <si>
    <t>T
= I*Q</t>
  </si>
  <si>
    <t>S
= G*R</t>
  </si>
  <si>
    <t>S</t>
  </si>
  <si>
    <t>T
= G * S</t>
  </si>
  <si>
    <t>U
= I*R</t>
  </si>
  <si>
    <t>W
= T + V</t>
  </si>
  <si>
    <r>
      <t xml:space="preserve">Výpočet nárokovanej sumy za pohonné hmoty </t>
    </r>
    <r>
      <rPr>
        <b/>
        <sz val="12"/>
        <rFont val="Arial Narrow"/>
        <family val="2"/>
        <charset val="238"/>
      </rPr>
      <t>(</t>
    </r>
    <r>
      <rPr>
        <b/>
        <u/>
        <sz val="12"/>
        <rFont val="Arial Narrow"/>
        <family val="2"/>
        <charset val="238"/>
      </rPr>
      <t>v prípade ak je DPH neoprávnený výdavok</t>
    </r>
    <r>
      <rPr>
        <b/>
        <sz val="12"/>
        <rFont val="Arial Narrow"/>
        <family val="2"/>
        <charset val="238"/>
      </rPr>
      <t>) a náhrady za používanie cestných motorových vozidiel pri pracovných cestách</t>
    </r>
  </si>
  <si>
    <r>
      <t>Suma základnej náhrady za každý 1 km jazdy</t>
    </r>
    <r>
      <rPr>
        <vertAlign val="superscript"/>
        <sz val="10"/>
        <rFont val="Arial Narrow"/>
        <family val="2"/>
        <charset val="238"/>
      </rPr>
      <t>7</t>
    </r>
  </si>
  <si>
    <t>Nárokovaná suma PHM bez DPH
[EUR]</t>
  </si>
  <si>
    <t>Nárokovaná suma PHM
(z faktúry)
[EUR]</t>
  </si>
  <si>
    <t>V
= IF(U&gt;L;L;U)</t>
  </si>
  <si>
    <t>X
= L+T-W</t>
  </si>
  <si>
    <r>
      <rPr>
        <vertAlign val="superscript"/>
        <sz val="10"/>
        <rFont val="Arial Narrow"/>
        <family val="2"/>
        <charset val="238"/>
      </rPr>
      <t>7</t>
    </r>
    <r>
      <rPr>
        <sz val="10"/>
        <rFont val="Arial Narrow"/>
        <family val="2"/>
        <charset val="238"/>
      </rPr>
      <t xml:space="preserve"> Podľa § 1 Opatrenia Ministerstva práce, sociálnych vecí a rodiny Slovenskej republiky č. 143/2019 Z. z. o sumách základnej náhrady za používanie cestných motorových vozidiel pri pracovných cestách</t>
    </r>
  </si>
  <si>
    <r>
      <t xml:space="preserve">Výpočet nárokovanej sumy za pohonné hmoty </t>
    </r>
    <r>
      <rPr>
        <b/>
        <sz val="12"/>
        <rFont val="Arial Narrow"/>
        <family val="2"/>
        <charset val="238"/>
      </rPr>
      <t>(</t>
    </r>
    <r>
      <rPr>
        <b/>
        <u/>
        <sz val="12"/>
        <rFont val="Arial Narrow"/>
        <family val="2"/>
        <charset val="238"/>
      </rPr>
      <t>v prípade ak je DPH oprávnený výdavok</t>
    </r>
    <r>
      <rPr>
        <b/>
        <sz val="12"/>
        <rFont val="Arial Narrow"/>
        <family val="2"/>
        <charset val="238"/>
      </rPr>
      <t>) a náhrady za používanie cestných motorových vozidiel pri pracovných cestách</t>
    </r>
  </si>
  <si>
    <r>
      <rPr>
        <b/>
        <sz val="10"/>
        <rFont val="Arial Narrow"/>
        <family val="2"/>
        <charset val="238"/>
      </rPr>
      <t xml:space="preserve">Počet km vykonaných výlučne pre projekt </t>
    </r>
    <r>
      <rPr>
        <b/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</si>
  <si>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10"/>
        <rFont val="Arial Narrow"/>
        <family val="2"/>
        <charset val="238"/>
      </rPr>
      <t>4</t>
    </r>
    <r>
      <rPr>
        <sz val="10"/>
        <rFont val="Arial Narrow"/>
        <family val="2"/>
        <charset val="238"/>
      </rPr>
      <t xml:space="preserve">
[L]</t>
    </r>
  </si>
  <si>
    <r>
      <t xml:space="preserve">Dátum nákupu PHM </t>
    </r>
    <r>
      <rPr>
        <vertAlign val="superscript"/>
        <sz val="10"/>
        <rFont val="Arial Narrow"/>
        <family val="2"/>
        <charset val="238"/>
      </rPr>
      <t>5</t>
    </r>
  </si>
  <si>
    <r>
      <t xml:space="preserve">Číslo bankového výpisu/
pokladničného dokladu </t>
    </r>
    <r>
      <rPr>
        <vertAlign val="superscript"/>
        <sz val="10"/>
        <rFont val="Arial Narrow"/>
        <family val="2"/>
        <charset val="238"/>
      </rPr>
      <t>5</t>
    </r>
  </si>
  <si>
    <t>Nárokovaná suma PHM s DPH
[EUR]</t>
  </si>
  <si>
    <t>U
= IF(T&gt;N;N;T)</t>
  </si>
  <si>
    <t>V
= S +U</t>
  </si>
  <si>
    <t>W
= N+S-V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</si>
</sst>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0"/>
    <numFmt numFmtId="165" formatCode="#,##0.000000"/>
    <numFmt numFmtId="166" formatCode="0.000000"/>
    <numFmt numFmtId="167" formatCode="_-* #,##0.000\ &quot;€&quot;_-;\-* #,##0.000\ &quot;€&quot;_-;_-* &quot;-&quot;??\ &quot;€&quot;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b/>
      <u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b/>
      <i/>
      <vertAlign val="superscript"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u/>
      <sz val="10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b/>
      <vertAlign val="superscript"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0" fillId="0" borderId="0" xfId="0" applyFont="1"/>
    <xf numFmtId="0" fontId="11" fillId="0" borderId="0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" fontId="12" fillId="2" borderId="11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/>
    </xf>
    <xf numFmtId="4" fontId="13" fillId="5" borderId="2" xfId="0" applyNumberFormat="1" applyFont="1" applyFill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/>
    </xf>
    <xf numFmtId="4" fontId="11" fillId="5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166" fontId="12" fillId="2" borderId="16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166" fontId="10" fillId="2" borderId="16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 wrapText="1"/>
    </xf>
    <xf numFmtId="4" fontId="10" fillId="5" borderId="20" xfId="0" applyNumberFormat="1" applyFont="1" applyFill="1" applyBorder="1" applyAlignment="1">
      <alignment horizontal="center" vertical="center"/>
    </xf>
    <xf numFmtId="4" fontId="10" fillId="5" borderId="29" xfId="0" applyNumberFormat="1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 wrapText="1"/>
    </xf>
    <xf numFmtId="2" fontId="10" fillId="2" borderId="31" xfId="0" applyNumberFormat="1" applyFont="1" applyFill="1" applyBorder="1" applyAlignment="1">
      <alignment horizontal="center" vertical="center"/>
    </xf>
    <xf numFmtId="2" fontId="10" fillId="2" borderId="32" xfId="0" applyNumberFormat="1" applyFont="1" applyFill="1" applyBorder="1" applyAlignment="1">
      <alignment horizontal="center" vertical="center"/>
    </xf>
    <xf numFmtId="0" fontId="12" fillId="3" borderId="31" xfId="0" applyFont="1" applyFill="1" applyBorder="1" applyAlignment="1">
      <alignment horizontal="center" vertical="center" wrapText="1"/>
    </xf>
    <xf numFmtId="2" fontId="12" fillId="2" borderId="31" xfId="0" applyNumberFormat="1" applyFont="1" applyFill="1" applyBorder="1" applyAlignment="1">
      <alignment horizontal="center" vertical="center"/>
    </xf>
    <xf numFmtId="2" fontId="12" fillId="2" borderId="32" xfId="0" applyNumberFormat="1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167" fontId="12" fillId="0" borderId="26" xfId="1" applyNumberFormat="1" applyFont="1" applyFill="1" applyBorder="1" applyAlignment="1">
      <alignment horizontal="center" vertical="center"/>
    </xf>
    <xf numFmtId="166" fontId="12" fillId="2" borderId="27" xfId="0" applyNumberFormat="1" applyFont="1" applyFill="1" applyBorder="1" applyAlignment="1">
      <alignment horizontal="center" vertical="center"/>
    </xf>
    <xf numFmtId="4" fontId="12" fillId="5" borderId="20" xfId="0" applyNumberFormat="1" applyFont="1" applyFill="1" applyBorder="1" applyAlignment="1">
      <alignment horizontal="center" vertical="center"/>
    </xf>
    <xf numFmtId="4" fontId="12" fillId="5" borderId="16" xfId="0" applyNumberFormat="1" applyFont="1" applyFill="1" applyBorder="1" applyAlignment="1">
      <alignment horizontal="center" vertical="center"/>
    </xf>
    <xf numFmtId="166" fontId="12" fillId="2" borderId="28" xfId="0" applyNumberFormat="1" applyFont="1" applyFill="1" applyBorder="1" applyAlignment="1">
      <alignment horizontal="center" vertical="center"/>
    </xf>
    <xf numFmtId="4" fontId="12" fillId="5" borderId="21" xfId="0" applyNumberFormat="1" applyFont="1" applyFill="1" applyBorder="1" applyAlignment="1">
      <alignment horizontal="center" vertical="center"/>
    </xf>
    <xf numFmtId="4" fontId="12" fillId="5" borderId="1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2" fillId="4" borderId="9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4" fontId="10" fillId="3" borderId="11" xfId="0" applyNumberFormat="1" applyFont="1" applyFill="1" applyBorder="1" applyAlignment="1">
      <alignment horizontal="center" vertical="center"/>
    </xf>
  </cellXfs>
  <cellStyles count="2">
    <cellStyle name="Mena" xfId="1" builtinId="4"/>
    <cellStyle name="Normálna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471344</xdr:colOff>
      <xdr:row>3</xdr:row>
      <xdr:rowOff>168089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234977</xdr:colOff>
      <xdr:row>0</xdr:row>
      <xdr:rowOff>75160</xdr:rowOff>
    </xdr:from>
    <xdr:to>
      <xdr:col>18</xdr:col>
      <xdr:colOff>381296</xdr:colOff>
      <xdr:row>3</xdr:row>
      <xdr:rowOff>189439</xdr:rowOff>
    </xdr:to>
    <xdr:pic>
      <xdr:nvPicPr>
        <xdr:cNvPr id="13" name="Obrázok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106" y="75160"/>
          <a:ext cx="11766820" cy="650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X27"/>
  <sheetViews>
    <sheetView view="pageBreakPreview" zoomScale="85" zoomScaleNormal="85" zoomScaleSheetLayoutView="85" workbookViewId="0">
      <selection activeCell="A5" sqref="A5:X5"/>
    </sheetView>
  </sheetViews>
  <sheetFormatPr defaultColWidth="9.140625" defaultRowHeight="16.5" x14ac:dyDescent="0.3"/>
  <cols>
    <col min="1" max="1" width="3.7109375" style="1" customWidth="1"/>
    <col min="2" max="2" width="10" style="1" customWidth="1"/>
    <col min="3" max="3" width="17" style="1" customWidth="1"/>
    <col min="4" max="4" width="11.85546875" style="1" customWidth="1"/>
    <col min="5" max="6" width="10" style="1" customWidth="1"/>
    <col min="7" max="7" width="10.5703125" style="1" customWidth="1"/>
    <col min="8" max="8" width="11.42578125" style="1" customWidth="1"/>
    <col min="9" max="9" width="10.7109375" style="1" customWidth="1"/>
    <col min="10" max="10" width="10" style="1" customWidth="1"/>
    <col min="11" max="11" width="11.85546875" style="1" customWidth="1"/>
    <col min="12" max="12" width="9.140625" style="1"/>
    <col min="13" max="13" width="9.5703125" style="1" customWidth="1"/>
    <col min="14" max="14" width="10.28515625" style="1" customWidth="1"/>
    <col min="15" max="15" width="10.140625" style="1" customWidth="1"/>
    <col min="16" max="16" width="14.28515625" style="1" customWidth="1"/>
    <col min="17" max="17" width="9.28515625" style="1" customWidth="1"/>
    <col min="18" max="20" width="11.5703125" style="1" customWidth="1"/>
    <col min="21" max="23" width="12.140625" style="1" customWidth="1"/>
    <col min="24" max="24" width="11.28515625" style="1" customWidth="1"/>
    <col min="25" max="16384" width="9.140625" style="1"/>
  </cols>
  <sheetData>
    <row r="4" spans="1:24" ht="24.6" customHeight="1" x14ac:dyDescent="0.3"/>
    <row r="5" spans="1:24" ht="18" x14ac:dyDescent="0.3">
      <c r="A5" s="89" t="s">
        <v>70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</row>
    <row r="6" spans="1:24" ht="16.899999999999999" customHeight="1" x14ac:dyDescent="0.3">
      <c r="A6" s="90" t="s">
        <v>42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</row>
    <row r="7" spans="1:24" ht="3.7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3">
      <c r="A8" s="91" t="s">
        <v>29</v>
      </c>
      <c r="B8" s="91"/>
      <c r="C8" s="91"/>
      <c r="D8" s="92"/>
      <c r="E8" s="92"/>
      <c r="F8" s="92"/>
      <c r="G8" s="92"/>
      <c r="H8" s="92"/>
      <c r="I8" s="92"/>
      <c r="J8" s="92"/>
      <c r="K8" s="92"/>
      <c r="L8" s="92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3">
      <c r="A9" s="91" t="s">
        <v>25</v>
      </c>
      <c r="B9" s="91"/>
      <c r="C9" s="91"/>
      <c r="D9" s="92"/>
      <c r="E9" s="92"/>
      <c r="F9" s="92"/>
      <c r="G9" s="92"/>
      <c r="H9" s="92"/>
      <c r="I9" s="92"/>
      <c r="J9" s="92"/>
      <c r="K9" s="92"/>
      <c r="L9" s="9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x14ac:dyDescent="0.3">
      <c r="A10" s="91" t="s">
        <v>41</v>
      </c>
      <c r="B10" s="91"/>
      <c r="C10" s="91"/>
      <c r="D10" s="92"/>
      <c r="E10" s="92"/>
      <c r="F10" s="92"/>
      <c r="G10" s="92"/>
      <c r="H10" s="92"/>
      <c r="I10" s="92"/>
      <c r="J10" s="92"/>
      <c r="K10" s="92"/>
      <c r="L10" s="92"/>
      <c r="M10" s="3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ht="4.5" customHeight="1" thickBot="1" x14ac:dyDescent="0.35">
      <c r="A11" s="38"/>
      <c r="B11" s="38"/>
      <c r="C11" s="38"/>
      <c r="D11" s="5"/>
      <c r="E11" s="5"/>
      <c r="F11" s="3"/>
      <c r="G11" s="3"/>
      <c r="H11" s="3"/>
      <c r="I11" s="3"/>
      <c r="J11" s="3"/>
      <c r="K11" s="3"/>
      <c r="L11" s="3"/>
      <c r="M11" s="3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ht="15" customHeight="1" x14ac:dyDescent="0.3">
      <c r="A12" s="75" t="s">
        <v>0</v>
      </c>
      <c r="B12" s="67" t="s">
        <v>21</v>
      </c>
      <c r="C12" s="67" t="s">
        <v>23</v>
      </c>
      <c r="D12" s="67" t="s">
        <v>24</v>
      </c>
      <c r="E12" s="67" t="s">
        <v>31</v>
      </c>
      <c r="F12" s="67" t="s">
        <v>18</v>
      </c>
      <c r="G12" s="67" t="s">
        <v>43</v>
      </c>
      <c r="H12" s="67" t="s">
        <v>44</v>
      </c>
      <c r="I12" s="73" t="s">
        <v>45</v>
      </c>
      <c r="J12" s="67" t="s">
        <v>46</v>
      </c>
      <c r="K12" s="67" t="s">
        <v>47</v>
      </c>
      <c r="L12" s="79" t="s">
        <v>32</v>
      </c>
      <c r="M12" s="79"/>
      <c r="N12" s="79"/>
      <c r="O12" s="79"/>
      <c r="P12" s="79"/>
      <c r="Q12" s="79"/>
      <c r="R12" s="80"/>
      <c r="S12" s="87" t="s">
        <v>71</v>
      </c>
      <c r="T12" s="77" t="s">
        <v>57</v>
      </c>
      <c r="U12" s="85" t="s">
        <v>72</v>
      </c>
      <c r="V12" s="83" t="s">
        <v>73</v>
      </c>
      <c r="W12" s="67" t="s">
        <v>58</v>
      </c>
      <c r="X12" s="81" t="s">
        <v>17</v>
      </c>
    </row>
    <row r="13" spans="1:24" ht="67.5" customHeight="1" x14ac:dyDescent="0.3">
      <c r="A13" s="76"/>
      <c r="B13" s="68"/>
      <c r="C13" s="68"/>
      <c r="D13" s="68"/>
      <c r="E13" s="68"/>
      <c r="F13" s="68"/>
      <c r="G13" s="68"/>
      <c r="H13" s="68"/>
      <c r="I13" s="74"/>
      <c r="J13" s="68"/>
      <c r="K13" s="68"/>
      <c r="L13" s="6" t="s">
        <v>48</v>
      </c>
      <c r="M13" s="6" t="s">
        <v>12</v>
      </c>
      <c r="N13" s="6" t="s">
        <v>13</v>
      </c>
      <c r="O13" s="6" t="s">
        <v>33</v>
      </c>
      <c r="P13" s="6" t="s">
        <v>38</v>
      </c>
      <c r="Q13" s="6" t="s">
        <v>22</v>
      </c>
      <c r="R13" s="41" t="s">
        <v>49</v>
      </c>
      <c r="S13" s="88"/>
      <c r="T13" s="78"/>
      <c r="U13" s="86"/>
      <c r="V13" s="84"/>
      <c r="W13" s="68"/>
      <c r="X13" s="82"/>
    </row>
    <row r="14" spans="1:24" ht="27" x14ac:dyDescent="0.3">
      <c r="A14" s="7" t="s">
        <v>1</v>
      </c>
      <c r="B14" s="8" t="s">
        <v>2</v>
      </c>
      <c r="C14" s="8" t="s">
        <v>3</v>
      </c>
      <c r="D14" s="8" t="s">
        <v>4</v>
      </c>
      <c r="E14" s="8" t="s">
        <v>5</v>
      </c>
      <c r="F14" s="8" t="s">
        <v>6</v>
      </c>
      <c r="G14" s="8" t="s">
        <v>7</v>
      </c>
      <c r="H14" s="8" t="s">
        <v>8</v>
      </c>
      <c r="I14" s="8" t="s">
        <v>34</v>
      </c>
      <c r="J14" s="8" t="s">
        <v>9</v>
      </c>
      <c r="K14" s="8" t="s">
        <v>10</v>
      </c>
      <c r="L14" s="8" t="s">
        <v>11</v>
      </c>
      <c r="M14" s="8" t="s">
        <v>35</v>
      </c>
      <c r="N14" s="8" t="s">
        <v>36</v>
      </c>
      <c r="O14" s="8" t="s">
        <v>19</v>
      </c>
      <c r="P14" s="8" t="s">
        <v>39</v>
      </c>
      <c r="Q14" s="8" t="s">
        <v>20</v>
      </c>
      <c r="R14" s="42" t="s">
        <v>40</v>
      </c>
      <c r="S14" s="56" t="s">
        <v>66</v>
      </c>
      <c r="T14" s="57" t="s">
        <v>67</v>
      </c>
      <c r="U14" s="53" t="s">
        <v>68</v>
      </c>
      <c r="V14" s="44" t="s">
        <v>74</v>
      </c>
      <c r="W14" s="42" t="s">
        <v>69</v>
      </c>
      <c r="X14" s="58" t="s">
        <v>75</v>
      </c>
    </row>
    <row r="15" spans="1:24" x14ac:dyDescent="0.3">
      <c r="A15" s="9" t="s">
        <v>14</v>
      </c>
      <c r="B15" s="10"/>
      <c r="C15" s="11"/>
      <c r="D15" s="11"/>
      <c r="E15" s="11"/>
      <c r="F15" s="12"/>
      <c r="G15" s="12"/>
      <c r="H15" s="11"/>
      <c r="I15" s="13">
        <f>ROUND((H15/100)*G15,6)</f>
        <v>0</v>
      </c>
      <c r="J15" s="10"/>
      <c r="K15" s="11"/>
      <c r="L15" s="12"/>
      <c r="M15" s="14">
        <f>ROUND(L15/100*20,6)</f>
        <v>0</v>
      </c>
      <c r="N15" s="14">
        <f>L15+M15</f>
        <v>0</v>
      </c>
      <c r="O15" s="15"/>
      <c r="P15" s="14">
        <f>ROUND((O15*100)/120,6)</f>
        <v>0</v>
      </c>
      <c r="Q15" s="12"/>
      <c r="R15" s="43">
        <f>ROUND(P15-(P15/100*Q15),6)</f>
        <v>0</v>
      </c>
      <c r="S15" s="59" t="s">
        <v>56</v>
      </c>
      <c r="T15" s="60">
        <f>IF(S15="N/A",0,ROUND(G15*S15,6))</f>
        <v>0</v>
      </c>
      <c r="U15" s="54">
        <f>ROUND(I15*R15,2)</f>
        <v>0</v>
      </c>
      <c r="V15" s="61">
        <f>IF(U15&gt;L15,L15,U15)</f>
        <v>0</v>
      </c>
      <c r="W15" s="62">
        <f>T15+V15</f>
        <v>0</v>
      </c>
      <c r="X15" s="16">
        <f>L15+T15-W15</f>
        <v>0</v>
      </c>
    </row>
    <row r="16" spans="1:24" x14ac:dyDescent="0.3">
      <c r="A16" s="9" t="s">
        <v>15</v>
      </c>
      <c r="B16" s="10"/>
      <c r="C16" s="11"/>
      <c r="D16" s="11"/>
      <c r="E16" s="11"/>
      <c r="F16" s="12"/>
      <c r="G16" s="12"/>
      <c r="H16" s="11"/>
      <c r="I16" s="13">
        <f t="shared" ref="I16:I18" si="0">ROUND((H16/100)*G16,6)</f>
        <v>0</v>
      </c>
      <c r="J16" s="10"/>
      <c r="K16" s="11"/>
      <c r="L16" s="12"/>
      <c r="M16" s="14">
        <f t="shared" ref="M16:M18" si="1">ROUND(L16/100*20,6)</f>
        <v>0</v>
      </c>
      <c r="N16" s="14">
        <f t="shared" ref="N16:N18" si="2">L16+M16</f>
        <v>0</v>
      </c>
      <c r="O16" s="15"/>
      <c r="P16" s="14">
        <f t="shared" ref="P16:P18" si="3">ROUND((O16*100)/120,6)</f>
        <v>0</v>
      </c>
      <c r="Q16" s="12"/>
      <c r="R16" s="43">
        <f t="shared" ref="R16:R18" si="4">ROUND(P16-(P16/100*Q16),6)</f>
        <v>0</v>
      </c>
      <c r="S16" s="59" t="s">
        <v>56</v>
      </c>
      <c r="T16" s="60">
        <f>IF(S16="N/A",0,ROUND(G16*S16,6))</f>
        <v>0</v>
      </c>
      <c r="U16" s="54">
        <f>ROUND(I16*R16,2)</f>
        <v>0</v>
      </c>
      <c r="V16" s="61">
        <f>IF(U16&gt;L16,L16,U16)</f>
        <v>0</v>
      </c>
      <c r="W16" s="62">
        <f>T16+V16</f>
        <v>0</v>
      </c>
      <c r="X16" s="16">
        <f>L16+T16-W16</f>
        <v>0</v>
      </c>
    </row>
    <row r="17" spans="1:24" x14ac:dyDescent="0.3">
      <c r="A17" s="9" t="s">
        <v>16</v>
      </c>
      <c r="B17" s="11"/>
      <c r="C17" s="11"/>
      <c r="D17" s="11"/>
      <c r="E17" s="11"/>
      <c r="F17" s="12"/>
      <c r="G17" s="12"/>
      <c r="H17" s="11"/>
      <c r="I17" s="13">
        <f t="shared" si="0"/>
        <v>0</v>
      </c>
      <c r="J17" s="10"/>
      <c r="K17" s="11"/>
      <c r="L17" s="12"/>
      <c r="M17" s="14">
        <f t="shared" si="1"/>
        <v>0</v>
      </c>
      <c r="N17" s="14">
        <f t="shared" si="2"/>
        <v>0</v>
      </c>
      <c r="O17" s="15"/>
      <c r="P17" s="14">
        <f t="shared" si="3"/>
        <v>0</v>
      </c>
      <c r="Q17" s="12"/>
      <c r="R17" s="43">
        <f t="shared" si="4"/>
        <v>0</v>
      </c>
      <c r="S17" s="59" t="s">
        <v>56</v>
      </c>
      <c r="T17" s="60">
        <f>IF(S17="N/A",0,ROUND(G17*S17,6))</f>
        <v>0</v>
      </c>
      <c r="U17" s="54">
        <f>ROUND(I17*R17,2)</f>
        <v>0</v>
      </c>
      <c r="V17" s="61">
        <f>IF(U17&gt;L17,L17,U17)</f>
        <v>0</v>
      </c>
      <c r="W17" s="62">
        <f>T17+V17</f>
        <v>0</v>
      </c>
      <c r="X17" s="16">
        <f>L17+T17-W17</f>
        <v>0</v>
      </c>
    </row>
    <row r="18" spans="1:24" ht="17.25" thickBot="1" x14ac:dyDescent="0.35">
      <c r="A18" s="17" t="s">
        <v>26</v>
      </c>
      <c r="B18" s="18"/>
      <c r="C18" s="18"/>
      <c r="D18" s="18"/>
      <c r="E18" s="18"/>
      <c r="F18" s="19"/>
      <c r="G18" s="19"/>
      <c r="H18" s="18"/>
      <c r="I18" s="13">
        <f t="shared" si="0"/>
        <v>0</v>
      </c>
      <c r="J18" s="10"/>
      <c r="K18" s="11"/>
      <c r="L18" s="12"/>
      <c r="M18" s="14">
        <f t="shared" si="1"/>
        <v>0</v>
      </c>
      <c r="N18" s="14">
        <f t="shared" si="2"/>
        <v>0</v>
      </c>
      <c r="O18" s="15"/>
      <c r="P18" s="14">
        <f t="shared" si="3"/>
        <v>0</v>
      </c>
      <c r="Q18" s="12"/>
      <c r="R18" s="43">
        <f t="shared" si="4"/>
        <v>0</v>
      </c>
      <c r="S18" s="59" t="s">
        <v>56</v>
      </c>
      <c r="T18" s="63">
        <f>IF(S18="N/A",0,ROUND(G18*S18,6))</f>
        <v>0</v>
      </c>
      <c r="U18" s="55">
        <f>ROUND(I18*R18,2)</f>
        <v>0</v>
      </c>
      <c r="V18" s="64">
        <f>IF(U18&gt;L18,L18,U18)</f>
        <v>0</v>
      </c>
      <c r="W18" s="65">
        <f>T18+V18</f>
        <v>0</v>
      </c>
      <c r="X18" s="16">
        <f>L18+T18-W18</f>
        <v>0</v>
      </c>
    </row>
    <row r="19" spans="1:24" ht="17.25" thickBot="1" x14ac:dyDescent="0.35">
      <c r="A19" s="70" t="s">
        <v>27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2"/>
      <c r="V19" s="20">
        <f>SUM(V15:V18)</f>
        <v>0</v>
      </c>
      <c r="W19" s="20">
        <f>SUM(W15:W18)</f>
        <v>0</v>
      </c>
      <c r="X19" s="21">
        <f>SUM(X15:X18)</f>
        <v>0</v>
      </c>
    </row>
    <row r="20" spans="1:24" ht="6" customHeight="1" x14ac:dyDescent="0.3"/>
    <row r="21" spans="1:24" x14ac:dyDescent="0.3">
      <c r="A21" s="69" t="s">
        <v>50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40"/>
      <c r="X21" s="22"/>
    </row>
    <row r="22" spans="1:24" x14ac:dyDescent="0.3">
      <c r="A22" s="69" t="s">
        <v>51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39"/>
      <c r="X22" s="39"/>
    </row>
    <row r="23" spans="1:24" x14ac:dyDescent="0.3">
      <c r="A23" s="69" t="s">
        <v>52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</row>
    <row r="24" spans="1:24" x14ac:dyDescent="0.3">
      <c r="A24" s="66" t="s">
        <v>53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</row>
    <row r="25" spans="1:24" x14ac:dyDescent="0.3">
      <c r="A25" s="66" t="s">
        <v>54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</row>
    <row r="26" spans="1:24" x14ac:dyDescent="0.3">
      <c r="A26" s="66" t="s">
        <v>55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</row>
    <row r="27" spans="1:24" x14ac:dyDescent="0.3">
      <c r="A27" s="66" t="s">
        <v>76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</row>
  </sheetData>
  <mergeCells count="34">
    <mergeCell ref="A5:X5"/>
    <mergeCell ref="A6:X6"/>
    <mergeCell ref="A8:C8"/>
    <mergeCell ref="A10:C10"/>
    <mergeCell ref="A9:C9"/>
    <mergeCell ref="D9:L9"/>
    <mergeCell ref="D8:L8"/>
    <mergeCell ref="D10:L10"/>
    <mergeCell ref="T12:T13"/>
    <mergeCell ref="A24:X24"/>
    <mergeCell ref="A25:X25"/>
    <mergeCell ref="A26:X26"/>
    <mergeCell ref="L12:R12"/>
    <mergeCell ref="X12:X13"/>
    <mergeCell ref="V12:V13"/>
    <mergeCell ref="U12:U13"/>
    <mergeCell ref="E12:E13"/>
    <mergeCell ref="S12:S13"/>
    <mergeCell ref="A27:X27"/>
    <mergeCell ref="W12:W13"/>
    <mergeCell ref="A23:X23"/>
    <mergeCell ref="A21:V21"/>
    <mergeCell ref="A22:V22"/>
    <mergeCell ref="A19:U19"/>
    <mergeCell ref="K12:K13"/>
    <mergeCell ref="J12:J13"/>
    <mergeCell ref="I12:I13"/>
    <mergeCell ref="H12:H13"/>
    <mergeCell ref="G12:G13"/>
    <mergeCell ref="F12:F13"/>
    <mergeCell ref="D12:D13"/>
    <mergeCell ref="C12:C13"/>
    <mergeCell ref="B12:B13"/>
    <mergeCell ref="A12:A13"/>
  </mergeCells>
  <dataValidations count="1">
    <dataValidation type="list" errorStyle="information" allowBlank="1" showInputMessage="1" showErrorMessage="1" errorTitle="Overte prosím hodnotu" error="Overte prosím hodnotu v súlade s Opatrením Ministerstva práce, sociálnych vecí a rodiny Slovenskej republiky" prompt="Z roletového menu vyberte relevantnú možnosť. Suma základnej náhrady za každý 1 km jazdy pre jednostopové vozidlá a trojkolky je 0,053 EUR a pre osobné cestné motorové vozidlá je 0,193 EUR." sqref="S15:S18">
      <mc:AlternateContent xmlns:x12ac="http://schemas.microsoft.com/office/spreadsheetml/2011/1/ac" xmlns:mc="http://schemas.openxmlformats.org/markup-compatibility/2006">
        <mc:Choice Requires="x12ac">
          <x12ac:list>N/A,"0,053","0,193"</x12ac:list>
        </mc:Choice>
        <mc:Fallback>
          <formula1>"N/A,0,053,0,193"</formula1>
        </mc:Fallback>
      </mc:AlternateContent>
    </dataValidation>
  </dataValidations>
  <printOptions horizontalCentered="1"/>
  <pageMargins left="0.23622047244094491" right="0.23622047244094491" top="0.47244094488188981" bottom="0.39370078740157483" header="0.31496062992125984" footer="0.31496062992125984"/>
  <pageSetup paperSize="9" scale="55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Y27"/>
  <sheetViews>
    <sheetView tabSelected="1" zoomScale="90" zoomScaleNormal="90" zoomScaleSheetLayoutView="85" workbookViewId="0">
      <selection activeCell="A24" sqref="A24:W24"/>
    </sheetView>
  </sheetViews>
  <sheetFormatPr defaultColWidth="9.140625" defaultRowHeight="16.5" x14ac:dyDescent="0.3"/>
  <cols>
    <col min="1" max="1" width="3.42578125" style="1" bestFit="1" customWidth="1"/>
    <col min="2" max="2" width="14.7109375" style="1" customWidth="1"/>
    <col min="3" max="3" width="12.85546875" style="1" customWidth="1"/>
    <col min="4" max="4" width="11.140625" style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9.85546875" style="1" customWidth="1"/>
    <col min="10" max="10" width="10.85546875" style="1" customWidth="1"/>
    <col min="11" max="11" width="11.85546875" style="1" customWidth="1"/>
    <col min="12" max="13" width="9.140625" style="1"/>
    <col min="14" max="14" width="10.28515625" style="1" customWidth="1"/>
    <col min="15" max="16" width="9.42578125" style="1" customWidth="1"/>
    <col min="17" max="19" width="11.5703125" style="1" customWidth="1"/>
    <col min="20" max="22" width="12.140625" style="1" customWidth="1"/>
    <col min="23" max="23" width="10.5703125" style="1" customWidth="1"/>
    <col min="24" max="16384" width="9.140625" style="1"/>
  </cols>
  <sheetData>
    <row r="5" spans="1:23" ht="24" customHeight="1" x14ac:dyDescent="0.3">
      <c r="A5" s="89" t="s">
        <v>77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</row>
    <row r="6" spans="1:23" ht="16.149999999999999" customHeight="1" x14ac:dyDescent="0.3">
      <c r="A6" s="90" t="s">
        <v>59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</row>
    <row r="7" spans="1:23" ht="13.5" customHeight="1" x14ac:dyDescent="0.3"/>
    <row r="8" spans="1:23" ht="13.5" customHeight="1" x14ac:dyDescent="0.3">
      <c r="B8" s="91" t="s">
        <v>29</v>
      </c>
      <c r="C8" s="91"/>
      <c r="D8" s="91"/>
      <c r="E8" s="92"/>
      <c r="F8" s="92"/>
      <c r="G8" s="92"/>
      <c r="H8" s="92"/>
      <c r="I8" s="92"/>
      <c r="J8" s="92"/>
      <c r="K8" s="92"/>
      <c r="L8" s="92"/>
      <c r="M8" s="92"/>
    </row>
    <row r="9" spans="1:23" ht="13.5" customHeight="1" x14ac:dyDescent="0.3">
      <c r="B9" s="91" t="s">
        <v>25</v>
      </c>
      <c r="C9" s="91"/>
      <c r="D9" s="91"/>
      <c r="E9" s="92"/>
      <c r="F9" s="92"/>
      <c r="G9" s="92"/>
      <c r="H9" s="92"/>
      <c r="I9" s="92"/>
      <c r="J9" s="92"/>
      <c r="K9" s="92"/>
      <c r="L9" s="92"/>
      <c r="M9" s="92"/>
    </row>
    <row r="10" spans="1:23" ht="13.5" customHeight="1" x14ac:dyDescent="0.3">
      <c r="B10" s="91" t="s">
        <v>30</v>
      </c>
      <c r="C10" s="91"/>
      <c r="D10" s="91"/>
      <c r="E10" s="92"/>
      <c r="F10" s="92"/>
      <c r="G10" s="92"/>
      <c r="H10" s="92"/>
      <c r="I10" s="92"/>
      <c r="J10" s="92"/>
      <c r="K10" s="92"/>
      <c r="L10" s="92"/>
      <c r="M10" s="92"/>
    </row>
    <row r="11" spans="1:23" ht="13.5" customHeight="1" thickBot="1" x14ac:dyDescent="0.35"/>
    <row r="12" spans="1:23" s="4" customFormat="1" ht="15" customHeight="1" x14ac:dyDescent="0.2">
      <c r="A12" s="103" t="s">
        <v>0</v>
      </c>
      <c r="B12" s="95" t="s">
        <v>21</v>
      </c>
      <c r="C12" s="95" t="s">
        <v>23</v>
      </c>
      <c r="D12" s="95" t="s">
        <v>24</v>
      </c>
      <c r="E12" s="95" t="s">
        <v>31</v>
      </c>
      <c r="F12" s="95" t="s">
        <v>18</v>
      </c>
      <c r="G12" s="95" t="s">
        <v>78</v>
      </c>
      <c r="H12" s="95" t="s">
        <v>79</v>
      </c>
      <c r="I12" s="97" t="s">
        <v>60</v>
      </c>
      <c r="J12" s="95" t="s">
        <v>80</v>
      </c>
      <c r="K12" s="95" t="s">
        <v>81</v>
      </c>
      <c r="L12" s="80" t="s">
        <v>32</v>
      </c>
      <c r="M12" s="105"/>
      <c r="N12" s="105"/>
      <c r="O12" s="105"/>
      <c r="P12" s="105"/>
      <c r="Q12" s="105"/>
      <c r="R12" s="87" t="s">
        <v>71</v>
      </c>
      <c r="S12" s="77" t="s">
        <v>57</v>
      </c>
      <c r="T12" s="106" t="s">
        <v>82</v>
      </c>
      <c r="U12" s="99" t="s">
        <v>73</v>
      </c>
      <c r="V12" s="67" t="s">
        <v>58</v>
      </c>
      <c r="W12" s="101" t="s">
        <v>17</v>
      </c>
    </row>
    <row r="13" spans="1:23" s="4" customFormat="1" ht="68.25" customHeight="1" x14ac:dyDescent="0.2">
      <c r="A13" s="104"/>
      <c r="B13" s="96"/>
      <c r="C13" s="96"/>
      <c r="D13" s="96"/>
      <c r="E13" s="96"/>
      <c r="F13" s="96"/>
      <c r="G13" s="96"/>
      <c r="H13" s="96"/>
      <c r="I13" s="98"/>
      <c r="J13" s="96"/>
      <c r="K13" s="96"/>
      <c r="L13" s="23" t="s">
        <v>61</v>
      </c>
      <c r="M13" s="23" t="s">
        <v>12</v>
      </c>
      <c r="N13" s="23" t="s">
        <v>13</v>
      </c>
      <c r="O13" s="23" t="s">
        <v>33</v>
      </c>
      <c r="P13" s="23" t="s">
        <v>22</v>
      </c>
      <c r="Q13" s="45" t="s">
        <v>62</v>
      </c>
      <c r="R13" s="88"/>
      <c r="S13" s="78"/>
      <c r="T13" s="107"/>
      <c r="U13" s="100"/>
      <c r="V13" s="68"/>
      <c r="W13" s="102"/>
    </row>
    <row r="14" spans="1:23" s="4" customFormat="1" ht="38.25" customHeight="1" x14ac:dyDescent="0.2">
      <c r="A14" s="24" t="s">
        <v>1</v>
      </c>
      <c r="B14" s="25" t="s">
        <v>2</v>
      </c>
      <c r="C14" s="25" t="s">
        <v>3</v>
      </c>
      <c r="D14" s="25" t="s">
        <v>4</v>
      </c>
      <c r="E14" s="25" t="s">
        <v>5</v>
      </c>
      <c r="F14" s="25" t="s">
        <v>6</v>
      </c>
      <c r="G14" s="25" t="s">
        <v>7</v>
      </c>
      <c r="H14" s="25" t="s">
        <v>8</v>
      </c>
      <c r="I14" s="25" t="s">
        <v>34</v>
      </c>
      <c r="J14" s="25" t="s">
        <v>9</v>
      </c>
      <c r="K14" s="25" t="s">
        <v>10</v>
      </c>
      <c r="L14" s="25" t="s">
        <v>11</v>
      </c>
      <c r="M14" s="25" t="s">
        <v>35</v>
      </c>
      <c r="N14" s="25" t="s">
        <v>36</v>
      </c>
      <c r="O14" s="25" t="s">
        <v>19</v>
      </c>
      <c r="P14" s="25" t="s">
        <v>28</v>
      </c>
      <c r="Q14" s="26" t="s">
        <v>37</v>
      </c>
      <c r="R14" s="56" t="s">
        <v>63</v>
      </c>
      <c r="S14" s="57" t="s">
        <v>65</v>
      </c>
      <c r="T14" s="50" t="s">
        <v>64</v>
      </c>
      <c r="U14" s="47" t="s">
        <v>83</v>
      </c>
      <c r="V14" s="42" t="s">
        <v>84</v>
      </c>
      <c r="W14" s="108" t="s">
        <v>85</v>
      </c>
    </row>
    <row r="15" spans="1:23" s="4" customFormat="1" ht="14.25" customHeight="1" x14ac:dyDescent="0.2">
      <c r="A15" s="27" t="s">
        <v>14</v>
      </c>
      <c r="B15" s="28"/>
      <c r="C15" s="29"/>
      <c r="D15" s="29"/>
      <c r="E15" s="29"/>
      <c r="F15" s="30"/>
      <c r="G15" s="30"/>
      <c r="H15" s="29"/>
      <c r="I15" s="31">
        <f>ROUND((H15/100)*G15,6)</f>
        <v>0</v>
      </c>
      <c r="J15" s="28"/>
      <c r="K15" s="29"/>
      <c r="L15" s="30"/>
      <c r="M15" s="31">
        <f>ROUND(L15/100*20,6)</f>
        <v>0</v>
      </c>
      <c r="N15" s="31">
        <f>L15+M15</f>
        <v>0</v>
      </c>
      <c r="O15" s="32"/>
      <c r="P15" s="30"/>
      <c r="Q15" s="46">
        <f>ROUND(O15-(O15/100*P15),6)</f>
        <v>0</v>
      </c>
      <c r="R15" s="59" t="s">
        <v>56</v>
      </c>
      <c r="S15" s="60">
        <f>IF(R15="N/A",0,ROUND(G15*R15,6))</f>
        <v>0</v>
      </c>
      <c r="T15" s="51">
        <f>ROUND(I15*Q15,2)</f>
        <v>0</v>
      </c>
      <c r="U15" s="48">
        <f>IF(T15&gt;N15,N15,T15)</f>
        <v>0</v>
      </c>
      <c r="V15" s="62">
        <f>S15+U15</f>
        <v>0</v>
      </c>
      <c r="W15" s="109">
        <f>N15+S15-V15</f>
        <v>0</v>
      </c>
    </row>
    <row r="16" spans="1:23" s="4" customFormat="1" ht="14.25" customHeight="1" x14ac:dyDescent="0.2">
      <c r="A16" s="27" t="s">
        <v>15</v>
      </c>
      <c r="B16" s="28"/>
      <c r="C16" s="29"/>
      <c r="D16" s="29"/>
      <c r="E16" s="29"/>
      <c r="F16" s="30"/>
      <c r="G16" s="30"/>
      <c r="H16" s="29"/>
      <c r="I16" s="31">
        <f t="shared" ref="I16:I18" si="0">ROUND((H16/100)*G16,6)</f>
        <v>0</v>
      </c>
      <c r="J16" s="28"/>
      <c r="K16" s="29"/>
      <c r="L16" s="30"/>
      <c r="M16" s="31">
        <f t="shared" ref="M16:M18" si="1">ROUND(L16/100*20,6)</f>
        <v>0</v>
      </c>
      <c r="N16" s="31">
        <f t="shared" ref="N16:N18" si="2">L16+M16</f>
        <v>0</v>
      </c>
      <c r="O16" s="32"/>
      <c r="P16" s="30"/>
      <c r="Q16" s="46">
        <f t="shared" ref="Q16:Q18" si="3">ROUND(O16-(O16/100*P16),6)</f>
        <v>0</v>
      </c>
      <c r="R16" s="59" t="s">
        <v>56</v>
      </c>
      <c r="S16" s="60">
        <f t="shared" ref="S16:S18" si="4">IF(R16="N/A",0,ROUND(G16*R16,6))</f>
        <v>0</v>
      </c>
      <c r="T16" s="51">
        <f>ROUND(I16*Q16,2)</f>
        <v>0</v>
      </c>
      <c r="U16" s="48">
        <f>IF(T16&gt;N16,N16,T16)</f>
        <v>0</v>
      </c>
      <c r="V16" s="62">
        <f t="shared" ref="V16:V18" si="5">S16+U16</f>
        <v>0</v>
      </c>
      <c r="W16" s="109">
        <f t="shared" ref="W16:W18" si="6">N16+S16-V16</f>
        <v>0</v>
      </c>
    </row>
    <row r="17" spans="1:25" s="4" customFormat="1" ht="14.25" customHeight="1" x14ac:dyDescent="0.2">
      <c r="A17" s="27" t="s">
        <v>16</v>
      </c>
      <c r="B17" s="29"/>
      <c r="C17" s="29"/>
      <c r="D17" s="29"/>
      <c r="E17" s="29"/>
      <c r="F17" s="30"/>
      <c r="G17" s="30"/>
      <c r="H17" s="29"/>
      <c r="I17" s="31">
        <f t="shared" si="0"/>
        <v>0</v>
      </c>
      <c r="J17" s="28"/>
      <c r="K17" s="29"/>
      <c r="L17" s="30"/>
      <c r="M17" s="31">
        <f t="shared" si="1"/>
        <v>0</v>
      </c>
      <c r="N17" s="31">
        <f t="shared" si="2"/>
        <v>0</v>
      </c>
      <c r="O17" s="32"/>
      <c r="P17" s="30"/>
      <c r="Q17" s="46">
        <f t="shared" si="3"/>
        <v>0</v>
      </c>
      <c r="R17" s="59" t="s">
        <v>56</v>
      </c>
      <c r="S17" s="60">
        <f t="shared" si="4"/>
        <v>0</v>
      </c>
      <c r="T17" s="51">
        <f>ROUND(I17*Q17,2)</f>
        <v>0</v>
      </c>
      <c r="U17" s="48">
        <f>IF(T17&gt;N17,N17,T17)</f>
        <v>0</v>
      </c>
      <c r="V17" s="62">
        <f t="shared" si="5"/>
        <v>0</v>
      </c>
      <c r="W17" s="109">
        <f t="shared" si="6"/>
        <v>0</v>
      </c>
    </row>
    <row r="18" spans="1:25" s="4" customFormat="1" ht="14.25" customHeight="1" thickBot="1" x14ac:dyDescent="0.25">
      <c r="A18" s="33" t="s">
        <v>26</v>
      </c>
      <c r="B18" s="34"/>
      <c r="C18" s="34"/>
      <c r="D18" s="34"/>
      <c r="E18" s="34"/>
      <c r="F18" s="35"/>
      <c r="G18" s="35"/>
      <c r="H18" s="34"/>
      <c r="I18" s="31">
        <f t="shared" si="0"/>
        <v>0</v>
      </c>
      <c r="J18" s="28"/>
      <c r="K18" s="29"/>
      <c r="L18" s="30"/>
      <c r="M18" s="31">
        <f t="shared" si="1"/>
        <v>0</v>
      </c>
      <c r="N18" s="31">
        <f t="shared" si="2"/>
        <v>0</v>
      </c>
      <c r="O18" s="32"/>
      <c r="P18" s="30"/>
      <c r="Q18" s="46">
        <f t="shared" si="3"/>
        <v>0</v>
      </c>
      <c r="R18" s="59" t="s">
        <v>56</v>
      </c>
      <c r="S18" s="63">
        <f t="shared" si="4"/>
        <v>0</v>
      </c>
      <c r="T18" s="52">
        <f>ROUND(I18*Q18,2)</f>
        <v>0</v>
      </c>
      <c r="U18" s="49">
        <f>IF(T18&gt;N18,N18,T18)</f>
        <v>0</v>
      </c>
      <c r="V18" s="65">
        <f t="shared" si="5"/>
        <v>0</v>
      </c>
      <c r="W18" s="109">
        <f t="shared" si="6"/>
        <v>0</v>
      </c>
    </row>
    <row r="19" spans="1:25" s="4" customFormat="1" ht="14.25" customHeight="1" thickBot="1" x14ac:dyDescent="0.25">
      <c r="A19" s="93" t="s">
        <v>27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36">
        <f>SUM(U15:U18)</f>
        <v>0</v>
      </c>
      <c r="V19" s="20">
        <f>SUM(V15:V18)</f>
        <v>0</v>
      </c>
      <c r="W19" s="37">
        <f>SUM(W15:W18)</f>
        <v>0</v>
      </c>
    </row>
    <row r="20" spans="1:25" s="4" customFormat="1" ht="6" customHeight="1" x14ac:dyDescent="0.2"/>
    <row r="21" spans="1:25" s="4" customFormat="1" ht="14.25" customHeight="1" x14ac:dyDescent="0.2">
      <c r="A21" s="69" t="s">
        <v>50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</row>
    <row r="22" spans="1:25" s="4" customFormat="1" ht="14.25" customHeight="1" x14ac:dyDescent="0.2">
      <c r="A22" s="69" t="s">
        <v>51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</row>
    <row r="23" spans="1:25" s="4" customFormat="1" ht="14.25" customHeight="1" x14ac:dyDescent="0.2">
      <c r="A23" s="69" t="s">
        <v>52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</row>
    <row r="24" spans="1:25" s="4" customFormat="1" ht="15" x14ac:dyDescent="0.2">
      <c r="A24" s="66" t="s">
        <v>53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</row>
    <row r="25" spans="1:25" s="4" customFormat="1" ht="15" customHeight="1" x14ac:dyDescent="0.2">
      <c r="A25" s="66" t="s">
        <v>54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</row>
    <row r="26" spans="1:25" s="4" customFormat="1" ht="15" customHeight="1" x14ac:dyDescent="0.2">
      <c r="A26" s="66" t="s">
        <v>55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</row>
    <row r="27" spans="1:25" s="4" customFormat="1" ht="15" x14ac:dyDescent="0.2">
      <c r="A27" s="66" t="s">
        <v>76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</row>
  </sheetData>
  <mergeCells count="34">
    <mergeCell ref="B10:D10"/>
    <mergeCell ref="B12:B13"/>
    <mergeCell ref="C12:C13"/>
    <mergeCell ref="E10:M10"/>
    <mergeCell ref="R12:R13"/>
    <mergeCell ref="A5:W5"/>
    <mergeCell ref="A6:W6"/>
    <mergeCell ref="B8:D8"/>
    <mergeCell ref="E8:M8"/>
    <mergeCell ref="B9:D9"/>
    <mergeCell ref="E9:M9"/>
    <mergeCell ref="A23:W23"/>
    <mergeCell ref="A12:A13"/>
    <mergeCell ref="L12:Q12"/>
    <mergeCell ref="T12:T13"/>
    <mergeCell ref="J12:J13"/>
    <mergeCell ref="K12:K13"/>
    <mergeCell ref="S12:S13"/>
    <mergeCell ref="A21:W21"/>
    <mergeCell ref="A19:T19"/>
    <mergeCell ref="H12:H13"/>
    <mergeCell ref="I12:I13"/>
    <mergeCell ref="A27:Y27"/>
    <mergeCell ref="V12:V13"/>
    <mergeCell ref="A24:W24"/>
    <mergeCell ref="A25:W25"/>
    <mergeCell ref="A26:W26"/>
    <mergeCell ref="A22:W22"/>
    <mergeCell ref="D12:D13"/>
    <mergeCell ref="E12:E13"/>
    <mergeCell ref="F12:F13"/>
    <mergeCell ref="U12:U13"/>
    <mergeCell ref="W12:W13"/>
    <mergeCell ref="G12:G13"/>
  </mergeCells>
  <dataValidations count="1">
    <dataValidation type="list" errorStyle="information" allowBlank="1" showInputMessage="1" showErrorMessage="1" errorTitle="Overte prosím hodnotu" error="Overte prosím hodnotu v súlade s Opatrením Ministerstva práce, sociálnych vecí a rodiny Slovenskej republiky" prompt="Z roletového menu vyberte relevantnú možnosť. Suma základnej náhrady za každý 1 km jazdy pre jednostopové vozidlá a trojkolky je 0,053 EUR a pre osobné cestné motorové vozidlá je 0,193 EUR." sqref="R15:R18">
      <mc:AlternateContent xmlns:x12ac="http://schemas.microsoft.com/office/spreadsheetml/2011/1/ac" xmlns:mc="http://schemas.openxmlformats.org/markup-compatibility/2006">
        <mc:Choice Requires="x12ac">
          <x12ac:list>N/A,"0,053","0,193"</x12ac:list>
        </mc:Choice>
        <mc:Fallback>
          <formula1>"N/A,0,053,0,193"</formula1>
        </mc:Fallback>
      </mc:AlternateContent>
    </dataValidation>
  </dataValidations>
  <printOptions horizontalCentered="1"/>
  <pageMargins left="0.23622047244094491" right="0.23622047244094491" top="0.51181102362204722" bottom="0.43307086614173229" header="0.31496062992125984" footer="0.31496062992125984"/>
  <pageSetup paperSize="9" scale="58" fitToHeight="0" orientation="landscape" cellComments="asDisplayed" r:id="rId1"/>
  <headerFooter>
    <oddHeader>&amp;L&amp;"Arial,Normálne"&amp;12Príloha 4.3.9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SAZP</dc:creator>
  <cp:lastModifiedBy>GG</cp:lastModifiedBy>
  <cp:lastPrinted>2017-06-27T11:23:40Z</cp:lastPrinted>
  <dcterms:created xsi:type="dcterms:W3CDTF">2010-07-19T11:22:24Z</dcterms:created>
  <dcterms:modified xsi:type="dcterms:W3CDTF">2020-08-12T08:17:38Z</dcterms:modified>
</cp:coreProperties>
</file>