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aniel.zoscak\Desktop\MaM\OP KZP\MaM\Príručka k OV\"/>
    </mc:Choice>
  </mc:AlternateContent>
  <bookViews>
    <workbookView xWindow="0" yWindow="0" windowWidth="28800" windowHeight="11235" activeTab="1"/>
  </bookViews>
  <sheets>
    <sheet name="Výpočet mzdových výdavkov" sheetId="3" r:id="rId1"/>
    <sheet name="limity" sheetId="4" r:id="rId2"/>
  </sheets>
  <definedNames>
    <definedName name="_xlnm.Print_Titles" localSheetId="0">'Výpočet mzdových výdavkov'!$17:$22</definedName>
    <definedName name="_xlnm.Print_Area" localSheetId="0">'Výpočet mzdových výdavkov'!$A$1:$AS$108</definedName>
    <definedName name="pozicia">limity!$A$3:$A$7</definedName>
    <definedName name="verzia">limity!$B$1:$Y$1</definedName>
  </definedNames>
  <calcPr calcId="152511"/>
</workbook>
</file>

<file path=xl/calcChain.xml><?xml version="1.0" encoding="utf-8"?>
<calcChain xmlns="http://schemas.openxmlformats.org/spreadsheetml/2006/main">
  <c r="C12" i="4" l="1"/>
  <c r="D12" i="4"/>
  <c r="E12" i="4"/>
  <c r="F12" i="4"/>
  <c r="G12" i="4"/>
  <c r="H12" i="4"/>
  <c r="I12" i="4"/>
  <c r="J12" i="4"/>
  <c r="B12" i="4"/>
  <c r="AH21" i="3" l="1"/>
  <c r="AI21" i="3"/>
  <c r="AJ21" i="3"/>
  <c r="AI20" i="3"/>
  <c r="AJ20" i="3"/>
  <c r="AH20" i="3"/>
  <c r="W21" i="3"/>
  <c r="X21" i="3"/>
  <c r="Y21" i="3"/>
  <c r="X20" i="3"/>
  <c r="Y20" i="3"/>
  <c r="W20" i="3"/>
  <c r="S35" i="3" l="1"/>
  <c r="Y35" i="3" s="1"/>
  <c r="Q35" i="3"/>
  <c r="S34" i="3"/>
  <c r="Y34" i="3" s="1"/>
  <c r="Q34" i="3"/>
  <c r="S33" i="3"/>
  <c r="Q33" i="3"/>
  <c r="S32" i="3"/>
  <c r="Y32" i="3" s="1"/>
  <c r="Q32" i="3"/>
  <c r="G32" i="3"/>
  <c r="H32" i="3"/>
  <c r="G33" i="3"/>
  <c r="H33" i="3"/>
  <c r="G34" i="3"/>
  <c r="H34" i="3"/>
  <c r="G35" i="3"/>
  <c r="H35" i="3"/>
  <c r="Q45" i="3"/>
  <c r="S45" i="3"/>
  <c r="T45" i="3" s="1"/>
  <c r="Q46" i="3"/>
  <c r="S46" i="3"/>
  <c r="X46" i="3" s="1"/>
  <c r="Q47" i="3"/>
  <c r="S47" i="3"/>
  <c r="V47" i="3" s="1"/>
  <c r="Q48" i="3"/>
  <c r="S48" i="3"/>
  <c r="T48" i="3" s="1"/>
  <c r="G45" i="3"/>
  <c r="H45" i="3"/>
  <c r="G46" i="3"/>
  <c r="H46" i="3"/>
  <c r="G47" i="3"/>
  <c r="H47" i="3"/>
  <c r="G48" i="3"/>
  <c r="H48" i="3"/>
  <c r="Q61" i="3"/>
  <c r="S61" i="3"/>
  <c r="T61" i="3" s="1"/>
  <c r="Q62" i="3"/>
  <c r="S62" i="3"/>
  <c r="T62" i="3" s="1"/>
  <c r="Q63" i="3"/>
  <c r="S63" i="3"/>
  <c r="T63" i="3" s="1"/>
  <c r="Q64" i="3"/>
  <c r="S64" i="3"/>
  <c r="T64" i="3" s="1"/>
  <c r="AE64" i="3" s="1"/>
  <c r="H64" i="3"/>
  <c r="G64" i="3"/>
  <c r="H63" i="3"/>
  <c r="G63" i="3"/>
  <c r="H62" i="3"/>
  <c r="G62" i="3"/>
  <c r="H61" i="3"/>
  <c r="G61" i="3"/>
  <c r="Q75" i="3"/>
  <c r="S75" i="3"/>
  <c r="T75" i="3" s="1"/>
  <c r="Q76" i="3"/>
  <c r="S76" i="3"/>
  <c r="T76" i="3" s="1"/>
  <c r="Q77" i="3"/>
  <c r="S77" i="3"/>
  <c r="T77" i="3" s="1"/>
  <c r="Q78" i="3"/>
  <c r="S78" i="3"/>
  <c r="T78" i="3" s="1"/>
  <c r="G75" i="3"/>
  <c r="H75" i="3"/>
  <c r="G76" i="3"/>
  <c r="H76" i="3"/>
  <c r="G77" i="3"/>
  <c r="H77" i="3"/>
  <c r="G78" i="3"/>
  <c r="H78" i="3"/>
  <c r="AJ32" i="3" l="1"/>
  <c r="AE77" i="3"/>
  <c r="AE75" i="3"/>
  <c r="AG47" i="3"/>
  <c r="AE78" i="3"/>
  <c r="AE76" i="3"/>
  <c r="AE62" i="3"/>
  <c r="AE48" i="3"/>
  <c r="AI46" i="3"/>
  <c r="AJ34" i="3"/>
  <c r="AE45" i="3"/>
  <c r="AE63" i="3"/>
  <c r="AE61" i="3"/>
  <c r="AJ35" i="3"/>
  <c r="T35" i="3"/>
  <c r="AE35" i="3" s="1"/>
  <c r="U35" i="3"/>
  <c r="AF35" i="3" s="1"/>
  <c r="V35" i="3"/>
  <c r="AG35" i="3" s="1"/>
  <c r="W35" i="3"/>
  <c r="AH35" i="3" s="1"/>
  <c r="X35" i="3"/>
  <c r="AI35" i="3" s="1"/>
  <c r="U34" i="3"/>
  <c r="AF34" i="3" s="1"/>
  <c r="T34" i="3"/>
  <c r="AE34" i="3" s="1"/>
  <c r="V34" i="3"/>
  <c r="AG34" i="3" s="1"/>
  <c r="W34" i="3"/>
  <c r="AH34" i="3" s="1"/>
  <c r="X34" i="3"/>
  <c r="AI34" i="3" s="1"/>
  <c r="W33" i="3"/>
  <c r="AH33" i="3" s="1"/>
  <c r="V33" i="3"/>
  <c r="AG33" i="3" s="1"/>
  <c r="X33" i="3"/>
  <c r="AI33" i="3" s="1"/>
  <c r="T33" i="3"/>
  <c r="AE33" i="3" s="1"/>
  <c r="U33" i="3"/>
  <c r="AF33" i="3" s="1"/>
  <c r="Y33" i="3"/>
  <c r="AJ33" i="3" s="1"/>
  <c r="T32" i="3"/>
  <c r="AE32" i="3" s="1"/>
  <c r="V32" i="3"/>
  <c r="AG32" i="3" s="1"/>
  <c r="W32" i="3"/>
  <c r="AH32" i="3" s="1"/>
  <c r="U32" i="3"/>
  <c r="AF32" i="3" s="1"/>
  <c r="X32" i="3"/>
  <c r="AI32" i="3" s="1"/>
  <c r="U47" i="3"/>
  <c r="AF47" i="3" s="1"/>
  <c r="W46" i="3"/>
  <c r="AH46" i="3" s="1"/>
  <c r="Y45" i="3"/>
  <c r="AJ45" i="3" s="1"/>
  <c r="T47" i="3"/>
  <c r="AE47" i="3" s="1"/>
  <c r="V46" i="3"/>
  <c r="AG46" i="3" s="1"/>
  <c r="X45" i="3"/>
  <c r="AI45" i="3" s="1"/>
  <c r="U48" i="3"/>
  <c r="AF48" i="3" s="1"/>
  <c r="W47" i="3"/>
  <c r="AH47" i="3" s="1"/>
  <c r="Y46" i="3"/>
  <c r="AJ46" i="3" s="1"/>
  <c r="Y48" i="3"/>
  <c r="AJ48" i="3" s="1"/>
  <c r="T46" i="3"/>
  <c r="AE46" i="3" s="1"/>
  <c r="V45" i="3"/>
  <c r="AG45" i="3" s="1"/>
  <c r="U45" i="3"/>
  <c r="AF45" i="3" s="1"/>
  <c r="U46" i="3"/>
  <c r="AF46" i="3" s="1"/>
  <c r="W45" i="3"/>
  <c r="AH45" i="3" s="1"/>
  <c r="X48" i="3"/>
  <c r="AI48" i="3" s="1"/>
  <c r="W48" i="3"/>
  <c r="AH48" i="3" s="1"/>
  <c r="Y47" i="3"/>
  <c r="AJ47" i="3" s="1"/>
  <c r="V48" i="3"/>
  <c r="AG48" i="3" s="1"/>
  <c r="X47" i="3"/>
  <c r="AI47" i="3" s="1"/>
  <c r="Y63" i="3"/>
  <c r="AJ63" i="3" s="1"/>
  <c r="X61" i="3"/>
  <c r="AI61" i="3" s="1"/>
  <c r="Y62" i="3"/>
  <c r="AJ62" i="3" s="1"/>
  <c r="X63" i="3"/>
  <c r="AI63" i="3" s="1"/>
  <c r="W61" i="3"/>
  <c r="AH61" i="3" s="1"/>
  <c r="Y64" i="3"/>
  <c r="AJ64" i="3" s="1"/>
  <c r="Y61" i="3"/>
  <c r="AJ61" i="3" s="1"/>
  <c r="X64" i="3"/>
  <c r="AI64" i="3" s="1"/>
  <c r="X62" i="3"/>
  <c r="AI62" i="3" s="1"/>
  <c r="W64" i="3"/>
  <c r="AH64" i="3" s="1"/>
  <c r="W63" i="3"/>
  <c r="AH63" i="3" s="1"/>
  <c r="W62" i="3"/>
  <c r="AH62" i="3" s="1"/>
  <c r="V64" i="3"/>
  <c r="AG64" i="3" s="1"/>
  <c r="V63" i="3"/>
  <c r="AG63" i="3" s="1"/>
  <c r="V62" i="3"/>
  <c r="AG62" i="3" s="1"/>
  <c r="V61" i="3"/>
  <c r="AG61" i="3" s="1"/>
  <c r="U64" i="3"/>
  <c r="AF64" i="3" s="1"/>
  <c r="U63" i="3"/>
  <c r="AF63" i="3" s="1"/>
  <c r="U62" i="3"/>
  <c r="AF62" i="3" s="1"/>
  <c r="U61" i="3"/>
  <c r="AF61" i="3" s="1"/>
  <c r="Y78" i="3"/>
  <c r="AJ78" i="3" s="1"/>
  <c r="Y76" i="3"/>
  <c r="AJ76" i="3" s="1"/>
  <c r="X77" i="3"/>
  <c r="AI77" i="3" s="1"/>
  <c r="X76" i="3"/>
  <c r="AI76" i="3" s="1"/>
  <c r="W77" i="3"/>
  <c r="AH77" i="3" s="1"/>
  <c r="W75" i="3"/>
  <c r="AH75" i="3" s="1"/>
  <c r="V77" i="3"/>
  <c r="AG77" i="3" s="1"/>
  <c r="V75" i="3"/>
  <c r="AG75" i="3" s="1"/>
  <c r="U78" i="3"/>
  <c r="AF78" i="3" s="1"/>
  <c r="U77" i="3"/>
  <c r="AF77" i="3" s="1"/>
  <c r="U76" i="3"/>
  <c r="AF76" i="3" s="1"/>
  <c r="U75" i="3"/>
  <c r="AF75" i="3" s="1"/>
  <c r="Y77" i="3"/>
  <c r="AJ77" i="3" s="1"/>
  <c r="Y75" i="3"/>
  <c r="AJ75" i="3" s="1"/>
  <c r="X78" i="3"/>
  <c r="AI78" i="3" s="1"/>
  <c r="X75" i="3"/>
  <c r="AI75" i="3" s="1"/>
  <c r="W78" i="3"/>
  <c r="AH78" i="3" s="1"/>
  <c r="W76" i="3"/>
  <c r="AH76" i="3" s="1"/>
  <c r="V78" i="3"/>
  <c r="AG78" i="3" s="1"/>
  <c r="V76" i="3"/>
  <c r="AG76" i="3" s="1"/>
  <c r="AB35" i="3" l="1"/>
  <c r="AB34" i="3"/>
  <c r="AB33" i="3"/>
  <c r="AB32" i="3"/>
  <c r="AB45" i="3"/>
  <c r="AB48" i="3"/>
  <c r="AB47" i="3"/>
  <c r="AB46" i="3"/>
  <c r="AB64" i="3"/>
  <c r="AB63" i="3"/>
  <c r="AB62" i="3"/>
  <c r="AB61" i="3"/>
  <c r="AB78" i="3"/>
  <c r="AB77" i="3"/>
  <c r="AB76" i="3"/>
  <c r="AB75" i="3"/>
  <c r="S91" i="3"/>
  <c r="W91" i="3" s="1"/>
  <c r="Q91" i="3"/>
  <c r="H91" i="3"/>
  <c r="G91" i="3"/>
  <c r="S90" i="3"/>
  <c r="X90" i="3" s="1"/>
  <c r="Q90" i="3"/>
  <c r="H90" i="3"/>
  <c r="G90" i="3"/>
  <c r="S89" i="3"/>
  <c r="W89" i="3" s="1"/>
  <c r="Q89" i="3"/>
  <c r="H89" i="3"/>
  <c r="G89" i="3"/>
  <c r="S88" i="3"/>
  <c r="X88" i="3" s="1"/>
  <c r="Q88" i="3"/>
  <c r="H88" i="3"/>
  <c r="G88" i="3"/>
  <c r="S86" i="3"/>
  <c r="X86" i="3" s="1"/>
  <c r="Q86" i="3"/>
  <c r="H86" i="3"/>
  <c r="G86" i="3"/>
  <c r="S85" i="3"/>
  <c r="X85" i="3" s="1"/>
  <c r="Q85" i="3"/>
  <c r="H85" i="3"/>
  <c r="G85" i="3"/>
  <c r="S84" i="3"/>
  <c r="W84" i="3" s="1"/>
  <c r="Q84" i="3"/>
  <c r="H84" i="3"/>
  <c r="G84" i="3"/>
  <c r="S83" i="3"/>
  <c r="W83" i="3" s="1"/>
  <c r="Q83" i="3"/>
  <c r="H83" i="3"/>
  <c r="G83" i="3"/>
  <c r="S79" i="3"/>
  <c r="W79" i="3" s="1"/>
  <c r="AH79" i="3" s="1"/>
  <c r="Q79" i="3"/>
  <c r="H79" i="3"/>
  <c r="G79" i="3"/>
  <c r="S74" i="3"/>
  <c r="Q74" i="3"/>
  <c r="H74" i="3"/>
  <c r="G74" i="3"/>
  <c r="S73" i="3"/>
  <c r="W73" i="3" s="1"/>
  <c r="AH73" i="3" s="1"/>
  <c r="Q73" i="3"/>
  <c r="H73" i="3"/>
  <c r="G73" i="3"/>
  <c r="S72" i="3"/>
  <c r="X72" i="3" s="1"/>
  <c r="Q72" i="3"/>
  <c r="H72" i="3"/>
  <c r="G72" i="3"/>
  <c r="S71" i="3"/>
  <c r="W71" i="3" s="1"/>
  <c r="Q71" i="3"/>
  <c r="H71" i="3"/>
  <c r="G71" i="3"/>
  <c r="S70" i="3"/>
  <c r="X70" i="3" s="1"/>
  <c r="Q70" i="3"/>
  <c r="H70" i="3"/>
  <c r="G70" i="3"/>
  <c r="S69" i="3"/>
  <c r="W69" i="3" s="1"/>
  <c r="Q69" i="3"/>
  <c r="H69" i="3"/>
  <c r="G69" i="3"/>
  <c r="S68" i="3"/>
  <c r="X68" i="3" s="1"/>
  <c r="Q68" i="3"/>
  <c r="H68" i="3"/>
  <c r="G68" i="3"/>
  <c r="S67" i="3"/>
  <c r="Q67" i="3"/>
  <c r="Q80" i="3" s="1"/>
  <c r="H67" i="3"/>
  <c r="H80" i="3" s="1"/>
  <c r="G67" i="3"/>
  <c r="S65" i="3"/>
  <c r="W65" i="3" s="1"/>
  <c r="Q65" i="3"/>
  <c r="H65" i="3"/>
  <c r="G65" i="3"/>
  <c r="S60" i="3"/>
  <c r="X60" i="3" s="1"/>
  <c r="Q60" i="3"/>
  <c r="H60" i="3"/>
  <c r="G60" i="3"/>
  <c r="S59" i="3"/>
  <c r="W59" i="3" s="1"/>
  <c r="Q59" i="3"/>
  <c r="H59" i="3"/>
  <c r="G59" i="3"/>
  <c r="S58" i="3"/>
  <c r="X58" i="3" s="1"/>
  <c r="Q58" i="3"/>
  <c r="H58" i="3"/>
  <c r="G58" i="3"/>
  <c r="S57" i="3"/>
  <c r="W57" i="3" s="1"/>
  <c r="Q57" i="3"/>
  <c r="H57" i="3"/>
  <c r="G57" i="3"/>
  <c r="S56" i="3"/>
  <c r="X56" i="3" s="1"/>
  <c r="Q56" i="3"/>
  <c r="H56" i="3"/>
  <c r="G56" i="3"/>
  <c r="S55" i="3"/>
  <c r="W55" i="3" s="1"/>
  <c r="Q55" i="3"/>
  <c r="H55" i="3"/>
  <c r="G55" i="3"/>
  <c r="S54" i="3"/>
  <c r="Y54" i="3" s="1"/>
  <c r="Q54" i="3"/>
  <c r="H54" i="3"/>
  <c r="G54" i="3"/>
  <c r="S53" i="3"/>
  <c r="U53" i="3" s="1"/>
  <c r="Q53" i="3"/>
  <c r="H53" i="3"/>
  <c r="G53" i="3"/>
  <c r="Q39" i="3"/>
  <c r="Q40" i="3"/>
  <c r="Q41" i="3"/>
  <c r="Q42" i="3"/>
  <c r="Q43" i="3"/>
  <c r="S43" i="3"/>
  <c r="Y43" i="3" s="1"/>
  <c r="S42" i="3"/>
  <c r="Y42" i="3" s="1"/>
  <c r="S41" i="3"/>
  <c r="Y41" i="3" s="1"/>
  <c r="S40" i="3"/>
  <c r="Y40" i="3" s="1"/>
  <c r="S39" i="3"/>
  <c r="Y39" i="3" s="1"/>
  <c r="H39" i="3"/>
  <c r="H40" i="3"/>
  <c r="H41" i="3"/>
  <c r="H42" i="3"/>
  <c r="H43" i="3"/>
  <c r="G43" i="3"/>
  <c r="G42" i="3"/>
  <c r="G41" i="3"/>
  <c r="G40" i="3"/>
  <c r="G39" i="3"/>
  <c r="W67" i="3" l="1"/>
  <c r="W80" i="3" s="1"/>
  <c r="S80" i="3"/>
  <c r="X74" i="3"/>
  <c r="X87" i="3" s="1"/>
  <c r="AK75" i="3"/>
  <c r="AL75" i="3" s="1"/>
  <c r="AQ75" i="3"/>
  <c r="AO75" i="3"/>
  <c r="AR75" i="3"/>
  <c r="AP75" i="3"/>
  <c r="AM75" i="3"/>
  <c r="AN75" i="3"/>
  <c r="AP61" i="3"/>
  <c r="AQ61" i="3"/>
  <c r="AK61" i="3"/>
  <c r="AL61" i="3" s="1"/>
  <c r="AM61" i="3"/>
  <c r="AN61" i="3"/>
  <c r="AO61" i="3"/>
  <c r="AR61" i="3"/>
  <c r="AP46" i="3"/>
  <c r="AQ46" i="3"/>
  <c r="AK46" i="3"/>
  <c r="AM46" i="3"/>
  <c r="AR46" i="3"/>
  <c r="AN46" i="3"/>
  <c r="AO46" i="3"/>
  <c r="AR32" i="3"/>
  <c r="AO32" i="3"/>
  <c r="AM32" i="3"/>
  <c r="AQ32" i="3"/>
  <c r="AN32" i="3"/>
  <c r="AP32" i="3"/>
  <c r="AK32" i="3"/>
  <c r="AK76" i="3"/>
  <c r="AL76" i="3" s="1"/>
  <c r="AM76" i="3"/>
  <c r="AN76" i="3"/>
  <c r="AR76" i="3"/>
  <c r="AO76" i="3"/>
  <c r="AP76" i="3"/>
  <c r="AQ76" i="3"/>
  <c r="AQ62" i="3"/>
  <c r="AR62" i="3"/>
  <c r="AM62" i="3"/>
  <c r="AO62" i="3"/>
  <c r="AK62" i="3"/>
  <c r="AL62" i="3" s="1"/>
  <c r="AN62" i="3"/>
  <c r="AP62" i="3"/>
  <c r="AN47" i="3"/>
  <c r="AK47" i="3"/>
  <c r="AP47" i="3"/>
  <c r="AQ47" i="3"/>
  <c r="AM47" i="3"/>
  <c r="AR47" i="3"/>
  <c r="AO47" i="3"/>
  <c r="AQ33" i="3"/>
  <c r="AN33" i="3"/>
  <c r="AO33" i="3"/>
  <c r="AM33" i="3"/>
  <c r="AK33" i="3"/>
  <c r="AP33" i="3"/>
  <c r="AR33" i="3"/>
  <c r="AK77" i="3"/>
  <c r="AL77" i="3" s="1"/>
  <c r="AQ77" i="3"/>
  <c r="AR77" i="3"/>
  <c r="AN77" i="3"/>
  <c r="AP77" i="3"/>
  <c r="AM77" i="3"/>
  <c r="AO77" i="3"/>
  <c r="AP63" i="3"/>
  <c r="AQ63" i="3"/>
  <c r="AO63" i="3"/>
  <c r="AK63" i="3"/>
  <c r="AL63" i="3" s="1"/>
  <c r="AM63" i="3"/>
  <c r="AN63" i="3"/>
  <c r="AR63" i="3"/>
  <c r="AP48" i="3"/>
  <c r="AQ48" i="3"/>
  <c r="AR48" i="3"/>
  <c r="AK48" i="3"/>
  <c r="AM48" i="3"/>
  <c r="AN48" i="3"/>
  <c r="AO48" i="3"/>
  <c r="AR34" i="3"/>
  <c r="AQ34" i="3"/>
  <c r="AN34" i="3"/>
  <c r="AM34" i="3"/>
  <c r="AP34" i="3"/>
  <c r="AO34" i="3"/>
  <c r="AK34" i="3"/>
  <c r="AK78" i="3"/>
  <c r="AL78" i="3" s="1"/>
  <c r="AM78" i="3"/>
  <c r="AO78" i="3"/>
  <c r="AR78" i="3"/>
  <c r="AP78" i="3"/>
  <c r="AQ78" i="3"/>
  <c r="AN78" i="3"/>
  <c r="AM64" i="3"/>
  <c r="AR64" i="3"/>
  <c r="AO64" i="3"/>
  <c r="AP64" i="3"/>
  <c r="AK64" i="3"/>
  <c r="AL64" i="3" s="1"/>
  <c r="AQ64" i="3"/>
  <c r="AN64" i="3"/>
  <c r="AN45" i="3"/>
  <c r="AM45" i="3"/>
  <c r="AP45" i="3"/>
  <c r="AQ45" i="3"/>
  <c r="AR45" i="3"/>
  <c r="AO45" i="3"/>
  <c r="AK45" i="3"/>
  <c r="AQ35" i="3"/>
  <c r="AN35" i="3"/>
  <c r="AP35" i="3"/>
  <c r="AM35" i="3"/>
  <c r="AK35" i="3"/>
  <c r="AR35" i="3"/>
  <c r="AO35" i="3"/>
  <c r="AH89" i="3"/>
  <c r="Y71" i="3"/>
  <c r="AJ71" i="3" s="1"/>
  <c r="AJ54" i="3"/>
  <c r="AH55" i="3"/>
  <c r="AI56" i="3"/>
  <c r="AH59" i="3"/>
  <c r="AI60" i="3"/>
  <c r="AH69" i="3"/>
  <c r="Y88" i="3"/>
  <c r="AJ88" i="3" s="1"/>
  <c r="Y70" i="3"/>
  <c r="AJ70" i="3" s="1"/>
  <c r="AH71" i="3"/>
  <c r="U70" i="3"/>
  <c r="AF70" i="3" s="1"/>
  <c r="V86" i="3"/>
  <c r="AG86" i="3" s="1"/>
  <c r="Y89" i="3"/>
  <c r="AJ89" i="3" s="1"/>
  <c r="V70" i="3"/>
  <c r="AG70" i="3" s="1"/>
  <c r="Y86" i="3"/>
  <c r="AJ86" i="3" s="1"/>
  <c r="Y90" i="3"/>
  <c r="AJ90" i="3" s="1"/>
  <c r="Y85" i="3"/>
  <c r="AJ85" i="3" s="1"/>
  <c r="V85" i="3"/>
  <c r="AG85" i="3" s="1"/>
  <c r="U85" i="3"/>
  <c r="AF85" i="3" s="1"/>
  <c r="Y91" i="3"/>
  <c r="AJ91" i="3" s="1"/>
  <c r="U84" i="3"/>
  <c r="AF84" i="3" s="1"/>
  <c r="V84" i="3"/>
  <c r="AG84" i="3" s="1"/>
  <c r="AI88" i="3"/>
  <c r="U88" i="3"/>
  <c r="AF88" i="3" s="1"/>
  <c r="U89" i="3"/>
  <c r="AF89" i="3" s="1"/>
  <c r="AI90" i="3"/>
  <c r="U90" i="3"/>
  <c r="AF90" i="3" s="1"/>
  <c r="U91" i="3"/>
  <c r="AF91" i="3" s="1"/>
  <c r="Y84" i="3"/>
  <c r="AJ84" i="3" s="1"/>
  <c r="AI86" i="3"/>
  <c r="U86" i="3"/>
  <c r="AF86" i="3" s="1"/>
  <c r="V88" i="3"/>
  <c r="AG88" i="3" s="1"/>
  <c r="V89" i="3"/>
  <c r="AG89" i="3" s="1"/>
  <c r="V90" i="3"/>
  <c r="AG90" i="3" s="1"/>
  <c r="V91" i="3"/>
  <c r="AG91" i="3" s="1"/>
  <c r="Y74" i="3"/>
  <c r="V67" i="3"/>
  <c r="Y72" i="3"/>
  <c r="AJ72" i="3" s="1"/>
  <c r="V79" i="3"/>
  <c r="AG79" i="3" s="1"/>
  <c r="Y67" i="3"/>
  <c r="U74" i="3"/>
  <c r="Y79" i="3"/>
  <c r="AJ79" i="3" s="1"/>
  <c r="Y68" i="3"/>
  <c r="AJ68" i="3" s="1"/>
  <c r="V71" i="3"/>
  <c r="AG71" i="3" s="1"/>
  <c r="V74" i="3"/>
  <c r="U69" i="3"/>
  <c r="AF69" i="3" s="1"/>
  <c r="U73" i="3"/>
  <c r="AF73" i="3" s="1"/>
  <c r="U68" i="3"/>
  <c r="AF68" i="3" s="1"/>
  <c r="V69" i="3"/>
  <c r="AG69" i="3" s="1"/>
  <c r="U72" i="3"/>
  <c r="AF72" i="3" s="1"/>
  <c r="V73" i="3"/>
  <c r="AG73" i="3" s="1"/>
  <c r="U67" i="3"/>
  <c r="U80" i="3" s="1"/>
  <c r="V68" i="3"/>
  <c r="AG68" i="3" s="1"/>
  <c r="Y69" i="3"/>
  <c r="AJ69" i="3" s="1"/>
  <c r="U71" i="3"/>
  <c r="AF71" i="3" s="1"/>
  <c r="V72" i="3"/>
  <c r="AG72" i="3" s="1"/>
  <c r="Y73" i="3"/>
  <c r="AJ73" i="3" s="1"/>
  <c r="U79" i="3"/>
  <c r="AF79" i="3" s="1"/>
  <c r="AI85" i="3"/>
  <c r="AH84" i="3"/>
  <c r="AH91" i="3"/>
  <c r="AH83" i="3"/>
  <c r="AI70" i="3"/>
  <c r="AI68" i="3"/>
  <c r="AI72" i="3"/>
  <c r="U56" i="3"/>
  <c r="AF56" i="3" s="1"/>
  <c r="Y56" i="3"/>
  <c r="AJ56" i="3" s="1"/>
  <c r="V59" i="3"/>
  <c r="AG59" i="3" s="1"/>
  <c r="V58" i="3"/>
  <c r="AG58" i="3" s="1"/>
  <c r="Y58" i="3"/>
  <c r="U58" i="3"/>
  <c r="AF58" i="3" s="1"/>
  <c r="U60" i="3"/>
  <c r="AF60" i="3" s="1"/>
  <c r="Y60" i="3"/>
  <c r="AJ60" i="3" s="1"/>
  <c r="V55" i="3"/>
  <c r="AG55" i="3" s="1"/>
  <c r="H66" i="3"/>
  <c r="H81" i="3" s="1"/>
  <c r="H87" i="3" s="1"/>
  <c r="Q66" i="3"/>
  <c r="Q81" i="3" s="1"/>
  <c r="Q87" i="3" s="1"/>
  <c r="Y55" i="3"/>
  <c r="AJ55" i="3" s="1"/>
  <c r="U57" i="3"/>
  <c r="AF57" i="3" s="1"/>
  <c r="Y59" i="3"/>
  <c r="AJ59" i="3" s="1"/>
  <c r="U65" i="3"/>
  <c r="AF65" i="3" s="1"/>
  <c r="V57" i="3"/>
  <c r="AG57" i="3" s="1"/>
  <c r="V65" i="3"/>
  <c r="AG65" i="3" s="1"/>
  <c r="U55" i="3"/>
  <c r="V56" i="3"/>
  <c r="AG56" i="3" s="1"/>
  <c r="Y57" i="3"/>
  <c r="AJ57" i="3" s="1"/>
  <c r="U59" i="3"/>
  <c r="AF59" i="3" s="1"/>
  <c r="V60" i="3"/>
  <c r="AG60" i="3" s="1"/>
  <c r="Y65" i="3"/>
  <c r="AJ65" i="3" s="1"/>
  <c r="AH57" i="3"/>
  <c r="AH65" i="3"/>
  <c r="X83" i="3"/>
  <c r="T83" i="3"/>
  <c r="Y83" i="3"/>
  <c r="V83" i="3"/>
  <c r="U83" i="3"/>
  <c r="W85" i="3"/>
  <c r="AH85" i="3" s="1"/>
  <c r="W86" i="3"/>
  <c r="AH86" i="3" s="1"/>
  <c r="W88" i="3"/>
  <c r="AH88" i="3" s="1"/>
  <c r="W90" i="3"/>
  <c r="AH90" i="3" s="1"/>
  <c r="T84" i="3"/>
  <c r="AE84" i="3" s="1"/>
  <c r="X84" i="3"/>
  <c r="AI84" i="3" s="1"/>
  <c r="T85" i="3"/>
  <c r="AE85" i="3" s="1"/>
  <c r="T86" i="3"/>
  <c r="AE86" i="3" s="1"/>
  <c r="T88" i="3"/>
  <c r="AE88" i="3" s="1"/>
  <c r="T89" i="3"/>
  <c r="AE89" i="3" s="1"/>
  <c r="X89" i="3"/>
  <c r="AI89" i="3" s="1"/>
  <c r="T90" i="3"/>
  <c r="AE90" i="3" s="1"/>
  <c r="T91" i="3"/>
  <c r="AE91" i="3" s="1"/>
  <c r="X91" i="3"/>
  <c r="AI91" i="3" s="1"/>
  <c r="W68" i="3"/>
  <c r="W70" i="3"/>
  <c r="AH70" i="3" s="1"/>
  <c r="W72" i="3"/>
  <c r="AH72" i="3" s="1"/>
  <c r="W74" i="3"/>
  <c r="T67" i="3"/>
  <c r="T80" i="3" s="1"/>
  <c r="X67" i="3"/>
  <c r="X80" i="3" s="1"/>
  <c r="T68" i="3"/>
  <c r="AE68" i="3" s="1"/>
  <c r="T69" i="3"/>
  <c r="AE69" i="3" s="1"/>
  <c r="X69" i="3"/>
  <c r="AI69" i="3" s="1"/>
  <c r="T70" i="3"/>
  <c r="AE70" i="3" s="1"/>
  <c r="T71" i="3"/>
  <c r="AE71" i="3" s="1"/>
  <c r="X71" i="3"/>
  <c r="AI71" i="3" s="1"/>
  <c r="T72" i="3"/>
  <c r="AE72" i="3" s="1"/>
  <c r="T73" i="3"/>
  <c r="AE73" i="3" s="1"/>
  <c r="X73" i="3"/>
  <c r="AI73" i="3" s="1"/>
  <c r="T74" i="3"/>
  <c r="T79" i="3"/>
  <c r="AE79" i="3" s="1"/>
  <c r="X79" i="3"/>
  <c r="AI79" i="3" s="1"/>
  <c r="U54" i="3"/>
  <c r="AF54" i="3" s="1"/>
  <c r="V54" i="3"/>
  <c r="AG54" i="3" s="1"/>
  <c r="AJ58" i="3"/>
  <c r="AI58" i="3"/>
  <c r="AF53" i="3"/>
  <c r="W53" i="3"/>
  <c r="S66" i="3"/>
  <c r="X53" i="3"/>
  <c r="T53" i="3"/>
  <c r="Y53" i="3"/>
  <c r="V53" i="3"/>
  <c r="X54" i="3"/>
  <c r="AI54" i="3" s="1"/>
  <c r="T54" i="3"/>
  <c r="AE54" i="3" s="1"/>
  <c r="W54" i="3"/>
  <c r="AH54" i="3" s="1"/>
  <c r="W56" i="3"/>
  <c r="AH56" i="3" s="1"/>
  <c r="W58" i="3"/>
  <c r="AH58" i="3" s="1"/>
  <c r="W60" i="3"/>
  <c r="AH60" i="3" s="1"/>
  <c r="T55" i="3"/>
  <c r="AE55" i="3" s="1"/>
  <c r="X55" i="3"/>
  <c r="AI55" i="3" s="1"/>
  <c r="T56" i="3"/>
  <c r="AE56" i="3" s="1"/>
  <c r="T57" i="3"/>
  <c r="AE57" i="3" s="1"/>
  <c r="X57" i="3"/>
  <c r="AI57" i="3" s="1"/>
  <c r="T58" i="3"/>
  <c r="AE58" i="3" s="1"/>
  <c r="T59" i="3"/>
  <c r="AE59" i="3" s="1"/>
  <c r="X59" i="3"/>
  <c r="AI59" i="3" s="1"/>
  <c r="T60" i="3"/>
  <c r="AE60" i="3" s="1"/>
  <c r="T65" i="3"/>
  <c r="AE65" i="3" s="1"/>
  <c r="X65" i="3"/>
  <c r="AI65" i="3" s="1"/>
  <c r="AJ40" i="3"/>
  <c r="AJ42" i="3"/>
  <c r="AJ39" i="3"/>
  <c r="AJ43" i="3"/>
  <c r="AJ41" i="3"/>
  <c r="V43" i="3"/>
  <c r="AG43" i="3" s="1"/>
  <c r="W43" i="3"/>
  <c r="AH43" i="3" s="1"/>
  <c r="T43" i="3"/>
  <c r="AE43" i="3" s="1"/>
  <c r="X43" i="3"/>
  <c r="AI43" i="3" s="1"/>
  <c r="U43" i="3"/>
  <c r="AF43" i="3" s="1"/>
  <c r="V42" i="3"/>
  <c r="AG42" i="3" s="1"/>
  <c r="W42" i="3"/>
  <c r="AH42" i="3" s="1"/>
  <c r="T42" i="3"/>
  <c r="AE42" i="3" s="1"/>
  <c r="X42" i="3"/>
  <c r="AI42" i="3" s="1"/>
  <c r="U42" i="3"/>
  <c r="AF42" i="3" s="1"/>
  <c r="V41" i="3"/>
  <c r="AG41" i="3" s="1"/>
  <c r="W41" i="3"/>
  <c r="AH41" i="3" s="1"/>
  <c r="T41" i="3"/>
  <c r="AE41" i="3" s="1"/>
  <c r="X41" i="3"/>
  <c r="AI41" i="3" s="1"/>
  <c r="U41" i="3"/>
  <c r="AF41" i="3" s="1"/>
  <c r="W40" i="3"/>
  <c r="AH40" i="3" s="1"/>
  <c r="X40" i="3"/>
  <c r="AI40" i="3" s="1"/>
  <c r="V40" i="3"/>
  <c r="AG40" i="3" s="1"/>
  <c r="T40" i="3"/>
  <c r="AE40" i="3" s="1"/>
  <c r="U40" i="3"/>
  <c r="AF40" i="3" s="1"/>
  <c r="W39" i="3"/>
  <c r="AH39" i="3" s="1"/>
  <c r="T39" i="3"/>
  <c r="AE39" i="3" s="1"/>
  <c r="X39" i="3"/>
  <c r="AI39" i="3" s="1"/>
  <c r="V39" i="3"/>
  <c r="AG39" i="3" s="1"/>
  <c r="U39" i="3"/>
  <c r="AF39" i="3" s="1"/>
  <c r="AI74" i="3" l="1"/>
  <c r="AI87" i="3" s="1"/>
  <c r="S81" i="3"/>
  <c r="S87" i="3" s="1"/>
  <c r="S92" i="3" s="1"/>
  <c r="S93" i="3" s="1"/>
  <c r="AH67" i="3"/>
  <c r="AH80" i="3" s="1"/>
  <c r="Q92" i="3"/>
  <c r="Q93" i="3" s="1"/>
  <c r="H92" i="3"/>
  <c r="H93" i="3" s="1"/>
  <c r="AE74" i="3"/>
  <c r="AE87" i="3" s="1"/>
  <c r="T87" i="3"/>
  <c r="AH74" i="3"/>
  <c r="AH87" i="3" s="1"/>
  <c r="W87" i="3"/>
  <c r="AG74" i="3"/>
  <c r="AG87" i="3" s="1"/>
  <c r="V87" i="3"/>
  <c r="AF74" i="3"/>
  <c r="AF87" i="3" s="1"/>
  <c r="U87" i="3"/>
  <c r="AG67" i="3"/>
  <c r="AG80" i="3" s="1"/>
  <c r="V80" i="3"/>
  <c r="AJ67" i="3"/>
  <c r="AJ80" i="3" s="1"/>
  <c r="Y80" i="3"/>
  <c r="AJ74" i="3"/>
  <c r="AJ87" i="3" s="1"/>
  <c r="Y87" i="3"/>
  <c r="AL47" i="3"/>
  <c r="AL48" i="3"/>
  <c r="AL45" i="3"/>
  <c r="AL46" i="3"/>
  <c r="AL32" i="3"/>
  <c r="AL35" i="3"/>
  <c r="AL33" i="3"/>
  <c r="AL34" i="3"/>
  <c r="AB90" i="3"/>
  <c r="AH92" i="3"/>
  <c r="AB84" i="3"/>
  <c r="AB89" i="3"/>
  <c r="AB86" i="3"/>
  <c r="W92" i="3"/>
  <c r="AB91" i="3"/>
  <c r="AB88" i="3"/>
  <c r="AB85" i="3"/>
  <c r="AB69" i="3"/>
  <c r="AF67" i="3"/>
  <c r="AF80" i="3" s="1"/>
  <c r="AB71" i="3"/>
  <c r="AB73" i="3"/>
  <c r="AB70" i="3"/>
  <c r="AB79" i="3"/>
  <c r="AB72" i="3"/>
  <c r="AH68" i="3"/>
  <c r="AB65" i="3"/>
  <c r="AB58" i="3"/>
  <c r="U66" i="3"/>
  <c r="U81" i="3" s="1"/>
  <c r="AB60" i="3"/>
  <c r="AB57" i="3"/>
  <c r="AF55" i="3"/>
  <c r="AB55" i="3" s="1"/>
  <c r="AB59" i="3"/>
  <c r="AB56" i="3"/>
  <c r="AB54" i="3"/>
  <c r="AB43" i="3"/>
  <c r="AB42" i="3"/>
  <c r="AB41" i="3"/>
  <c r="AB40" i="3"/>
  <c r="AB39" i="3"/>
  <c r="Y92" i="3"/>
  <c r="AJ83" i="3"/>
  <c r="AJ92" i="3" s="1"/>
  <c r="X92" i="3"/>
  <c r="X93" i="3" s="1"/>
  <c r="AI83" i="3"/>
  <c r="AI92" i="3" s="1"/>
  <c r="AF83" i="3"/>
  <c r="AF92" i="3" s="1"/>
  <c r="U92" i="3"/>
  <c r="V92" i="3"/>
  <c r="AG83" i="3"/>
  <c r="AG92" i="3" s="1"/>
  <c r="T92" i="3"/>
  <c r="AE83" i="3"/>
  <c r="AI67" i="3"/>
  <c r="AI80" i="3" s="1"/>
  <c r="AE67" i="3"/>
  <c r="AE80" i="3" s="1"/>
  <c r="Y66" i="3"/>
  <c r="AJ53" i="3"/>
  <c r="AJ66" i="3" s="1"/>
  <c r="AI53" i="3"/>
  <c r="AI66" i="3" s="1"/>
  <c r="X66" i="3"/>
  <c r="X81" i="3" s="1"/>
  <c r="AH53" i="3"/>
  <c r="AH66" i="3" s="1"/>
  <c r="W66" i="3"/>
  <c r="W81" i="3" s="1"/>
  <c r="V66" i="3"/>
  <c r="AG53" i="3"/>
  <c r="AG66" i="3" s="1"/>
  <c r="T66" i="3"/>
  <c r="T81" i="3" s="1"/>
  <c r="AE53" i="3"/>
  <c r="AI81" i="3" l="1"/>
  <c r="AI93" i="3"/>
  <c r="AB74" i="3"/>
  <c r="AB87" i="3" s="1"/>
  <c r="AH81" i="3"/>
  <c r="Y81" i="3"/>
  <c r="AJ93" i="3"/>
  <c r="Y93" i="3"/>
  <c r="AJ81" i="3"/>
  <c r="AG81" i="3"/>
  <c r="AG93" i="3"/>
  <c r="AF93" i="3"/>
  <c r="U93" i="3"/>
  <c r="W93" i="3"/>
  <c r="V81" i="3"/>
  <c r="V93" i="3"/>
  <c r="T93" i="3"/>
  <c r="AH93" i="3"/>
  <c r="AP70" i="3"/>
  <c r="AN70" i="3"/>
  <c r="AO70" i="3"/>
  <c r="AK70" i="3"/>
  <c r="AL70" i="3" s="1"/>
  <c r="AQ70" i="3"/>
  <c r="AR70" i="3"/>
  <c r="AM70" i="3"/>
  <c r="AK40" i="3"/>
  <c r="AQ40" i="3"/>
  <c r="AO40" i="3"/>
  <c r="AR40" i="3"/>
  <c r="AP40" i="3"/>
  <c r="AN40" i="3"/>
  <c r="AM40" i="3"/>
  <c r="AP54" i="3"/>
  <c r="AQ54" i="3"/>
  <c r="AK54" i="3"/>
  <c r="AL54" i="3" s="1"/>
  <c r="AM54" i="3"/>
  <c r="AN54" i="3"/>
  <c r="AR54" i="3"/>
  <c r="AO54" i="3"/>
  <c r="AP57" i="3"/>
  <c r="AQ57" i="3"/>
  <c r="AK57" i="3"/>
  <c r="AL57" i="3" s="1"/>
  <c r="AM57" i="3"/>
  <c r="AN57" i="3"/>
  <c r="AR57" i="3"/>
  <c r="AO57" i="3"/>
  <c r="AP65" i="3"/>
  <c r="AN65" i="3"/>
  <c r="AO65" i="3"/>
  <c r="AK65" i="3"/>
  <c r="AL65" i="3" s="1"/>
  <c r="AM65" i="3"/>
  <c r="AQ65" i="3"/>
  <c r="AR65" i="3"/>
  <c r="AR73" i="3"/>
  <c r="AQ73" i="3"/>
  <c r="AN73" i="3"/>
  <c r="AO73" i="3"/>
  <c r="AP73" i="3"/>
  <c r="AM73" i="3"/>
  <c r="AK73" i="3"/>
  <c r="AL73" i="3" s="1"/>
  <c r="AP69" i="3"/>
  <c r="AM69" i="3"/>
  <c r="AO69" i="3"/>
  <c r="AK69" i="3"/>
  <c r="AL69" i="3" s="1"/>
  <c r="AR69" i="3"/>
  <c r="AQ69" i="3"/>
  <c r="AN69" i="3"/>
  <c r="AQ85" i="3"/>
  <c r="AR85" i="3"/>
  <c r="AO85" i="3"/>
  <c r="AM85" i="3"/>
  <c r="AN85" i="3"/>
  <c r="AP85" i="3"/>
  <c r="AK85" i="3"/>
  <c r="AL85" i="3" s="1"/>
  <c r="AP86" i="3"/>
  <c r="AM86" i="3"/>
  <c r="AR86" i="3"/>
  <c r="AK86" i="3"/>
  <c r="AL86" i="3" s="1"/>
  <c r="AN86" i="3"/>
  <c r="AO86" i="3"/>
  <c r="AQ86" i="3"/>
  <c r="AK41" i="3"/>
  <c r="AO41" i="3"/>
  <c r="AR41" i="3"/>
  <c r="AN41" i="3"/>
  <c r="AM41" i="3"/>
  <c r="AP41" i="3"/>
  <c r="AQ41" i="3"/>
  <c r="AP56" i="3"/>
  <c r="AQ56" i="3"/>
  <c r="AK56" i="3"/>
  <c r="AL56" i="3" s="1"/>
  <c r="AM56" i="3"/>
  <c r="AR56" i="3"/>
  <c r="AO56" i="3"/>
  <c r="AN56" i="3"/>
  <c r="AP60" i="3"/>
  <c r="AQ60" i="3"/>
  <c r="AN60" i="3"/>
  <c r="AK60" i="3"/>
  <c r="AL60" i="3" s="1"/>
  <c r="AM60" i="3"/>
  <c r="AR60" i="3"/>
  <c r="AO60" i="3"/>
  <c r="AR72" i="3"/>
  <c r="AK72" i="3"/>
  <c r="AL72" i="3" s="1"/>
  <c r="AN72" i="3"/>
  <c r="AO72" i="3"/>
  <c r="AM72" i="3"/>
  <c r="AP72" i="3"/>
  <c r="AQ72" i="3"/>
  <c r="AR71" i="3"/>
  <c r="AO71" i="3"/>
  <c r="AN71" i="3"/>
  <c r="AK71" i="3"/>
  <c r="AL71" i="3" s="1"/>
  <c r="AP71" i="3"/>
  <c r="AM71" i="3"/>
  <c r="AQ71" i="3"/>
  <c r="AR74" i="3"/>
  <c r="AN74" i="3"/>
  <c r="AO74" i="3"/>
  <c r="AK74" i="3"/>
  <c r="AL74" i="3" s="1"/>
  <c r="AP74" i="3"/>
  <c r="AQ74" i="3"/>
  <c r="AM74" i="3"/>
  <c r="AP88" i="3"/>
  <c r="AQ88" i="3"/>
  <c r="AK88" i="3"/>
  <c r="AL88" i="3" s="1"/>
  <c r="AM88" i="3"/>
  <c r="AR88" i="3"/>
  <c r="AO88" i="3"/>
  <c r="AN88" i="3"/>
  <c r="AP89" i="3"/>
  <c r="AQ89" i="3"/>
  <c r="AK89" i="3"/>
  <c r="AL89" i="3" s="1"/>
  <c r="AM89" i="3"/>
  <c r="AR89" i="3"/>
  <c r="AO89" i="3"/>
  <c r="AN89" i="3"/>
  <c r="AM90" i="3"/>
  <c r="AO90" i="3"/>
  <c r="AP90" i="3"/>
  <c r="AK90" i="3"/>
  <c r="AL90" i="3" s="1"/>
  <c r="AN90" i="3"/>
  <c r="AQ90" i="3"/>
  <c r="AR90" i="3"/>
  <c r="AK42" i="3"/>
  <c r="AO42" i="3"/>
  <c r="AR42" i="3"/>
  <c r="AN42" i="3"/>
  <c r="AQ42" i="3"/>
  <c r="AP42" i="3"/>
  <c r="AM42" i="3"/>
  <c r="AP59" i="3"/>
  <c r="AQ59" i="3"/>
  <c r="AK59" i="3"/>
  <c r="AL59" i="3" s="1"/>
  <c r="AM59" i="3"/>
  <c r="AO59" i="3"/>
  <c r="AR59" i="3"/>
  <c r="AN59" i="3"/>
  <c r="AQ79" i="3"/>
  <c r="AK79" i="3"/>
  <c r="AL79" i="3" s="1"/>
  <c r="AO79" i="3"/>
  <c r="AM79" i="3"/>
  <c r="AR79" i="3"/>
  <c r="AP79" i="3"/>
  <c r="AN79" i="3"/>
  <c r="AP91" i="3"/>
  <c r="AO91" i="3"/>
  <c r="AK91" i="3"/>
  <c r="AL91" i="3" s="1"/>
  <c r="AQ91" i="3"/>
  <c r="AR91" i="3"/>
  <c r="AN91" i="3"/>
  <c r="AM91" i="3"/>
  <c r="AQ84" i="3"/>
  <c r="AR84" i="3"/>
  <c r="AM84" i="3"/>
  <c r="AN84" i="3"/>
  <c r="AO84" i="3"/>
  <c r="AK84" i="3"/>
  <c r="AL84" i="3" s="1"/>
  <c r="AP84" i="3"/>
  <c r="AP39" i="3"/>
  <c r="AN39" i="3"/>
  <c r="AO39" i="3"/>
  <c r="AR39" i="3"/>
  <c r="AM39" i="3"/>
  <c r="AK39" i="3"/>
  <c r="AQ39" i="3"/>
  <c r="AP43" i="3"/>
  <c r="AN43" i="3"/>
  <c r="AR43" i="3"/>
  <c r="AO43" i="3"/>
  <c r="AQ43" i="3"/>
  <c r="AK43" i="3"/>
  <c r="AM43" i="3"/>
  <c r="AP55" i="3"/>
  <c r="AQ55" i="3"/>
  <c r="AN55" i="3"/>
  <c r="AK55" i="3"/>
  <c r="AL55" i="3" s="1"/>
  <c r="AM55" i="3"/>
  <c r="AO55" i="3"/>
  <c r="AR55" i="3"/>
  <c r="AP58" i="3"/>
  <c r="AQ58" i="3"/>
  <c r="AK58" i="3"/>
  <c r="AL58" i="3" s="1"/>
  <c r="AM58" i="3"/>
  <c r="AN58" i="3"/>
  <c r="AR58" i="3"/>
  <c r="AO58" i="3"/>
  <c r="AB68" i="3"/>
  <c r="AF66" i="3"/>
  <c r="AF81" i="3" s="1"/>
  <c r="AE92" i="3"/>
  <c r="AE93" i="3" s="1"/>
  <c r="AB83" i="3"/>
  <c r="AB67" i="3"/>
  <c r="AB80" i="3" s="1"/>
  <c r="AB53" i="3"/>
  <c r="AE66" i="3"/>
  <c r="AE81" i="3" s="1"/>
  <c r="AL41" i="3" l="1"/>
  <c r="AL40" i="3"/>
  <c r="AL39" i="3"/>
  <c r="AL42" i="3"/>
  <c r="AL43" i="3"/>
  <c r="AP68" i="3"/>
  <c r="AM68" i="3"/>
  <c r="AO68" i="3"/>
  <c r="AK68" i="3"/>
  <c r="AL68" i="3" s="1"/>
  <c r="AQ68" i="3"/>
  <c r="AR68" i="3"/>
  <c r="AN68" i="3"/>
  <c r="AQ83" i="3"/>
  <c r="AR83" i="3"/>
  <c r="AK83" i="3"/>
  <c r="AL83" i="3" s="1"/>
  <c r="AM83" i="3"/>
  <c r="AN83" i="3"/>
  <c r="AP83" i="3"/>
  <c r="AO83" i="3"/>
  <c r="AP53" i="3"/>
  <c r="AP66" i="3" s="1"/>
  <c r="AQ53" i="3"/>
  <c r="AQ66" i="3" s="1"/>
  <c r="AO53" i="3"/>
  <c r="AO66" i="3" s="1"/>
  <c r="AK53" i="3"/>
  <c r="AL53" i="3" s="1"/>
  <c r="AM53" i="3"/>
  <c r="AM66" i="3" s="1"/>
  <c r="AR53" i="3"/>
  <c r="AR66" i="3" s="1"/>
  <c r="AN53" i="3"/>
  <c r="AN66" i="3" s="1"/>
  <c r="AP67" i="3"/>
  <c r="AP80" i="3" s="1"/>
  <c r="AO67" i="3"/>
  <c r="AO80" i="3" s="1"/>
  <c r="AK67" i="3"/>
  <c r="AR67" i="3"/>
  <c r="AR80" i="3" s="1"/>
  <c r="AQ67" i="3"/>
  <c r="AQ80" i="3" s="1"/>
  <c r="AN67" i="3"/>
  <c r="AN80" i="3" s="1"/>
  <c r="AM67" i="3"/>
  <c r="AM80" i="3" s="1"/>
  <c r="AB66" i="3"/>
  <c r="AB81" i="3" s="1"/>
  <c r="AB92" i="3"/>
  <c r="AB93" i="3" s="1"/>
  <c r="AM81" i="3" l="1"/>
  <c r="AM87" i="3" s="1"/>
  <c r="AP81" i="3"/>
  <c r="AP87" i="3" s="1"/>
  <c r="AN81" i="3"/>
  <c r="AN87" i="3" s="1"/>
  <c r="AO81" i="3"/>
  <c r="AO87" i="3" s="1"/>
  <c r="AO92" i="3" s="1"/>
  <c r="AO93" i="3" s="1"/>
  <c r="AP92" i="3"/>
  <c r="AL67" i="3"/>
  <c r="AL80" i="3" s="1"/>
  <c r="AK80" i="3"/>
  <c r="AR81" i="3"/>
  <c r="AR87" i="3" s="1"/>
  <c r="AR92" i="3" s="1"/>
  <c r="AQ81" i="3"/>
  <c r="AQ87" i="3" s="1"/>
  <c r="AM92" i="3"/>
  <c r="AN92" i="3"/>
  <c r="AN93" i="3" s="1"/>
  <c r="AQ92" i="3"/>
  <c r="AL66" i="3"/>
  <c r="AK66" i="3"/>
  <c r="AM93" i="3" l="1"/>
  <c r="AK81" i="3"/>
  <c r="AK87" i="3" s="1"/>
  <c r="AL81" i="3"/>
  <c r="AL87" i="3" s="1"/>
  <c r="AL92" i="3" s="1"/>
  <c r="AP93" i="3"/>
  <c r="AQ93" i="3"/>
  <c r="AR93" i="3"/>
  <c r="AK92" i="3"/>
  <c r="H36" i="3"/>
  <c r="G36" i="3"/>
  <c r="G31" i="3"/>
  <c r="S30" i="3"/>
  <c r="W30" i="3" s="1"/>
  <c r="Q30" i="3"/>
  <c r="H30" i="3"/>
  <c r="G30" i="3"/>
  <c r="S29" i="3"/>
  <c r="V29" i="3" s="1"/>
  <c r="Q29" i="3"/>
  <c r="H29" i="3"/>
  <c r="G29" i="3"/>
  <c r="Q28" i="3"/>
  <c r="S28" i="3"/>
  <c r="W28" i="3" s="1"/>
  <c r="H28" i="3"/>
  <c r="G28" i="3"/>
  <c r="AK93" i="3" l="1"/>
  <c r="AL93" i="3"/>
  <c r="AH28" i="3"/>
  <c r="AH30" i="3"/>
  <c r="U28" i="3"/>
  <c r="AF28" i="3" s="1"/>
  <c r="AG29" i="3"/>
  <c r="X29" i="3"/>
  <c r="AI29" i="3" s="1"/>
  <c r="V28" i="3"/>
  <c r="AG28" i="3" s="1"/>
  <c r="T29" i="3"/>
  <c r="AE29" i="3" s="1"/>
  <c r="Y29" i="3"/>
  <c r="AJ29" i="3" s="1"/>
  <c r="V30" i="3"/>
  <c r="AG30" i="3" s="1"/>
  <c r="S31" i="3"/>
  <c r="T31" i="3" s="1"/>
  <c r="AE31" i="3" s="1"/>
  <c r="H31" i="3"/>
  <c r="Q36" i="3"/>
  <c r="S36" i="3"/>
  <c r="T36" i="3" s="1"/>
  <c r="AE36" i="3" s="1"/>
  <c r="X30" i="3"/>
  <c r="AI30" i="3" s="1"/>
  <c r="Y30" i="3"/>
  <c r="AJ30" i="3" s="1"/>
  <c r="U30" i="3"/>
  <c r="AF30" i="3" s="1"/>
  <c r="T30" i="3"/>
  <c r="AE30" i="3" s="1"/>
  <c r="X28" i="3"/>
  <c r="AI28" i="3" s="1"/>
  <c r="U29" i="3"/>
  <c r="AF29" i="3" s="1"/>
  <c r="T28" i="3"/>
  <c r="AE28" i="3" s="1"/>
  <c r="Y28" i="3"/>
  <c r="AJ28" i="3" s="1"/>
  <c r="W29" i="3"/>
  <c r="AH29" i="3" s="1"/>
  <c r="Q31" i="3"/>
  <c r="AB28" i="3" l="1"/>
  <c r="AB29" i="3"/>
  <c r="AB30" i="3"/>
  <c r="V36" i="3"/>
  <c r="AG36" i="3" s="1"/>
  <c r="Y36" i="3"/>
  <c r="AJ36" i="3" s="1"/>
  <c r="U36" i="3"/>
  <c r="AF36" i="3" s="1"/>
  <c r="W36" i="3"/>
  <c r="AH36" i="3" s="1"/>
  <c r="X36" i="3"/>
  <c r="AI36" i="3" s="1"/>
  <c r="W31" i="3"/>
  <c r="AH31" i="3" s="1"/>
  <c r="X31" i="3"/>
  <c r="AI31" i="3" s="1"/>
  <c r="Y31" i="3"/>
  <c r="AJ31" i="3" s="1"/>
  <c r="V31" i="3"/>
  <c r="AG31" i="3" s="1"/>
  <c r="U31" i="3"/>
  <c r="AF31" i="3" s="1"/>
  <c r="AR30" i="3" l="1"/>
  <c r="AP30" i="3"/>
  <c r="AN30" i="3"/>
  <c r="AM30" i="3"/>
  <c r="AK30" i="3"/>
  <c r="AQ30" i="3"/>
  <c r="AO30" i="3"/>
  <c r="AR29" i="3"/>
  <c r="AM29" i="3"/>
  <c r="AN29" i="3"/>
  <c r="AK29" i="3"/>
  <c r="AP29" i="3"/>
  <c r="AQ29" i="3"/>
  <c r="AO29" i="3"/>
  <c r="AR28" i="3"/>
  <c r="AK28" i="3"/>
  <c r="AN28" i="3"/>
  <c r="AP28" i="3"/>
  <c r="AQ28" i="3"/>
  <c r="AO28" i="3"/>
  <c r="AM28" i="3"/>
  <c r="AB31" i="3"/>
  <c r="AB36" i="3"/>
  <c r="AL29" i="3" l="1"/>
  <c r="AL28" i="3"/>
  <c r="AL30" i="3"/>
  <c r="AP36" i="3"/>
  <c r="AO36" i="3"/>
  <c r="AK36" i="3"/>
  <c r="AR36" i="3"/>
  <c r="AQ36" i="3"/>
  <c r="AN36" i="3"/>
  <c r="AM36" i="3"/>
  <c r="AR31" i="3"/>
  <c r="AM31" i="3"/>
  <c r="AN31" i="3"/>
  <c r="AO31" i="3"/>
  <c r="AK31" i="3"/>
  <c r="AP31" i="3"/>
  <c r="AQ31" i="3"/>
  <c r="S49" i="3"/>
  <c r="W49" i="3" s="1"/>
  <c r="Q49" i="3"/>
  <c r="H49" i="3"/>
  <c r="G49" i="3"/>
  <c r="S44" i="3"/>
  <c r="W44" i="3" s="1"/>
  <c r="Q44" i="3"/>
  <c r="H44" i="3"/>
  <c r="G44" i="3"/>
  <c r="S38" i="3"/>
  <c r="W38" i="3" s="1"/>
  <c r="Q38" i="3"/>
  <c r="H38" i="3"/>
  <c r="G38" i="3"/>
  <c r="S27" i="3"/>
  <c r="W27" i="3" s="1"/>
  <c r="Q27" i="3"/>
  <c r="H27" i="3"/>
  <c r="G27" i="3"/>
  <c r="S26" i="3"/>
  <c r="Y26" i="3" s="1"/>
  <c r="Q26" i="3"/>
  <c r="H26" i="3"/>
  <c r="G26" i="3"/>
  <c r="S25" i="3"/>
  <c r="Y25" i="3" s="1"/>
  <c r="Q25" i="3"/>
  <c r="H25" i="3"/>
  <c r="G25" i="3"/>
  <c r="Q50" i="3" l="1"/>
  <c r="AL31" i="3"/>
  <c r="AL36" i="3"/>
  <c r="H50" i="3"/>
  <c r="AJ25" i="3"/>
  <c r="X44" i="3"/>
  <c r="AI44" i="3" s="1"/>
  <c r="AJ26" i="3"/>
  <c r="T44" i="3"/>
  <c r="AE44" i="3" s="1"/>
  <c r="V38" i="3"/>
  <c r="AG38" i="3" s="1"/>
  <c r="T27" i="3"/>
  <c r="AE27" i="3" s="1"/>
  <c r="V27" i="3"/>
  <c r="AG27" i="3" s="1"/>
  <c r="X27" i="3"/>
  <c r="AI27" i="3" s="1"/>
  <c r="V49" i="3"/>
  <c r="AG49" i="3" s="1"/>
  <c r="V26" i="3"/>
  <c r="AG26" i="3" s="1"/>
  <c r="T38" i="3"/>
  <c r="AE38" i="3" s="1"/>
  <c r="V44" i="3"/>
  <c r="AG44" i="3" s="1"/>
  <c r="X49" i="3"/>
  <c r="AI49" i="3" s="1"/>
  <c r="V25" i="3"/>
  <c r="AG25" i="3" s="1"/>
  <c r="X38" i="3"/>
  <c r="AI38" i="3" s="1"/>
  <c r="T49" i="3"/>
  <c r="AE49" i="3" s="1"/>
  <c r="W26" i="3"/>
  <c r="AH26" i="3" s="1"/>
  <c r="W25" i="3"/>
  <c r="AH25" i="3" s="1"/>
  <c r="T25" i="3"/>
  <c r="AE25" i="3" s="1"/>
  <c r="X25" i="3"/>
  <c r="AI25" i="3" s="1"/>
  <c r="T26" i="3"/>
  <c r="AE26" i="3" s="1"/>
  <c r="X26" i="3"/>
  <c r="AI26" i="3" s="1"/>
  <c r="AH27" i="3"/>
  <c r="AH38" i="3"/>
  <c r="AH44" i="3"/>
  <c r="AH49" i="3"/>
  <c r="U25" i="3"/>
  <c r="AF25" i="3" s="1"/>
  <c r="U26" i="3"/>
  <c r="AF26" i="3" s="1"/>
  <c r="U27" i="3"/>
  <c r="AF27" i="3" s="1"/>
  <c r="Y27" i="3"/>
  <c r="AJ27" i="3" s="1"/>
  <c r="U38" i="3"/>
  <c r="AF38" i="3" s="1"/>
  <c r="Y38" i="3"/>
  <c r="AJ38" i="3" s="1"/>
  <c r="U44" i="3"/>
  <c r="AF44" i="3" s="1"/>
  <c r="Y44" i="3"/>
  <c r="AJ44" i="3" s="1"/>
  <c r="U49" i="3"/>
  <c r="AF49" i="3" s="1"/>
  <c r="Y49" i="3"/>
  <c r="AJ49" i="3" s="1"/>
  <c r="AB44" i="3" l="1"/>
  <c r="AB49" i="3"/>
  <c r="AB38" i="3"/>
  <c r="AB27" i="3"/>
  <c r="AB25" i="3"/>
  <c r="AB26" i="3"/>
  <c r="AQ26" i="3" l="1"/>
  <c r="AR26" i="3"/>
  <c r="AP26" i="3"/>
  <c r="AN26" i="3"/>
  <c r="AK26" i="3"/>
  <c r="AM26" i="3"/>
  <c r="AO26" i="3"/>
  <c r="AN27" i="3"/>
  <c r="AP27" i="3"/>
  <c r="AR27" i="3"/>
  <c r="AO27" i="3"/>
  <c r="AK27" i="3"/>
  <c r="AQ27" i="3"/>
  <c r="AM27" i="3"/>
  <c r="AP38" i="3"/>
  <c r="AM38" i="3"/>
  <c r="AQ38" i="3"/>
  <c r="AK38" i="3"/>
  <c r="AN38" i="3"/>
  <c r="AO38" i="3"/>
  <c r="AR38" i="3"/>
  <c r="AP49" i="3"/>
  <c r="AQ49" i="3"/>
  <c r="AK49" i="3"/>
  <c r="AM49" i="3"/>
  <c r="AN49" i="3"/>
  <c r="AR49" i="3"/>
  <c r="AO49" i="3"/>
  <c r="AM25" i="3"/>
  <c r="AO25" i="3"/>
  <c r="AP25" i="3"/>
  <c r="AR25" i="3"/>
  <c r="AN25" i="3"/>
  <c r="AK25" i="3"/>
  <c r="AQ25" i="3"/>
  <c r="AP44" i="3"/>
  <c r="AQ44" i="3"/>
  <c r="AO44" i="3"/>
  <c r="AK44" i="3"/>
  <c r="AM44" i="3"/>
  <c r="AR44" i="3"/>
  <c r="AS44" i="3"/>
  <c r="AN44" i="3"/>
  <c r="AS22" i="3"/>
  <c r="AS25" i="3" s="1"/>
  <c r="H24" i="3"/>
  <c r="AS49" i="3" l="1"/>
  <c r="AL49" i="3"/>
  <c r="AL44" i="3"/>
  <c r="AL38" i="3"/>
  <c r="AL25" i="3"/>
  <c r="AL27" i="3"/>
  <c r="AL26" i="3"/>
  <c r="AS75" i="3"/>
  <c r="AC75" i="3" s="1"/>
  <c r="AD75" i="3" s="1"/>
  <c r="AS61" i="3"/>
  <c r="AC61" i="3" s="1"/>
  <c r="AD61" i="3" s="1"/>
  <c r="AS76" i="3"/>
  <c r="AC76" i="3" s="1"/>
  <c r="AD76" i="3" s="1"/>
  <c r="AS63" i="3"/>
  <c r="AC63" i="3" s="1"/>
  <c r="AD63" i="3" s="1"/>
  <c r="AS78" i="3"/>
  <c r="AC78" i="3" s="1"/>
  <c r="AD78" i="3" s="1"/>
  <c r="AS46" i="3"/>
  <c r="AS32" i="3"/>
  <c r="AS47" i="3"/>
  <c r="AS34" i="3"/>
  <c r="AS45" i="3"/>
  <c r="AS62" i="3"/>
  <c r="AC62" i="3" s="1"/>
  <c r="AD62" i="3" s="1"/>
  <c r="AS33" i="3"/>
  <c r="AS35" i="3"/>
  <c r="AS48" i="3"/>
  <c r="AS64" i="3"/>
  <c r="AC64" i="3" s="1"/>
  <c r="AD64" i="3" s="1"/>
  <c r="AS77" i="3"/>
  <c r="AC77" i="3" s="1"/>
  <c r="AD77" i="3" s="1"/>
  <c r="AS70" i="3"/>
  <c r="AC70" i="3" s="1"/>
  <c r="AD70" i="3" s="1"/>
  <c r="AS40" i="3"/>
  <c r="AS65" i="3"/>
  <c r="AC65" i="3" s="1"/>
  <c r="AD65" i="3" s="1"/>
  <c r="AS69" i="3"/>
  <c r="AC69" i="3" s="1"/>
  <c r="AD69" i="3" s="1"/>
  <c r="AS41" i="3"/>
  <c r="AS71" i="3"/>
  <c r="AC71" i="3" s="1"/>
  <c r="AD71" i="3" s="1"/>
  <c r="AS90" i="3"/>
  <c r="AC90" i="3" s="1"/>
  <c r="AD90" i="3" s="1"/>
  <c r="AS42" i="3"/>
  <c r="AS91" i="3"/>
  <c r="AC91" i="3" s="1"/>
  <c r="AD91" i="3" s="1"/>
  <c r="AS39" i="3"/>
  <c r="AS56" i="3"/>
  <c r="AC56" i="3" s="1"/>
  <c r="AD56" i="3" s="1"/>
  <c r="AS58" i="3"/>
  <c r="AC58" i="3" s="1"/>
  <c r="AD58" i="3" s="1"/>
  <c r="AS73" i="3"/>
  <c r="AC73" i="3" s="1"/>
  <c r="AD73" i="3" s="1"/>
  <c r="AS85" i="3"/>
  <c r="AC85" i="3" s="1"/>
  <c r="AD85" i="3" s="1"/>
  <c r="AS72" i="3"/>
  <c r="AC72" i="3" s="1"/>
  <c r="AD72" i="3" s="1"/>
  <c r="AS74" i="3"/>
  <c r="AC74" i="3" s="1"/>
  <c r="AD74" i="3" s="1"/>
  <c r="AS89" i="3"/>
  <c r="AC89" i="3" s="1"/>
  <c r="AD89" i="3" s="1"/>
  <c r="AS84" i="3"/>
  <c r="AC84" i="3" s="1"/>
  <c r="AD84" i="3" s="1"/>
  <c r="AS57" i="3"/>
  <c r="AC57" i="3" s="1"/>
  <c r="AD57" i="3" s="1"/>
  <c r="AS54" i="3"/>
  <c r="AC54" i="3" s="1"/>
  <c r="AD54" i="3" s="1"/>
  <c r="AS86" i="3"/>
  <c r="AC86" i="3" s="1"/>
  <c r="AD86" i="3" s="1"/>
  <c r="AS60" i="3"/>
  <c r="AC60" i="3" s="1"/>
  <c r="AD60" i="3" s="1"/>
  <c r="AS88" i="3"/>
  <c r="AC88" i="3" s="1"/>
  <c r="AD88" i="3" s="1"/>
  <c r="AS43" i="3"/>
  <c r="AS55" i="3"/>
  <c r="AC55" i="3" s="1"/>
  <c r="AD55" i="3" s="1"/>
  <c r="AS59" i="3"/>
  <c r="AC59" i="3" s="1"/>
  <c r="AD59" i="3" s="1"/>
  <c r="AS79" i="3"/>
  <c r="AC79" i="3" s="1"/>
  <c r="AD79" i="3" s="1"/>
  <c r="AS68" i="3"/>
  <c r="AC68" i="3" s="1"/>
  <c r="AD68" i="3" s="1"/>
  <c r="AS67" i="3"/>
  <c r="AS80" i="3" s="1"/>
  <c r="AS53" i="3"/>
  <c r="AS83" i="3"/>
  <c r="AS28" i="3"/>
  <c r="AS30" i="3"/>
  <c r="AS29" i="3"/>
  <c r="AS36" i="3"/>
  <c r="AS31" i="3"/>
  <c r="AS38" i="3"/>
  <c r="AS27" i="3"/>
  <c r="AS26" i="3"/>
  <c r="AC26" i="3" s="1"/>
  <c r="AD26" i="3" s="1"/>
  <c r="H37" i="3"/>
  <c r="AC45" i="3"/>
  <c r="AD45" i="3" s="1"/>
  <c r="S24" i="3"/>
  <c r="S37" i="3" s="1"/>
  <c r="Q24" i="3"/>
  <c r="Q37" i="3" s="1"/>
  <c r="Q51" i="3" s="1"/>
  <c r="Q94" i="3" s="1"/>
  <c r="H51" i="3" l="1"/>
  <c r="H94" i="3" s="1"/>
  <c r="AC38" i="3"/>
  <c r="AD38" i="3" s="1"/>
  <c r="AC49" i="3"/>
  <c r="AD49" i="3" s="1"/>
  <c r="AC46" i="3"/>
  <c r="AD46" i="3" s="1"/>
  <c r="AC30" i="3"/>
  <c r="AD30" i="3" s="1"/>
  <c r="AC43" i="3"/>
  <c r="AD43" i="3" s="1"/>
  <c r="AC41" i="3"/>
  <c r="AD41" i="3" s="1"/>
  <c r="AC42" i="3"/>
  <c r="AD42" i="3" s="1"/>
  <c r="AC47" i="3"/>
  <c r="AD47" i="3" s="1"/>
  <c r="AC40" i="3"/>
  <c r="AD40" i="3" s="1"/>
  <c r="AC39" i="3"/>
  <c r="AD39" i="3" s="1"/>
  <c r="AC48" i="3"/>
  <c r="AD48" i="3" s="1"/>
  <c r="AC31" i="3"/>
  <c r="AD31" i="3" s="1"/>
  <c r="AC34" i="3"/>
  <c r="AD34" i="3" s="1"/>
  <c r="AC36" i="3"/>
  <c r="AD36" i="3" s="1"/>
  <c r="AC35" i="3"/>
  <c r="AD35" i="3" s="1"/>
  <c r="AC33" i="3"/>
  <c r="AD33" i="3" s="1"/>
  <c r="AC28" i="3"/>
  <c r="AD28" i="3" s="1"/>
  <c r="AC27" i="3"/>
  <c r="AD27" i="3" s="1"/>
  <c r="AC29" i="3"/>
  <c r="AD29" i="3" s="1"/>
  <c r="AC32" i="3"/>
  <c r="AD32" i="3" s="1"/>
  <c r="AC44" i="3"/>
  <c r="AD44" i="3" s="1"/>
  <c r="AC25" i="3"/>
  <c r="AD25" i="3" s="1"/>
  <c r="AC67" i="3"/>
  <c r="AC80" i="3" s="1"/>
  <c r="AC83" i="3"/>
  <c r="AS66" i="3"/>
  <c r="AS81" i="3" s="1"/>
  <c r="AS87" i="3" s="1"/>
  <c r="AS92" i="3" s="1"/>
  <c r="AC53" i="3"/>
  <c r="T24" i="3"/>
  <c r="T37" i="3" s="1"/>
  <c r="AS93" i="3" l="1"/>
  <c r="AC66" i="3"/>
  <c r="AC81" i="3" s="1"/>
  <c r="AC87" i="3" s="1"/>
  <c r="AD53" i="3"/>
  <c r="AD66" i="3" s="1"/>
  <c r="AD83" i="3"/>
  <c r="AD67" i="3"/>
  <c r="AD80" i="3" s="1"/>
  <c r="U50" i="3"/>
  <c r="Y24" i="3"/>
  <c r="U24" i="3"/>
  <c r="U37" i="3" s="1"/>
  <c r="X24" i="3"/>
  <c r="W24" i="3"/>
  <c r="W37" i="3" s="1"/>
  <c r="V24" i="3"/>
  <c r="V37" i="3" s="1"/>
  <c r="U51" i="3" l="1"/>
  <c r="AD81" i="3"/>
  <c r="AD87" i="3" s="1"/>
  <c r="AD92" i="3"/>
  <c r="AC92" i="3"/>
  <c r="AC93" i="3" s="1"/>
  <c r="Y50" i="3"/>
  <c r="W50" i="3"/>
  <c r="W51" i="3" s="1"/>
  <c r="V50" i="3"/>
  <c r="V51" i="3" s="1"/>
  <c r="T50" i="3"/>
  <c r="X50" i="3"/>
  <c r="X37" i="3"/>
  <c r="Y37" i="3"/>
  <c r="Y51" i="3" l="1"/>
  <c r="X51" i="3"/>
  <c r="AD93" i="3"/>
  <c r="T94" i="3"/>
  <c r="T51" i="3"/>
  <c r="W94" i="3"/>
  <c r="X94" i="3"/>
  <c r="Y94" i="3"/>
  <c r="V94" i="3"/>
  <c r="U94" i="3"/>
  <c r="G24" i="3" l="1"/>
  <c r="AJ24" i="3" l="1"/>
  <c r="AJ37" i="3" s="1"/>
  <c r="AG24" i="3"/>
  <c r="AG37" i="3" s="1"/>
  <c r="AH24" i="3"/>
  <c r="AH37" i="3" s="1"/>
  <c r="AI24" i="3"/>
  <c r="AI37" i="3" s="1"/>
  <c r="AF24" i="3"/>
  <c r="AF37" i="3" s="1"/>
  <c r="AE24" i="3"/>
  <c r="AE37" i="3" s="1"/>
  <c r="AB24" i="3" l="1"/>
  <c r="AS24" i="3" l="1"/>
  <c r="AS37" i="3" s="1"/>
  <c r="AK24" i="3"/>
  <c r="AQ24" i="3"/>
  <c r="AQ37" i="3" s="1"/>
  <c r="AR24" i="3"/>
  <c r="AR37" i="3" s="1"/>
  <c r="AP24" i="3"/>
  <c r="AP37" i="3" s="1"/>
  <c r="AN24" i="3"/>
  <c r="AN37" i="3" s="1"/>
  <c r="AO24" i="3"/>
  <c r="AO37" i="3" s="1"/>
  <c r="AM24" i="3"/>
  <c r="AM37" i="3" s="1"/>
  <c r="AB37" i="3"/>
  <c r="AL24" i="3" l="1"/>
  <c r="AK37" i="3"/>
  <c r="AL37" i="3" l="1"/>
  <c r="AC24" i="3"/>
  <c r="AI50" i="3"/>
  <c r="AI51" i="3" s="1"/>
  <c r="AI94" i="3" s="1"/>
  <c r="AJ50" i="3"/>
  <c r="AJ51" i="3" s="1"/>
  <c r="AJ94" i="3" s="1"/>
  <c r="AF50" i="3"/>
  <c r="AF51" i="3" s="1"/>
  <c r="AF94" i="3" s="1"/>
  <c r="AS50" i="3"/>
  <c r="AS51" i="3" s="1"/>
  <c r="AS94" i="3" s="1"/>
  <c r="AH50" i="3"/>
  <c r="AH51" i="3" s="1"/>
  <c r="AH94" i="3" s="1"/>
  <c r="AG50" i="3"/>
  <c r="AG51" i="3" s="1"/>
  <c r="AG94" i="3" s="1"/>
  <c r="AD24" i="3" l="1"/>
  <c r="AD37" i="3" s="1"/>
  <c r="AC37" i="3"/>
  <c r="AE50" i="3"/>
  <c r="AE51" i="3" s="1"/>
  <c r="AE94" i="3" s="1"/>
  <c r="AP50" i="3"/>
  <c r="AP51" i="3" s="1"/>
  <c r="AP94" i="3" s="1"/>
  <c r="AM50" i="3"/>
  <c r="AM51" i="3" s="1"/>
  <c r="AM94" i="3" s="1"/>
  <c r="AR50" i="3"/>
  <c r="AR51" i="3" s="1"/>
  <c r="AR94" i="3" s="1"/>
  <c r="AQ50" i="3"/>
  <c r="AQ51" i="3" s="1"/>
  <c r="AQ94" i="3" s="1"/>
  <c r="AN50" i="3"/>
  <c r="AN51" i="3" s="1"/>
  <c r="AN94" i="3" s="1"/>
  <c r="AO50" i="3"/>
  <c r="AO51" i="3" s="1"/>
  <c r="AO94" i="3" s="1"/>
  <c r="AK50" i="3"/>
  <c r="AK51" i="3" s="1"/>
  <c r="AK94" i="3" s="1"/>
  <c r="AB50" i="3"/>
  <c r="AB51" i="3" s="1"/>
  <c r="AB94" i="3" s="1"/>
  <c r="S50" i="3"/>
  <c r="S51" i="3" s="1"/>
  <c r="S94" i="3" s="1"/>
  <c r="AL50" i="3" l="1"/>
  <c r="AL51" i="3" s="1"/>
  <c r="AL94" i="3" s="1"/>
  <c r="AC50" i="3" l="1"/>
  <c r="AC51" i="3" s="1"/>
  <c r="AC94" i="3" s="1"/>
  <c r="AD50" i="3" l="1"/>
  <c r="AD51" i="3" s="1"/>
  <c r="AD94" i="3" s="1"/>
</calcChain>
</file>

<file path=xl/comments1.xml><?xml version="1.0" encoding="utf-8"?>
<comments xmlns="http://schemas.openxmlformats.org/spreadsheetml/2006/main">
  <authors>
    <author>Daniel Zoščák</author>
  </authors>
  <commentList>
    <comment ref="E15" authorId="0" shapeId="0">
      <text>
        <r>
          <rPr>
            <b/>
            <sz val="9"/>
            <color indexed="81"/>
            <rFont val="Segoe UI"/>
            <family val="2"/>
            <charset val="238"/>
          </rPr>
          <t>Daniel Zoščák:</t>
        </r>
        <r>
          <rPr>
            <sz val="9"/>
            <color indexed="81"/>
            <rFont val="Segoe UI"/>
            <family val="2"/>
            <charset val="238"/>
          </rPr>
          <t xml:space="preserve">
doplnená verzia aktuálna verzia príručky k OV</t>
        </r>
      </text>
    </comment>
  </commentList>
</comments>
</file>

<file path=xl/comments2.xml><?xml version="1.0" encoding="utf-8"?>
<comments xmlns="http://schemas.openxmlformats.org/spreadsheetml/2006/main">
  <authors>
    <author>Daniel Zoščák</author>
  </authors>
  <commentList>
    <comment ref="R1" authorId="0" shapeId="0">
      <text>
        <r>
          <rPr>
            <b/>
            <sz val="9"/>
            <color indexed="81"/>
            <rFont val="Segoe UI"/>
            <family val="2"/>
            <charset val="238"/>
          </rPr>
          <t>Daniel Zoščák:</t>
        </r>
        <r>
          <rPr>
            <sz val="9"/>
            <color indexed="81"/>
            <rFont val="Segoe UI"/>
            <family val="2"/>
            <charset val="238"/>
          </rPr>
          <t xml:space="preserve">
FL doplnené podľa akutálnej príručky k OV.
</t>
        </r>
      </text>
    </comment>
    <comment ref="A21" authorId="0" shapeId="0">
      <text>
        <r>
          <rPr>
            <b/>
            <sz val="9"/>
            <color indexed="81"/>
            <rFont val="Segoe UI"/>
            <family val="2"/>
            <charset val="238"/>
          </rPr>
          <t>Daniel Zoščák:</t>
        </r>
        <r>
          <rPr>
            <sz val="9"/>
            <color indexed="81"/>
            <rFont val="Segoe UI"/>
            <family val="2"/>
            <charset val="238"/>
          </rPr>
          <t xml:space="preserve">
doplnené podľa informácie Ústredia Sociálnej poisťovne.
</t>
        </r>
      </text>
    </comment>
  </commentList>
</comments>
</file>

<file path=xl/sharedStrings.xml><?xml version="1.0" encoding="utf-8"?>
<sst xmlns="http://schemas.openxmlformats.org/spreadsheetml/2006/main" count="210" uniqueCount="142">
  <si>
    <t>A</t>
  </si>
  <si>
    <t>B</t>
  </si>
  <si>
    <t>C</t>
  </si>
  <si>
    <t>D</t>
  </si>
  <si>
    <t>Názov projektu:</t>
  </si>
  <si>
    <t>Cena práce
[EUR]</t>
  </si>
  <si>
    <t>Nárokované odvody zamestnávateľa
[EUR]</t>
  </si>
  <si>
    <t>Nárokovaná suma za odpracované hodiny na projekte
[EUR]</t>
  </si>
  <si>
    <t>H</t>
  </si>
  <si>
    <t xml:space="preserve">Názov Prijímateľa/partnera: </t>
  </si>
  <si>
    <t>CELKOM za hlavnú aktivitu projektu</t>
  </si>
  <si>
    <t>Fond pracovného času vrátane sviatkov očistený od DPN, PN a OČR
[hodiny]</t>
  </si>
  <si>
    <t>Q</t>
  </si>
  <si>
    <t>R</t>
  </si>
  <si>
    <t>S</t>
  </si>
  <si>
    <t>T</t>
  </si>
  <si>
    <t>U</t>
  </si>
  <si>
    <t>V</t>
  </si>
  <si>
    <t>W</t>
  </si>
  <si>
    <t>Nemocenské poistenie
[EUR]</t>
  </si>
  <si>
    <t>Starobné poistenie
[EUR]</t>
  </si>
  <si>
    <t>Invalidné poistenie
[EUR]</t>
  </si>
  <si>
    <t>Poist. v nezamestnanosti
[EUR]</t>
  </si>
  <si>
    <t>Úrazové poistenie
[EUR]</t>
  </si>
  <si>
    <t>Rezervný fond
[EUR]</t>
  </si>
  <si>
    <t>CELKOM ZA VŠETKY AKTIVITY</t>
  </si>
  <si>
    <t>Fond pracovného času vrátane platených sviatkov
[hodiny]</t>
  </si>
  <si>
    <t>Je prijímateľ garančne poistený?</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</si>
  <si>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</si>
  <si>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</si>
  <si>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</si>
  <si>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</si>
  <si>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</si>
  <si>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</si>
  <si>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</si>
  <si>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</si>
  <si>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</si>
  <si>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</si>
  <si>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</si>
  <si>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</si>
  <si>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</si>
  <si>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</si>
  <si>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</si>
  <si>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</si>
  <si>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Pracovná pozícia</t>
  </si>
  <si>
    <t>Meno a priezvisko zamestnanca</t>
  </si>
  <si>
    <t>Mesiac a rok
(vo formáte
mm/rrrr)</t>
  </si>
  <si>
    <t>E</t>
  </si>
  <si>
    <t>F
= D-E</t>
  </si>
  <si>
    <t>Kód projektu v ITMS2014+:</t>
  </si>
  <si>
    <t>Tarifný plat, osobný plat, základný plat, funkčný plat vrátane iných náhrad</t>
  </si>
  <si>
    <t>Osobný príplatok</t>
  </si>
  <si>
    <t>Ostatné príplatky okrem osobných príplatkov</t>
  </si>
  <si>
    <t>G1</t>
  </si>
  <si>
    <t>G2</t>
  </si>
  <si>
    <t>G3</t>
  </si>
  <si>
    <t>G4</t>
  </si>
  <si>
    <t>G5</t>
  </si>
  <si>
    <t>G6</t>
  </si>
  <si>
    <r>
      <rPr>
        <b/>
        <sz val="11"/>
        <rFont val="Arial Narrow"/>
        <family val="2"/>
        <charset val="238"/>
      </rPr>
      <t>Slúži ako podklad pre vyplnenie prílohy 4.3.4.1 S</t>
    </r>
    <r>
      <rPr>
        <b/>
        <i/>
        <sz val="11"/>
        <rFont val="Arial Narrow"/>
        <family val="2"/>
        <charset val="238"/>
      </rPr>
      <t>úhrnný účtovný doklad - mzdové výdavky pre DOP</t>
    </r>
  </si>
  <si>
    <r>
      <rPr>
        <vertAlign val="superscript"/>
        <sz val="10"/>
        <rFont val="Arial Narrow"/>
        <family val="2"/>
        <charset val="238"/>
      </rPr>
      <t>1</t>
    </r>
    <r>
      <rPr>
        <sz val="10"/>
        <rFont val="Arial Narrow"/>
        <family val="2"/>
        <charset val="238"/>
      </rPr>
      <t xml:space="preserve"> Nerelevantné prečiarknuť (elektronicky/formátovaním príslušnej bunky </t>
    </r>
    <r>
      <rPr>
        <u/>
        <sz val="10"/>
        <rFont val="Arial Narrow"/>
        <family val="2"/>
        <charset val="238"/>
      </rPr>
      <t>alebo</t>
    </r>
    <r>
      <rPr>
        <sz val="10"/>
        <rFont val="Arial Narrow"/>
        <family val="2"/>
        <charset val="238"/>
      </rPr>
      <t xml:space="preserve"> perom).</t>
    </r>
  </si>
  <si>
    <t>P1</t>
  </si>
  <si>
    <t>P2</t>
  </si>
  <si>
    <t>Zdravotné poistenie
VŠZP
[EUR]</t>
  </si>
  <si>
    <t>pozn.: vrátane náhrady za dovolenku a prekážok v práci</t>
  </si>
  <si>
    <t>G7</t>
  </si>
  <si>
    <t>G0 = SUM(G1:G7)</t>
  </si>
  <si>
    <t>I
= G0 + H</t>
  </si>
  <si>
    <t>J0
= SUM(G1:G6)</t>
  </si>
  <si>
    <t>J1</t>
  </si>
  <si>
    <t>J2</t>
  </si>
  <si>
    <t>J3</t>
  </si>
  <si>
    <t>J4</t>
  </si>
  <si>
    <t>J5</t>
  </si>
  <si>
    <t>J6</t>
  </si>
  <si>
    <t>K</t>
  </si>
  <si>
    <t>O1</t>
  </si>
  <si>
    <t>L
= SUM(O1:O6)</t>
  </si>
  <si>
    <t>M
= SUM(P:W)</t>
  </si>
  <si>
    <t>N
= L + M</t>
  </si>
  <si>
    <t>O2</t>
  </si>
  <si>
    <t>O3</t>
  </si>
  <si>
    <t>O4</t>
  </si>
  <si>
    <t>O5</t>
  </si>
  <si>
    <t>O6</t>
  </si>
  <si>
    <t>Zdravotné poistenie
ost. poisťovne
[EUR]</t>
  </si>
  <si>
    <t>2.1</t>
  </si>
  <si>
    <t>napr. odmeny (614)</t>
  </si>
  <si>
    <r>
      <t>Celková hrubá mz</t>
    </r>
    <r>
      <rPr>
        <sz val="9"/>
        <color theme="1"/>
        <rFont val="Arial Narrow"/>
        <family val="2"/>
        <charset val="238"/>
      </rPr>
      <t>da/príjem</t>
    </r>
  </si>
  <si>
    <r>
      <t>oprávnené zložky mzd</t>
    </r>
    <r>
      <rPr>
        <sz val="10"/>
        <color theme="1"/>
        <rFont val="Arial Narrow"/>
        <family val="2"/>
        <charset val="238"/>
      </rPr>
      <t>y/príjmu</t>
    </r>
  </si>
  <si>
    <r>
      <t>oprávnené zložky hrubej mzd</t>
    </r>
    <r>
      <rPr>
        <sz val="9"/>
        <color theme="1"/>
        <rFont val="Arial Narrow"/>
        <family val="2"/>
        <charset val="238"/>
      </rPr>
      <t>y/príjmu</t>
    </r>
    <r>
      <rPr>
        <sz val="9"/>
        <rFont val="Arial Narrow"/>
        <family val="2"/>
        <charset val="238"/>
      </rPr>
      <t xml:space="preserve">
[EUR]</t>
    </r>
  </si>
  <si>
    <r>
      <t>oprávnené zložky mzd</t>
    </r>
    <r>
      <rPr>
        <sz val="10"/>
        <color theme="1"/>
        <rFont val="Arial Narrow"/>
        <family val="2"/>
        <charset val="238"/>
      </rPr>
      <t>y/príjmu</t>
    </r>
    <r>
      <rPr>
        <sz val="10"/>
        <rFont val="Arial Narrow"/>
        <family val="2"/>
        <charset val="238"/>
      </rPr>
      <t xml:space="preserve"> po zohľadnení finančného limitu</t>
    </r>
  </si>
  <si>
    <r>
      <t xml:space="preserve">Nárokovaná hrubá </t>
    </r>
    <r>
      <rPr>
        <sz val="9"/>
        <color theme="1"/>
        <rFont val="Arial Narrow"/>
        <family val="2"/>
        <charset val="238"/>
      </rPr>
      <t>mzda/príjem</t>
    </r>
    <r>
      <rPr>
        <sz val="9"/>
        <rFont val="Arial Narrow"/>
        <family val="2"/>
        <charset val="238"/>
      </rPr>
      <t xml:space="preserve">
[EUR]</t>
    </r>
  </si>
  <si>
    <r>
      <t>nárokované zložky mzdy</t>
    </r>
    <r>
      <rPr>
        <sz val="10"/>
        <color theme="1"/>
        <rFont val="Arial Narrow"/>
        <family val="2"/>
        <charset val="238"/>
      </rPr>
      <t xml:space="preserve">/príjmu </t>
    </r>
    <r>
      <rPr>
        <sz val="10"/>
        <rFont val="Arial Narrow"/>
        <family val="2"/>
        <charset val="238"/>
      </rPr>
      <t>na projekt</t>
    </r>
  </si>
  <si>
    <r>
      <rPr>
        <b/>
        <vertAlign val="superscript"/>
        <sz val="10"/>
        <color theme="1"/>
        <rFont val="Arial Narrow"/>
        <family val="2"/>
        <charset val="238"/>
      </rPr>
      <t xml:space="preserve"> </t>
    </r>
    <r>
      <rPr>
        <b/>
        <sz val="10"/>
        <color theme="1"/>
        <rFont val="Arial Narrow"/>
        <family val="2"/>
        <charset val="238"/>
      </rPr>
      <t>Ďalšie neoprávnené položky, ktoré netvoria súčasť hrubej mzdy, ale sú súčasťou príjmu</t>
    </r>
    <r>
      <rPr>
        <sz val="10"/>
        <color theme="1"/>
        <rFont val="Arial Narrow"/>
        <family val="2"/>
        <charset val="238"/>
      </rPr>
      <t>: príspevky zamestnávateľa zo sociálneho fondu a na doplnkové dôchodkové sporenie (DDS) a daňový bonus.</t>
    </r>
  </si>
  <si>
    <r>
      <rPr>
        <b/>
        <vertAlign val="superscript"/>
        <sz val="10"/>
        <color theme="1"/>
        <rFont val="Arial Narrow"/>
        <family val="2"/>
        <charset val="238"/>
      </rPr>
      <t>*</t>
    </r>
    <r>
      <rPr>
        <b/>
        <sz val="10"/>
        <color theme="1"/>
        <rFont val="Arial Narrow"/>
        <family val="2"/>
        <charset val="238"/>
      </rPr>
      <t xml:space="preserve"> Odmena ako zložka mzdy/príjmu je oprávnený výdavok výlučne v prípade</t>
    </r>
    <r>
      <rPr>
        <sz val="10"/>
        <color theme="1"/>
        <rFont val="Arial Narrow"/>
        <family val="2"/>
        <charset val="238"/>
      </rPr>
      <t xml:space="preserve">, ak je poskytnutá </t>
    </r>
    <r>
      <rPr>
        <b/>
        <sz val="10"/>
        <color theme="1"/>
        <rFont val="Arial Narrow"/>
        <family val="2"/>
        <charset val="238"/>
      </rPr>
      <t>zamestnancovi, ktorý pracuje iba na projekte/-och spolufinancovanom/-ých z EŠIF a ŠR SR</t>
    </r>
    <r>
      <rPr>
        <sz val="10"/>
        <color theme="1"/>
        <rFont val="Arial Narrow"/>
        <family val="2"/>
        <charset val="238"/>
      </rPr>
      <t xml:space="preserve">, t. j. nevykonáva iné pracovné činnosti financované z iných zdrojov Prijímateľa (bez ohľadu na dĺžku pracovného času zamestnanca zamestnaného u konkrétneho Prijímateľa). Zároveň platí, že </t>
    </r>
    <r>
      <rPr>
        <b/>
        <sz val="10"/>
        <color theme="1"/>
        <rFont val="Arial Narrow"/>
        <family val="2"/>
        <charset val="238"/>
      </rPr>
      <t>výška mzdy, vrátane odmeny, musí byť v súlade s predchádzajúcou mzdovou politikou zamestnávateľa/Prijímateľa,</t>
    </r>
    <r>
      <rPr>
        <sz val="10"/>
        <color theme="1"/>
        <rFont val="Arial Narrow"/>
        <family val="2"/>
        <charset val="238"/>
      </rPr>
      <t xml:space="preserve"> t. j. nie je možné akceptovať jej navýšenie iba z dôvodu zapojenia zamestnanca do projektu financovaného z prostriedkov EŠIF a ŠR SR.</t>
    </r>
  </si>
  <si>
    <r>
      <rPr>
        <b/>
        <sz val="10"/>
        <color theme="1"/>
        <rFont val="Arial Narrow"/>
        <family val="2"/>
        <charset val="238"/>
      </rPr>
      <t>Pozn.: Práca nadčas, resp. pracovná pohotovosť môžu byť Poskytovateľom uznané za oprávnené zložky mzdy/príjmu, ak sú splnené všetky nasledovné podmienky:</t>
    </r>
    <r>
      <rPr>
        <sz val="10"/>
        <color theme="1"/>
        <rFont val="Arial Narrow"/>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</si>
  <si>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Prijímateľ prípadne uvedie ďalšie zložky platu, kt. sú oprávnené </t>
    </r>
    <r>
      <rPr>
        <vertAlign val="superscript"/>
        <sz val="9"/>
        <rFont val="Arial Narrow"/>
        <family val="2"/>
        <charset val="238"/>
      </rPr>
      <t>5</t>
    </r>
  </si>
  <si>
    <t>maximálny vymeriavací základ</t>
  </si>
  <si>
    <r>
      <t>Platná verzia Príručky k OV pre DOP</t>
    </r>
    <r>
      <rPr>
        <b/>
        <vertAlign val="superscript"/>
        <sz val="11"/>
        <rFont val="Arial Narrow"/>
        <family val="2"/>
        <charset val="238"/>
      </rPr>
      <t>2</t>
    </r>
  </si>
  <si>
    <r>
      <t xml:space="preserve">Počet hodín za DPN, PN a OČR </t>
    </r>
    <r>
      <rPr>
        <b/>
        <vertAlign val="superscript"/>
        <sz val="9"/>
        <rFont val="Arial Narrow"/>
        <family val="2"/>
        <charset val="238"/>
      </rPr>
      <t>3</t>
    </r>
    <r>
      <rPr>
        <sz val="9"/>
        <rFont val="Arial Narrow"/>
        <family val="2"/>
        <charset val="238"/>
      </rPr>
      <t xml:space="preserve">
[hodiny]</t>
    </r>
  </si>
  <si>
    <r>
      <t xml:space="preserve">pozn.: Prijímateľ prípadne uvedie ďalšie zložky platu, kt. sú oprávnené </t>
    </r>
    <r>
      <rPr>
        <vertAlign val="superscript"/>
        <sz val="9"/>
        <rFont val="Arial Narrow"/>
        <family val="2"/>
        <charset val="238"/>
      </rPr>
      <t>4</t>
    </r>
  </si>
  <si>
    <r>
      <t>Neoprávnené zložky mzdy</t>
    </r>
    <r>
      <rPr>
        <sz val="9"/>
        <color theme="1"/>
        <rFont val="Arial Narrow"/>
        <family val="2"/>
        <charset val="238"/>
      </rPr>
      <t>/príjmu</t>
    </r>
    <r>
      <rPr>
        <b/>
        <vertAlign val="superscript"/>
        <sz val="9"/>
        <rFont val="Arial Narrow"/>
        <family val="2"/>
        <charset val="238"/>
      </rPr>
      <t xml:space="preserve">5
</t>
    </r>
    <r>
      <rPr>
        <sz val="9"/>
        <rFont val="Arial Narrow"/>
        <family val="2"/>
        <charset val="238"/>
      </rPr>
      <t>[EUR]</t>
    </r>
  </si>
  <si>
    <r>
      <t xml:space="preserve">Celkový počet hodín odpracovaných na aktivite projektu v danom mesiaci </t>
    </r>
    <r>
      <rPr>
        <b/>
        <vertAlign val="superscript"/>
        <sz val="9"/>
        <rFont val="Arial Narrow"/>
        <family val="2"/>
        <charset val="238"/>
      </rPr>
      <t>6</t>
    </r>
    <r>
      <rPr>
        <sz val="9"/>
        <rFont val="Arial Narrow"/>
        <family val="2"/>
        <charset val="238"/>
      </rPr>
      <t xml:space="preserve">
[hodiny]</t>
    </r>
  </si>
  <si>
    <r>
      <t xml:space="preserve">Garančný fond
[EUR] </t>
    </r>
    <r>
      <rPr>
        <b/>
        <vertAlign val="superscript"/>
        <sz val="9"/>
        <rFont val="Arial Narrow"/>
        <family val="2"/>
        <charset val="238"/>
      </rPr>
      <t>8</t>
    </r>
  </si>
  <si>
    <r>
      <t xml:space="preserve">Hlavná aktivita projektu </t>
    </r>
    <r>
      <rPr>
        <b/>
        <vertAlign val="superscript"/>
        <sz val="9"/>
        <rFont val="Arial Narrow"/>
        <family val="2"/>
        <charset val="238"/>
      </rPr>
      <t>9</t>
    </r>
  </si>
  <si>
    <r>
      <rPr>
        <vertAlign val="superscript"/>
        <sz val="10"/>
        <rFont val="Arial Narrow"/>
        <family val="2"/>
        <charset val="238"/>
      </rPr>
      <t>2</t>
    </r>
    <r>
      <rPr>
        <sz val="10"/>
        <rFont val="Arial Narrow"/>
        <family val="2"/>
        <charset val="238"/>
      </rPr>
      <t xml:space="preserve"> Verzia Príručky k OV pre DOP platná pre danú Výzvu v čase podania ŽoNFP, pokiaľ nebola v rámci administratívnej kontroly ŽoNFP zmenená na vyššiu verziu (v zmysle Usmernenia k Výzve na predkladanie ŽoNFP).</t>
    </r>
  </si>
  <si>
    <r>
      <rPr>
        <vertAlign val="superscript"/>
        <sz val="10"/>
        <color theme="1"/>
        <rFont val="Arial Narrow"/>
        <family val="2"/>
        <charset val="238"/>
      </rPr>
      <t>4</t>
    </r>
    <r>
      <rPr>
        <b/>
        <sz val="10"/>
        <color theme="1"/>
        <rFont val="Arial Narrow"/>
        <family val="2"/>
        <charset val="238"/>
      </rPr>
      <t xml:space="preserve"> Prijímateľ môže uviesť aj ďalšie zložky mzdy/príjmu, ktoré spĺňajú pravidlá oprávnenosti, pričom nárokovanie týchto zložiek mzdy riadne odôvodní v sprievodnej dokumentácii k ŽoP</t>
    </r>
  </si>
  <si>
    <r>
      <rPr>
        <vertAlign val="superscript"/>
        <sz val="10"/>
        <color theme="1"/>
        <rFont val="Arial Narrow"/>
        <family val="2"/>
        <charset val="238"/>
      </rPr>
      <t>5</t>
    </r>
    <r>
      <rPr>
        <b/>
        <sz val="10"/>
        <color theme="1"/>
        <rFont val="Arial Narrow"/>
        <family val="2"/>
        <charset val="238"/>
      </rPr>
      <t xml:space="preserve"> Neoprávnené zložky mzdy/príjmu</t>
    </r>
    <r>
      <rPr>
        <sz val="10"/>
        <color theme="1"/>
        <rFont val="Arial Narrow"/>
        <family val="2"/>
        <charset val="238"/>
      </rPr>
      <t xml:space="preserve">: odmeny (resp. prémie alebo rôzne variabilné zložky naviazané napr. na hospodárske výsledky Prijímateľa) </t>
    </r>
    <r>
      <rPr>
        <b/>
        <vertAlign val="superscript"/>
        <sz val="10"/>
        <color theme="1"/>
        <rFont val="Arial Narrow"/>
        <family val="2"/>
        <charset val="238"/>
      </rPr>
      <t>*</t>
    </r>
    <r>
      <rPr>
        <sz val="10"/>
        <color theme="1"/>
        <rFont val="Arial Narrow"/>
        <family val="2"/>
        <charset val="238"/>
      </rPr>
      <t>, odstupné, odchodné, preplatenie dovolenky pri odchode, dovolenka nad rámec alikvotnej časti za odpracované dni na projekte.</t>
    </r>
  </si>
  <si>
    <r>
      <rPr>
        <vertAlign val="superscript"/>
        <sz val="10"/>
        <rFont val="Arial Narrow"/>
        <family val="2"/>
        <charset val="238"/>
      </rPr>
      <t>6</t>
    </r>
    <r>
      <rPr>
        <sz val="10"/>
        <rFont val="Arial Narrow"/>
        <family val="2"/>
        <charset val="238"/>
      </rPr>
      <t xml:space="preserve"> Uvedie sa celkový počet hodín odpracovaných na príslušnej </t>
    </r>
    <r>
      <rPr>
        <u/>
        <sz val="10"/>
        <rFont val="Arial Narrow"/>
        <family val="2"/>
        <charset val="238"/>
      </rPr>
      <t>aktivite projektu</t>
    </r>
    <r>
      <rPr>
        <sz val="10"/>
        <rFont val="Arial Narrow"/>
        <family val="2"/>
        <charset val="238"/>
      </rPr>
      <t xml:space="preserve"> uvedený </t>
    </r>
    <r>
      <rPr>
        <b/>
        <sz val="10"/>
        <rFont val="Arial Narrow"/>
        <family val="2"/>
        <charset val="238"/>
      </rPr>
      <t>v KPV pre DOP</t>
    </r>
    <r>
      <rPr>
        <sz val="10"/>
        <rFont val="Arial Narrow"/>
        <family val="2"/>
        <charset val="238"/>
      </rPr>
      <t xml:space="preserve"> (Príloha 4.3.7.1) zamestnanca.</t>
    </r>
  </si>
  <si>
    <r>
      <rPr>
        <vertAlign val="superscript"/>
        <sz val="10"/>
        <rFont val="Arial Narrow"/>
        <family val="2"/>
        <charset val="238"/>
      </rPr>
      <t>7</t>
    </r>
    <r>
      <rPr>
        <sz val="10"/>
        <rFont val="Arial Narrow"/>
        <family val="2"/>
        <charset val="238"/>
      </rPr>
      <t xml:space="preserve"> </t>
    </r>
    <r>
      <rPr>
        <b/>
        <sz val="10"/>
        <rFont val="Arial Narrow"/>
        <family val="2"/>
        <charset val="238"/>
      </rPr>
      <t xml:space="preserve">Odvody </t>
    </r>
    <r>
      <rPr>
        <sz val="10"/>
        <rFont val="Arial Narrow"/>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</si>
  <si>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Narrow"/>
        <family val="2"/>
        <charset val="238"/>
      </rPr>
      <t>8</t>
    </r>
    <r>
      <rPr>
        <sz val="10"/>
        <rFont val="Arial Narrow"/>
        <family val="2"/>
        <charset val="238"/>
      </rPr>
      <t xml:space="preserve"> </t>
    </r>
    <r>
      <rPr>
        <b/>
        <sz val="10"/>
        <rFont val="Arial Narrow"/>
        <family val="2"/>
        <charset val="238"/>
      </rPr>
      <t>Garančný fond/garančné poistenie</t>
    </r>
    <r>
      <rPr>
        <sz val="10"/>
        <rFont val="Arial Narrow"/>
        <family val="2"/>
        <charset val="238"/>
      </rPr>
      <t xml:space="preserve"> je relevantné iba v prípade určitých typov Prijímateľov (napr. súkromný sektor), ktorí majú zo zákona povinnosť ho odvádzať. Ostatní Prijímatelia uvádzajú hodnotu 0,00 EUR. </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</si>
  <si>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"P" až "W"). Za predpokladu, že výpočet je korektný aj po automatickom zvýraznení a Prijímateľ tak trvá na nárokovaní odvodov v zmysle výpočtu v stĺpcoch "M", resp. "N", je potrebné uvedené vysvetliť a predložiť spolu so ŽoP aj výplatnú pásku dotknutého zamestnanca.                                                                                                                                                                                                                                                                                                                                                                </t>
    </r>
  </si>
  <si>
    <r>
      <t xml:space="preserve">Hlavná aktivita projektu </t>
    </r>
    <r>
      <rPr>
        <b/>
        <vertAlign val="superscript"/>
        <sz val="9"/>
        <color theme="1"/>
        <rFont val="Arial Narrow"/>
        <family val="2"/>
        <charset val="238"/>
      </rPr>
      <t>9</t>
    </r>
  </si>
  <si>
    <t>Celkom mm/rrrr</t>
  </si>
  <si>
    <t>Podporné aktivity projektu</t>
  </si>
  <si>
    <t>CELKOM za podporné aktivity projektu</t>
  </si>
  <si>
    <r>
      <t xml:space="preserve">systém sumarizačných hárkov: uplatnený / neuplatnený </t>
    </r>
    <r>
      <rPr>
        <b/>
        <vertAlign val="superscript"/>
        <sz val="12"/>
        <rFont val="Arial Narrow"/>
        <family val="2"/>
        <charset val="238"/>
      </rPr>
      <t>1</t>
    </r>
  </si>
  <si>
    <r>
      <rPr>
        <vertAlign val="superscript"/>
        <sz val="10"/>
        <rFont val="Arial Narrow"/>
        <family val="2"/>
        <charset val="238"/>
      </rPr>
      <t>9</t>
    </r>
    <r>
      <rPr>
        <sz val="10"/>
        <rFont val="Arial Narrow"/>
        <family val="2"/>
        <charset val="238"/>
      </rPr>
      <t xml:space="preserve"> Uvedie sa celý názov hlavnej aktivity projektu v zmysle Predmetu podpory NFP, ktorý tvorí prílohu č. 2 Zmluvy o poskytnutí NFP.</t>
    </r>
  </si>
  <si>
    <t>Zamestnanec 1</t>
  </si>
  <si>
    <t>Zamestnanec 2</t>
  </si>
  <si>
    <t>Zamestnanec 3</t>
  </si>
  <si>
    <t>Zamestnanec 4</t>
  </si>
  <si>
    <t>Zamestnanec 5</t>
  </si>
  <si>
    <t>Zamestnanec 6</t>
  </si>
  <si>
    <t>Zamestnanec 7</t>
  </si>
  <si>
    <t>Zamestnanec 8</t>
  </si>
  <si>
    <t>Zamestnanec 9</t>
  </si>
  <si>
    <t>Zamestnanec 10</t>
  </si>
  <si>
    <t>Zamestnanec 11</t>
  </si>
  <si>
    <t>Zamestnanec 12</t>
  </si>
  <si>
    <t>Zamestnanec 13</t>
  </si>
  <si>
    <r>
      <t xml:space="preserve">P až W </t>
    </r>
    <r>
      <rPr>
        <b/>
        <vertAlign val="superscript"/>
        <sz val="9"/>
        <color theme="1"/>
        <rFont val="Arial Narrow"/>
        <family val="2"/>
        <charset val="238"/>
      </rPr>
      <t>7:</t>
    </r>
    <r>
      <rPr>
        <sz val="9"/>
        <color theme="1"/>
        <rFont val="Arial Narrow"/>
        <family val="2"/>
        <charset val="238"/>
      </rPr>
      <t xml:space="preserve"> Odvody zamestnávateľa z vymeriavacieho základu očistené od neoprávnených zložiek mzdy</t>
    </r>
  </si>
  <si>
    <t>2.2</t>
  </si>
  <si>
    <t>2.3</t>
  </si>
  <si>
    <t>2.4</t>
  </si>
  <si>
    <r>
      <rPr>
        <vertAlign val="superscript"/>
        <sz val="10"/>
        <rFont val="Arial Narrow"/>
        <family val="2"/>
        <charset val="238"/>
      </rPr>
      <t>3</t>
    </r>
    <r>
      <rPr>
        <sz val="10"/>
        <rFont val="Arial Narrow"/>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Narrow"/>
        <family val="2"/>
        <charset val="238"/>
      </rPr>
      <t>môže byť</t>
    </r>
    <r>
      <rPr>
        <sz val="10"/>
        <rFont val="Arial Narrow"/>
        <family val="2"/>
        <charset val="238"/>
      </rPr>
      <t xml:space="preserve"> výška oprávnenej náhrady mzdy za prvých 10 kalendárnych dní DPN, ktorá je hradená zamestnávateľom, pripočítaná k nárokovanej sume za odpracované hodiny na projekte uvedenej v stĺpci N.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</si>
  <si>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</si>
  <si>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t>Výpočet oprávnených mzdových výdavkov zamestnancov DOP - ministerstvo</t>
  </si>
  <si>
    <t>2.6</t>
  </si>
  <si>
    <t>2.7</t>
  </si>
  <si>
    <t>nie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</si>
</sst>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00\ [$€-41B]_-;\-* #,##0.00\ [$€-41B]_-;_-* &quot;-&quot;??\ [$€-41B]_-;_-@_-"/>
  </numFmts>
  <fonts count="34" x14ac:knownFonts="1">
    <font>
      <sz val="10"/>
      <name val="Arial"/>
      <charset val="238"/>
    </font>
    <font>
      <sz val="10"/>
      <name val="Arial"/>
      <family val="2"/>
      <charset val="238"/>
    </font>
    <font>
      <sz val="8"/>
      <name val="Arial"/>
      <family val="2"/>
      <charset val="238"/>
    </font>
    <font>
      <b/>
      <sz val="12"/>
      <name val="Arial Narrow"/>
      <family val="2"/>
      <charset val="238"/>
    </font>
    <font>
      <sz val="10"/>
      <name val="Arial"/>
      <family val="2"/>
      <charset val="238"/>
    </font>
    <font>
      <sz val="9"/>
      <name val="Arial Narrow"/>
      <family val="2"/>
      <charset val="238"/>
    </font>
    <font>
      <b/>
      <vertAlign val="superscript"/>
      <sz val="9"/>
      <name val="Arial Narrow"/>
      <family val="2"/>
      <charset val="238"/>
    </font>
    <font>
      <sz val="10"/>
      <name val="Arial Narrow"/>
      <family val="2"/>
      <charset val="238"/>
    </font>
    <font>
      <sz val="12"/>
      <name val="Arial Narrow"/>
      <family val="2"/>
      <charset val="238"/>
    </font>
    <font>
      <b/>
      <i/>
      <sz val="11"/>
      <name val="Arial Narrow"/>
      <family val="2"/>
      <charset val="238"/>
    </font>
    <font>
      <b/>
      <sz val="11"/>
      <name val="Arial Narrow"/>
      <family val="2"/>
      <charset val="238"/>
    </font>
    <font>
      <b/>
      <vertAlign val="superscript"/>
      <sz val="12"/>
      <name val="Arial Narrow"/>
      <family val="2"/>
      <charset val="238"/>
    </font>
    <font>
      <b/>
      <sz val="10"/>
      <name val="Arial Narrow"/>
      <family val="2"/>
      <charset val="238"/>
    </font>
    <font>
      <b/>
      <sz val="11"/>
      <color theme="1"/>
      <name val="Arial Narrow"/>
      <family val="2"/>
      <charset val="238"/>
    </font>
    <font>
      <sz val="11"/>
      <name val="Arial Narrow"/>
      <family val="2"/>
      <charset val="238"/>
    </font>
    <font>
      <b/>
      <vertAlign val="superscript"/>
      <sz val="11"/>
      <name val="Arial Narrow"/>
      <family val="2"/>
      <charset val="238"/>
    </font>
    <font>
      <sz val="9"/>
      <color theme="1"/>
      <name val="Arial Narrow"/>
      <family val="2"/>
      <charset val="238"/>
    </font>
    <font>
      <b/>
      <vertAlign val="superscript"/>
      <sz val="9"/>
      <color theme="1"/>
      <name val="Arial Narrow"/>
      <family val="2"/>
      <charset val="238"/>
    </font>
    <font>
      <b/>
      <sz val="9"/>
      <name val="Arial Narrow"/>
      <family val="2"/>
      <charset val="238"/>
    </font>
    <font>
      <sz val="8"/>
      <name val="Arial Narrow"/>
      <family val="2"/>
      <charset val="238"/>
    </font>
    <font>
      <vertAlign val="superscript"/>
      <sz val="10"/>
      <name val="Arial Narrow"/>
      <family val="2"/>
      <charset val="238"/>
    </font>
    <font>
      <u/>
      <sz val="10"/>
      <name val="Arial Narrow"/>
      <family val="2"/>
      <charset val="238"/>
    </font>
    <font>
      <vertAlign val="superscript"/>
      <sz val="9"/>
      <name val="Arial Narrow"/>
      <family val="2"/>
      <charset val="238"/>
    </font>
    <font>
      <sz val="10"/>
      <color theme="1"/>
      <name val="Arial Narrow"/>
      <family val="2"/>
      <charset val="238"/>
    </font>
    <font>
      <vertAlign val="superscript"/>
      <sz val="10"/>
      <color theme="1"/>
      <name val="Arial Narrow"/>
      <family val="2"/>
      <charset val="238"/>
    </font>
    <font>
      <b/>
      <sz val="10"/>
      <color theme="1"/>
      <name val="Arial Narrow"/>
      <family val="2"/>
      <charset val="238"/>
    </font>
    <font>
      <b/>
      <vertAlign val="superscript"/>
      <sz val="10"/>
      <color theme="1"/>
      <name val="Arial Narrow"/>
      <family val="2"/>
      <charset val="238"/>
    </font>
    <font>
      <sz val="9"/>
      <name val="Arial"/>
      <family val="2"/>
      <charset val="238"/>
    </font>
    <font>
      <b/>
      <sz val="10"/>
      <name val="Arial"/>
      <family val="2"/>
      <charset val="238"/>
    </font>
    <font>
      <b/>
      <sz val="9"/>
      <color theme="1"/>
      <name val="Arial Narrow"/>
      <family val="2"/>
      <charset val="238"/>
    </font>
    <font>
      <b/>
      <u/>
      <sz val="10"/>
      <name val="Arial Narrow"/>
      <family val="2"/>
      <charset val="238"/>
    </font>
    <font>
      <b/>
      <sz val="14"/>
      <color theme="1"/>
      <name val="Arial Narrow"/>
      <family val="2"/>
      <charset val="238"/>
    </font>
    <font>
      <sz val="9"/>
      <color indexed="81"/>
      <name val="Segoe UI"/>
      <family val="2"/>
      <charset val="238"/>
    </font>
    <font>
      <b/>
      <sz val="9"/>
      <color indexed="81"/>
      <name val="Segoe UI"/>
      <family val="2"/>
      <charset val="238"/>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44" fontId="4" fillId="0" borderId="0" applyFont="0" applyFill="0" applyBorder="0" applyAlignment="0" applyProtection="0"/>
  </cellStyleXfs>
  <cellXfs count="180">
    <xf numFmtId="0" fontId="0" fillId="0" borderId="0" xfId="0"/>
    <xf numFmtId="0" fontId="3" fillId="0" borderId="0" xfId="1" applyFont="1" applyBorder="1" applyAlignment="1">
      <alignment horizontal="left" vertical="center"/>
    </xf>
    <xf numFmtId="0" fontId="1" fillId="0" borderId="0" xfId="0" applyFont="1"/>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5"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49" fontId="5" fillId="8" borderId="6" xfId="0" applyNumberFormat="1" applyFont="1" applyFill="1" applyBorder="1" applyAlignment="1">
      <alignment horizontal="center" vertical="center" wrapText="1"/>
    </xf>
    <xf numFmtId="4" fontId="7" fillId="0" borderId="0" xfId="0" applyNumberFormat="1" applyFont="1" applyBorder="1" applyAlignment="1">
      <alignment horizontal="center" vertical="center"/>
    </xf>
    <xf numFmtId="4" fontId="7" fillId="0" borderId="0" xfId="0" applyNumberFormat="1" applyFont="1" applyFill="1" applyBorder="1" applyAlignment="1">
      <alignment vertical="center"/>
    </xf>
    <xf numFmtId="4" fontId="7" fillId="0" borderId="0" xfId="0" applyNumberFormat="1" applyFont="1" applyBorder="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8" fillId="0" borderId="0" xfId="0" applyFont="1" applyFill="1" applyBorder="1" applyAlignment="1">
      <alignment vertical="center"/>
    </xf>
    <xf numFmtId="0" fontId="8" fillId="0" borderId="0" xfId="0" applyFont="1" applyAlignment="1">
      <alignment vertical="center"/>
    </xf>
    <xf numFmtId="0" fontId="7" fillId="0" borderId="0" xfId="1" applyFont="1" applyBorder="1" applyAlignment="1">
      <alignment horizontal="center" vertical="center" wrapText="1"/>
    </xf>
    <xf numFmtId="0" fontId="12" fillId="0" borderId="0" xfId="1" applyFont="1" applyBorder="1" applyAlignment="1">
      <alignment vertical="center"/>
    </xf>
    <xf numFmtId="0" fontId="14" fillId="0" borderId="0" xfId="0" applyFont="1" applyBorder="1" applyAlignment="1">
      <alignment vertical="center" wrapText="1"/>
    </xf>
    <xf numFmtId="0" fontId="7" fillId="0" borderId="0" xfId="0" applyFont="1" applyBorder="1" applyAlignment="1">
      <alignment vertical="center" wrapText="1"/>
    </xf>
    <xf numFmtId="4" fontId="7" fillId="0" borderId="0" xfId="0" applyNumberFormat="1" applyFont="1" applyFill="1" applyBorder="1" applyAlignment="1">
      <alignment horizontal="center" vertical="center"/>
    </xf>
    <xf numFmtId="0" fontId="10" fillId="0" borderId="0" xfId="0" applyFont="1" applyBorder="1" applyAlignment="1">
      <alignment horizontal="right" vertical="center"/>
    </xf>
    <xf numFmtId="0" fontId="7" fillId="0" borderId="0" xfId="0" applyFont="1" applyFill="1" applyAlignment="1">
      <alignment vertical="center"/>
    </xf>
    <xf numFmtId="0" fontId="10" fillId="0" borderId="26" xfId="1" applyFont="1" applyFill="1" applyBorder="1" applyAlignment="1">
      <alignment horizontal="right" vertical="center"/>
    </xf>
    <xf numFmtId="0" fontId="7" fillId="0" borderId="0" xfId="0" applyFont="1" applyFill="1" applyBorder="1" applyAlignment="1">
      <alignment horizontal="center" vertical="center"/>
    </xf>
    <xf numFmtId="4" fontId="5" fillId="2" borderId="20" xfId="0" applyNumberFormat="1" applyFont="1" applyFill="1" applyBorder="1" applyAlignment="1">
      <alignment horizontal="center" vertical="center"/>
    </xf>
    <xf numFmtId="0" fontId="18" fillId="8" borderId="1" xfId="0" applyFont="1" applyFill="1" applyBorder="1" applyAlignment="1">
      <alignment horizontal="center" vertical="center" wrapText="1"/>
    </xf>
    <xf numFmtId="0" fontId="19" fillId="0" borderId="0" xfId="0" applyFont="1" applyFill="1" applyBorder="1" applyAlignment="1">
      <alignment vertical="center"/>
    </xf>
    <xf numFmtId="10" fontId="5" fillId="8" borderId="2" xfId="0" applyNumberFormat="1" applyFont="1" applyFill="1" applyBorder="1" applyAlignment="1">
      <alignment horizontal="center" vertical="center" wrapText="1"/>
    </xf>
    <xf numFmtId="10" fontId="5" fillId="8" borderId="12"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5" fillId="0" borderId="5" xfId="0" applyFont="1" applyBorder="1" applyAlignment="1">
      <alignment horizontal="right" vertical="center"/>
    </xf>
    <xf numFmtId="0" fontId="5" fillId="9" borderId="27" xfId="0" applyFont="1" applyFill="1" applyBorder="1" applyAlignment="1">
      <alignment horizontal="right" vertical="center"/>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2" fontId="5" fillId="4" borderId="1" xfId="0" applyNumberFormat="1" applyFont="1" applyFill="1" applyBorder="1" applyAlignment="1">
      <alignment horizontal="right" vertical="center"/>
    </xf>
    <xf numFmtId="4" fontId="5" fillId="6" borderId="1"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19" fillId="0" borderId="0" xfId="0" applyFont="1" applyFill="1" applyBorder="1" applyAlignment="1">
      <alignment horizontal="right" vertical="center" wrapText="1"/>
    </xf>
    <xf numFmtId="0" fontId="7" fillId="0" borderId="0" xfId="0" applyFont="1" applyAlignment="1">
      <alignment horizontal="right" vertical="center"/>
    </xf>
    <xf numFmtId="0" fontId="5" fillId="0" borderId="5" xfId="0" applyFont="1" applyFill="1" applyBorder="1" applyAlignment="1">
      <alignment horizontal="right" vertical="center"/>
    </xf>
    <xf numFmtId="0" fontId="18" fillId="7" borderId="5" xfId="0" applyFont="1" applyFill="1" applyBorder="1" applyAlignment="1">
      <alignment horizontal="right" vertical="center"/>
    </xf>
    <xf numFmtId="49" fontId="18" fillId="7" borderId="1" xfId="0" applyNumberFormat="1" applyFont="1" applyFill="1" applyBorder="1" applyAlignment="1">
      <alignment horizontal="right" vertical="center"/>
    </xf>
    <xf numFmtId="4" fontId="18" fillId="7" borderId="1" xfId="0" applyNumberFormat="1" applyFont="1" applyFill="1" applyBorder="1" applyAlignment="1">
      <alignment horizontal="right" vertical="center"/>
    </xf>
    <xf numFmtId="4" fontId="5" fillId="7" borderId="1"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Alignment="1">
      <alignment horizontal="right" vertical="center"/>
    </xf>
    <xf numFmtId="0" fontId="18" fillId="6" borderId="7" xfId="0" applyFont="1" applyFill="1" applyBorder="1" applyAlignment="1">
      <alignment horizontal="right" vertical="center"/>
    </xf>
    <xf numFmtId="0" fontId="18" fillId="6" borderId="8" xfId="0" applyFont="1" applyFill="1" applyBorder="1" applyAlignment="1">
      <alignment horizontal="right" vertical="center"/>
    </xf>
    <xf numFmtId="4" fontId="18" fillId="6" borderId="8" xfId="0" applyNumberFormat="1" applyFont="1" applyFill="1" applyBorder="1" applyAlignment="1">
      <alignment horizontal="right" vertical="center"/>
    </xf>
    <xf numFmtId="4" fontId="5" fillId="6" borderId="8" xfId="0" applyNumberFormat="1" applyFont="1" applyFill="1" applyBorder="1" applyAlignment="1">
      <alignment horizontal="right" vertical="center"/>
    </xf>
    <xf numFmtId="4" fontId="5" fillId="3" borderId="4" xfId="0" applyNumberFormat="1" applyFont="1" applyFill="1" applyBorder="1" applyAlignment="1">
      <alignment horizontal="right" vertical="center"/>
    </xf>
    <xf numFmtId="4" fontId="18" fillId="2" borderId="10" xfId="0" applyNumberFormat="1" applyFont="1" applyFill="1" applyBorder="1" applyAlignment="1">
      <alignment horizontal="right" vertical="center"/>
    </xf>
    <xf numFmtId="4" fontId="18" fillId="6" borderId="10" xfId="0" applyNumberFormat="1" applyFont="1" applyFill="1" applyBorder="1" applyAlignment="1">
      <alignment horizontal="right" vertical="center"/>
    </xf>
    <xf numFmtId="0" fontId="18" fillId="0" borderId="0" xfId="0" applyFont="1" applyFill="1" applyBorder="1" applyAlignment="1">
      <alignment vertical="center"/>
    </xf>
    <xf numFmtId="4" fontId="18"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0" borderId="0" xfId="0" applyFont="1" applyBorder="1" applyAlignment="1">
      <alignment vertical="center"/>
    </xf>
    <xf numFmtId="49" fontId="7" fillId="0" borderId="0" xfId="0" applyNumberFormat="1" applyFont="1" applyBorder="1" applyAlignment="1">
      <alignment vertical="center"/>
    </xf>
    <xf numFmtId="0" fontId="7" fillId="0" borderId="0" xfId="0" applyFont="1" applyFill="1" applyBorder="1" applyAlignment="1">
      <alignment vertical="center" wrapText="1"/>
    </xf>
    <xf numFmtId="49" fontId="7" fillId="0" borderId="0" xfId="0" applyNumberFormat="1" applyFont="1" applyFill="1" applyBorder="1" applyAlignment="1">
      <alignment vertical="center"/>
    </xf>
    <xf numFmtId="0" fontId="18" fillId="3" borderId="16" xfId="0" applyFont="1" applyFill="1" applyBorder="1" applyAlignment="1">
      <alignment vertical="center"/>
    </xf>
    <xf numFmtId="0" fontId="18" fillId="3" borderId="14" xfId="0" applyFont="1" applyFill="1" applyBorder="1" applyAlignment="1">
      <alignment vertical="center"/>
    </xf>
    <xf numFmtId="0" fontId="18" fillId="3" borderId="17" xfId="0" applyFont="1" applyFill="1" applyBorder="1" applyAlignment="1">
      <alignment vertical="center"/>
    </xf>
    <xf numFmtId="0" fontId="5" fillId="8" borderId="1" xfId="0" applyFont="1" applyFill="1" applyBorder="1" applyAlignment="1">
      <alignment horizontal="center" vertical="center" wrapText="1"/>
    </xf>
    <xf numFmtId="4" fontId="7" fillId="0" borderId="30" xfId="0" applyNumberFormat="1" applyFont="1" applyFill="1" applyBorder="1" applyAlignment="1">
      <alignment vertical="center"/>
    </xf>
    <xf numFmtId="0" fontId="18" fillId="8" borderId="19"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5" fillId="8" borderId="2" xfId="0" applyNumberFormat="1" applyFont="1" applyFill="1" applyBorder="1" applyAlignment="1">
      <alignment horizontal="center" vertical="center" wrapText="1"/>
    </xf>
    <xf numFmtId="0" fontId="5" fillId="8"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0" fontId="18" fillId="2" borderId="24" xfId="0" applyFont="1" applyFill="1" applyBorder="1" applyAlignment="1">
      <alignment vertical="center"/>
    </xf>
    <xf numFmtId="0" fontId="18" fillId="2" borderId="25" xfId="0" applyFont="1" applyFill="1" applyBorder="1" applyAlignment="1">
      <alignment vertical="center"/>
    </xf>
    <xf numFmtId="4" fontId="5" fillId="2" borderId="19" xfId="0" applyNumberFormat="1"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0" fillId="0" borderId="0" xfId="0" applyAlignment="1">
      <alignment vertical="center"/>
    </xf>
    <xf numFmtId="0" fontId="5"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164" fontId="0" fillId="0" borderId="0" xfId="0" applyNumberFormat="1"/>
    <xf numFmtId="0" fontId="5" fillId="10" borderId="1" xfId="0" applyFont="1" applyFill="1" applyBorder="1" applyAlignment="1">
      <alignment horizontal="center" vertical="center" wrapText="1"/>
    </xf>
    <xf numFmtId="49" fontId="5" fillId="0" borderId="31" xfId="0" applyNumberFormat="1" applyFont="1" applyFill="1" applyBorder="1" applyAlignment="1">
      <alignment horizontal="right" vertical="center"/>
    </xf>
    <xf numFmtId="0" fontId="5" fillId="0" borderId="27" xfId="0" applyNumberFormat="1" applyFont="1" applyFill="1" applyBorder="1" applyAlignment="1">
      <alignment horizontal="left" vertical="center"/>
    </xf>
    <xf numFmtId="0" fontId="27" fillId="10" borderId="1" xfId="0" applyFont="1" applyFill="1" applyBorder="1" applyAlignment="1">
      <alignment vertical="center" wrapText="1"/>
    </xf>
    <xf numFmtId="0" fontId="18" fillId="3" borderId="13" xfId="0" applyFont="1" applyFill="1" applyBorder="1" applyAlignment="1">
      <alignment vertical="center"/>
    </xf>
    <xf numFmtId="0" fontId="18" fillId="3" borderId="15" xfId="0" applyFont="1" applyFill="1" applyBorder="1" applyAlignment="1">
      <alignment vertical="center"/>
    </xf>
    <xf numFmtId="4" fontId="7" fillId="11" borderId="0" xfId="0" applyNumberFormat="1" applyFont="1" applyFill="1" applyBorder="1" applyAlignment="1">
      <alignment horizontal="center" vertical="center"/>
    </xf>
    <xf numFmtId="4" fontId="7" fillId="11" borderId="0" xfId="0" applyNumberFormat="1" applyFont="1" applyFill="1" applyBorder="1" applyAlignment="1">
      <alignment vertical="center"/>
    </xf>
    <xf numFmtId="0" fontId="7" fillId="11" borderId="0" xfId="0" applyFont="1" applyFill="1" applyBorder="1" applyAlignment="1">
      <alignment vertical="center" wrapText="1"/>
    </xf>
    <xf numFmtId="0" fontId="18" fillId="6" borderId="29" xfId="0" applyFont="1" applyFill="1" applyBorder="1" applyAlignment="1">
      <alignment horizontal="right" vertical="center"/>
    </xf>
    <xf numFmtId="4" fontId="18" fillId="3" borderId="16" xfId="0" applyNumberFormat="1" applyFont="1" applyFill="1" applyBorder="1" applyAlignment="1">
      <alignment vertical="center"/>
    </xf>
    <xf numFmtId="4" fontId="18" fillId="3" borderId="14" xfId="0" applyNumberFormat="1" applyFont="1" applyFill="1" applyBorder="1" applyAlignment="1">
      <alignment vertical="center"/>
    </xf>
    <xf numFmtId="4" fontId="18" fillId="3" borderId="17" xfId="0" applyNumberFormat="1" applyFont="1" applyFill="1" applyBorder="1" applyAlignment="1">
      <alignment vertical="center"/>
    </xf>
    <xf numFmtId="0" fontId="29" fillId="3" borderId="15" xfId="0" applyFont="1" applyFill="1" applyBorder="1" applyAlignment="1">
      <alignment vertical="center"/>
    </xf>
    <xf numFmtId="0" fontId="29" fillId="3" borderId="13" xfId="0" applyFont="1" applyFill="1" applyBorder="1" applyAlignment="1">
      <alignment vertical="center"/>
    </xf>
    <xf numFmtId="0" fontId="29" fillId="3" borderId="14" xfId="0" applyFont="1" applyFill="1" applyBorder="1" applyAlignment="1">
      <alignment vertical="center"/>
    </xf>
    <xf numFmtId="0" fontId="18" fillId="6" borderId="45" xfId="0" applyFont="1" applyFill="1" applyBorder="1" applyAlignment="1">
      <alignment horizontal="right" vertical="center"/>
    </xf>
    <xf numFmtId="0" fontId="18" fillId="3" borderId="46" xfId="0" applyFont="1" applyFill="1" applyBorder="1" applyAlignment="1">
      <alignment horizontal="left" vertical="center"/>
    </xf>
    <xf numFmtId="0" fontId="18" fillId="6" borderId="7" xfId="0" applyFont="1" applyFill="1" applyBorder="1" applyAlignment="1">
      <alignment horizontal="left" vertical="center"/>
    </xf>
    <xf numFmtId="2" fontId="14" fillId="0" borderId="1" xfId="0" applyNumberFormat="1" applyFont="1" applyFill="1" applyBorder="1" applyAlignment="1">
      <alignment horizontal="center" vertical="center"/>
    </xf>
    <xf numFmtId="0" fontId="14" fillId="0" borderId="1" xfId="1" applyFont="1" applyFill="1" applyBorder="1" applyAlignment="1">
      <alignment horizontal="center" vertical="center"/>
    </xf>
    <xf numFmtId="0" fontId="10" fillId="0" borderId="0" xfId="1" applyFont="1" applyBorder="1" applyAlignment="1">
      <alignment horizontal="right"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8" borderId="11"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8" borderId="41" xfId="0" applyFont="1" applyFill="1" applyBorder="1" applyAlignment="1">
      <alignment horizontal="center" vertical="center" wrapText="1"/>
    </xf>
    <xf numFmtId="0" fontId="5" fillId="8" borderId="4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5" fillId="8" borderId="44" xfId="0" applyFont="1" applyFill="1" applyBorder="1" applyAlignment="1">
      <alignment horizontal="center" vertical="center" wrapText="1"/>
    </xf>
    <xf numFmtId="0" fontId="5" fillId="8" borderId="26" xfId="0" applyFont="1" applyFill="1" applyBorder="1" applyAlignment="1">
      <alignment horizontal="center" vertical="center" wrapText="1"/>
    </xf>
    <xf numFmtId="4" fontId="5" fillId="2" borderId="21"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49" fontId="5" fillId="2" borderId="21"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25" fillId="0" borderId="0" xfId="0" applyNumberFormat="1" applyFont="1" applyFill="1" applyBorder="1" applyAlignment="1">
      <alignment horizontal="left" vertical="center" wrapText="1"/>
    </xf>
    <xf numFmtId="0" fontId="18" fillId="7" borderId="31" xfId="0" applyFont="1" applyFill="1" applyBorder="1" applyAlignment="1">
      <alignment horizontal="center" vertical="center"/>
    </xf>
    <xf numFmtId="0" fontId="18" fillId="7" borderId="27" xfId="0" applyFont="1" applyFill="1" applyBorder="1" applyAlignment="1">
      <alignment horizontal="center" vertical="center"/>
    </xf>
    <xf numFmtId="0" fontId="18" fillId="6" borderId="45" xfId="0" applyFont="1" applyFill="1" applyBorder="1" applyAlignment="1">
      <alignment horizontal="center" vertical="center"/>
    </xf>
    <xf numFmtId="0" fontId="18" fillId="6" borderId="29" xfId="0" applyFont="1" applyFill="1" applyBorder="1" applyAlignment="1">
      <alignment horizontal="center" vertical="center"/>
    </xf>
    <xf numFmtId="0" fontId="23" fillId="0" borderId="0" xfId="0" applyNumberFormat="1" applyFont="1" applyFill="1" applyBorder="1" applyAlignment="1">
      <alignment horizontal="left" vertical="center" wrapText="1"/>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0" fontId="18" fillId="2" borderId="25" xfId="0" applyFont="1" applyFill="1" applyBorder="1" applyAlignment="1">
      <alignment horizontal="right" vertical="center"/>
    </xf>
    <xf numFmtId="0" fontId="31" fillId="0" borderId="0" xfId="1" applyFont="1" applyBorder="1" applyAlignment="1">
      <alignment horizontal="center" vertical="center" wrapText="1"/>
    </xf>
    <xf numFmtId="0" fontId="9" fillId="0" borderId="0" xfId="1" applyFont="1" applyBorder="1" applyAlignment="1">
      <alignment horizontal="center" vertical="center" wrapText="1"/>
    </xf>
    <xf numFmtId="0" fontId="8" fillId="0" borderId="0" xfId="1" applyFont="1" applyBorder="1" applyAlignment="1">
      <alignment horizontal="center" vertical="center" wrapText="1"/>
    </xf>
    <xf numFmtId="4" fontId="5" fillId="2" borderId="21"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0" fontId="13" fillId="0" borderId="0" xfId="1" applyFont="1" applyBorder="1" applyAlignment="1">
      <alignment horizontal="right" vertical="center"/>
    </xf>
    <xf numFmtId="4" fontId="16" fillId="2" borderId="4" xfId="0" applyNumberFormat="1" applyFont="1" applyFill="1" applyBorder="1" applyAlignment="1">
      <alignment horizontal="center" vertical="center" wrapText="1"/>
    </xf>
    <xf numFmtId="4" fontId="16" fillId="2" borderId="4" xfId="0" applyNumberFormat="1" applyFont="1" applyFill="1" applyBorder="1" applyAlignment="1">
      <alignment horizontal="center" vertical="center"/>
    </xf>
    <xf numFmtId="4" fontId="16" fillId="2" borderId="9" xfId="0" applyNumberFormat="1" applyFont="1" applyFill="1" applyBorder="1" applyAlignment="1">
      <alignment horizontal="center" vertical="center"/>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4" fontId="5" fillId="10" borderId="2" xfId="0" applyNumberFormat="1" applyFont="1" applyFill="1" applyBorder="1" applyAlignment="1">
      <alignment horizontal="center" vertical="center" wrapText="1"/>
    </xf>
    <xf numFmtId="4" fontId="5" fillId="10" borderId="3" xfId="0" applyNumberFormat="1" applyFont="1" applyFill="1" applyBorder="1" applyAlignment="1">
      <alignment horizontal="center" vertical="center" wrapText="1"/>
    </xf>
    <xf numFmtId="4" fontId="5" fillId="10" borderId="28" xfId="0" applyNumberFormat="1" applyFont="1" applyFill="1" applyBorder="1" applyAlignment="1">
      <alignment horizontal="center" vertical="center" wrapText="1"/>
    </xf>
    <xf numFmtId="4" fontId="7" fillId="0" borderId="31" xfId="0" applyNumberFormat="1" applyFont="1" applyFill="1" applyBorder="1" applyAlignment="1">
      <alignment horizontal="center" vertical="center"/>
    </xf>
    <xf numFmtId="4" fontId="7" fillId="0" borderId="32"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10" borderId="28" xfId="0" applyFont="1" applyFill="1" applyBorder="1" applyAlignment="1">
      <alignment horizontal="center" vertical="center" wrapText="1"/>
    </xf>
    <xf numFmtId="4" fontId="5" fillId="8" borderId="2" xfId="0" applyNumberFormat="1" applyFont="1" applyFill="1" applyBorder="1" applyAlignment="1">
      <alignment horizontal="center" vertical="center" wrapText="1"/>
    </xf>
    <xf numFmtId="4" fontId="5" fillId="8" borderId="3" xfId="0" applyNumberFormat="1" applyFont="1" applyFill="1" applyBorder="1" applyAlignment="1">
      <alignment horizontal="center" vertical="center" wrapText="1"/>
    </xf>
    <xf numFmtId="4" fontId="5" fillId="8" borderId="28"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49" fontId="28" fillId="11" borderId="0" xfId="0" applyNumberFormat="1" applyFont="1" applyFill="1" applyBorder="1" applyAlignment="1">
      <alignment horizontal="left" vertical="center" wrapText="1"/>
    </xf>
    <xf numFmtId="49" fontId="1" fillId="11" borderId="0" xfId="0" applyNumberFormat="1"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cellXfs>
  <cellStyles count="3">
    <cellStyle name="Mena" xfId="2" builtinId="4"/>
    <cellStyle name="Normálne" xfId="0" builtinId="0"/>
    <cellStyle name="Normálne 2" xfId="1"/>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549098</xdr:colOff>
      <xdr:row>0</xdr:row>
      <xdr:rowOff>74535</xdr:rowOff>
    </xdr:from>
    <xdr:to>
      <xdr:col>31</xdr:col>
      <xdr:colOff>232871</xdr:colOff>
      <xdr:row>5</xdr:row>
      <xdr:rowOff>178707</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7669" y="74535"/>
          <a:ext cx="15087059" cy="92060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6:AT602"/>
  <sheetViews>
    <sheetView zoomScaleNormal="100" zoomScaleSheetLayoutView="70" zoomScalePageLayoutView="85" workbookViewId="0">
      <selection activeCell="E15" sqref="E15"/>
    </sheetView>
  </sheetViews>
  <sheetFormatPr defaultColWidth="9.140625" defaultRowHeight="12.75" x14ac:dyDescent="0.2"/>
  <cols>
    <col min="1" max="1" width="25.140625" style="13" customWidth="1"/>
    <col min="2" max="3" width="5" style="13" customWidth="1"/>
    <col min="4" max="4" width="19.28515625" style="13" customWidth="1"/>
    <col min="5" max="8" width="13" style="13" customWidth="1"/>
    <col min="9" max="14" width="11.5703125" style="13" customWidth="1"/>
    <col min="15" max="15" width="13" style="13" customWidth="1"/>
    <col min="16" max="16" width="14.85546875" style="13" customWidth="1"/>
    <col min="17" max="17" width="11.5703125" style="13" customWidth="1"/>
    <col min="18" max="18" width="0.7109375" style="13" customWidth="1"/>
    <col min="19" max="25" width="11.5703125" style="13" customWidth="1"/>
    <col min="26" max="26" width="0.85546875" style="13" customWidth="1"/>
    <col min="27" max="27" width="15.28515625" style="13" customWidth="1"/>
    <col min="28" max="36" width="11.5703125" style="13" customWidth="1"/>
    <col min="37" max="45" width="9.7109375" style="13" customWidth="1"/>
    <col min="46" max="16384" width="9.140625" style="13"/>
  </cols>
  <sheetData>
    <row r="6" spans="1:46" ht="15.75" x14ac:dyDescent="0.2">
      <c r="A6" s="1"/>
      <c r="B6" s="1"/>
      <c r="C6" s="1"/>
      <c r="D6" s="1"/>
      <c r="E6" s="1"/>
      <c r="F6" s="1"/>
      <c r="G6" s="1"/>
      <c r="H6" s="1"/>
      <c r="I6" s="1"/>
      <c r="J6" s="1"/>
      <c r="K6" s="1"/>
      <c r="L6" s="1"/>
      <c r="M6" s="1"/>
      <c r="N6" s="1"/>
      <c r="O6" s="1"/>
      <c r="P6" s="1"/>
      <c r="Q6" s="1"/>
      <c r="R6" s="1"/>
      <c r="S6" s="1"/>
      <c r="T6" s="1"/>
      <c r="U6" s="1"/>
      <c r="V6" s="1"/>
      <c r="W6" s="1"/>
      <c r="X6" s="1"/>
      <c r="Y6" s="1"/>
      <c r="Z6" s="1"/>
      <c r="AA6" s="9"/>
      <c r="AB6" s="9"/>
      <c r="AC6" s="9"/>
      <c r="AD6" s="9"/>
      <c r="AE6" s="9"/>
      <c r="AF6" s="9"/>
      <c r="AG6" s="9"/>
      <c r="AH6" s="9"/>
      <c r="AI6" s="9"/>
      <c r="AJ6" s="9"/>
      <c r="AK6" s="11"/>
      <c r="AL6" s="11"/>
      <c r="AM6" s="11"/>
      <c r="AN6" s="11"/>
      <c r="AO6" s="11"/>
      <c r="AP6" s="11"/>
      <c r="AQ6" s="11"/>
      <c r="AR6" s="11"/>
      <c r="AS6" s="12"/>
      <c r="AT6" s="12"/>
    </row>
    <row r="7" spans="1:46" s="15" customFormat="1" ht="18" customHeight="1" x14ac:dyDescent="0.2">
      <c r="A7" s="145" t="s">
        <v>138</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
    </row>
    <row r="8" spans="1:46" s="15" customFormat="1" ht="15" customHeight="1" x14ac:dyDescent="0.2">
      <c r="A8" s="146" t="s">
        <v>59</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
    </row>
    <row r="9" spans="1:46" s="15" customFormat="1" ht="15" customHeight="1" x14ac:dyDescent="0.2">
      <c r="A9" s="147" t="s">
        <v>117</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
    </row>
    <row r="10" spans="1:46" s="15" customFormat="1" ht="4.5"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E10" s="16"/>
      <c r="AF10" s="16"/>
      <c r="AG10" s="16"/>
      <c r="AH10" s="16"/>
      <c r="AI10" s="16"/>
      <c r="AJ10" s="16"/>
      <c r="AK10" s="16"/>
      <c r="AL10" s="16"/>
      <c r="AM10" s="16"/>
      <c r="AN10" s="16"/>
      <c r="AO10" s="16"/>
      <c r="AP10" s="16"/>
      <c r="AQ10" s="16"/>
      <c r="AR10" s="16"/>
      <c r="AS10" s="12"/>
      <c r="AT10" s="14"/>
    </row>
    <row r="11" spans="1:46" s="15" customFormat="1" ht="16.5" x14ac:dyDescent="0.2">
      <c r="A11" s="112" t="s">
        <v>9</v>
      </c>
      <c r="B11" s="112"/>
      <c r="C11" s="112"/>
      <c r="D11" s="112"/>
      <c r="E11" s="134"/>
      <c r="F11" s="134"/>
      <c r="G11" s="134"/>
      <c r="H11" s="134"/>
      <c r="I11" s="134"/>
      <c r="J11" s="134"/>
      <c r="K11" s="134"/>
      <c r="L11" s="134"/>
      <c r="M11" s="134"/>
      <c r="N11" s="134"/>
      <c r="O11" s="134"/>
      <c r="P11" s="134"/>
      <c r="Q11" s="17"/>
      <c r="R11" s="17"/>
      <c r="S11" s="17"/>
      <c r="T11" s="17"/>
      <c r="U11" s="17"/>
      <c r="V11" s="17"/>
      <c r="W11" s="17"/>
      <c r="X11" s="17"/>
      <c r="Y11" s="17"/>
      <c r="Z11" s="17"/>
      <c r="AA11" s="17"/>
      <c r="AB11" s="17"/>
      <c r="AC11" s="17"/>
      <c r="AD11" s="17"/>
      <c r="AE11" s="17"/>
      <c r="AF11" s="17"/>
      <c r="AG11" s="17"/>
      <c r="AH11" s="17"/>
      <c r="AI11" s="17"/>
      <c r="AJ11" s="17"/>
      <c r="AK11" s="17"/>
      <c r="AL11" s="17"/>
      <c r="AM11" s="16"/>
      <c r="AN11" s="16"/>
      <c r="AO11" s="16"/>
      <c r="AP11" s="16"/>
      <c r="AQ11" s="16"/>
      <c r="AR11" s="16"/>
      <c r="AS11" s="12"/>
      <c r="AT11" s="14"/>
    </row>
    <row r="12" spans="1:46" s="15" customFormat="1" ht="16.5" x14ac:dyDescent="0.2">
      <c r="A12" s="112" t="s">
        <v>4</v>
      </c>
      <c r="B12" s="112"/>
      <c r="C12" s="112"/>
      <c r="D12" s="112"/>
      <c r="E12" s="134"/>
      <c r="F12" s="134"/>
      <c r="G12" s="134"/>
      <c r="H12" s="134"/>
      <c r="I12" s="134"/>
      <c r="J12" s="134"/>
      <c r="K12" s="134"/>
      <c r="L12" s="134"/>
      <c r="M12" s="134"/>
      <c r="N12" s="134"/>
      <c r="O12" s="134"/>
      <c r="P12" s="134"/>
      <c r="Q12" s="17"/>
      <c r="R12" s="17"/>
      <c r="S12" s="17"/>
      <c r="T12" s="17"/>
      <c r="U12" s="17"/>
      <c r="V12" s="17"/>
      <c r="W12" s="17"/>
      <c r="X12" s="17"/>
      <c r="Y12" s="17"/>
      <c r="Z12" s="17"/>
      <c r="AA12" s="17"/>
      <c r="AB12" s="17"/>
      <c r="AC12" s="17"/>
      <c r="AD12" s="17"/>
      <c r="AE12" s="17"/>
      <c r="AF12" s="17"/>
      <c r="AG12" s="17"/>
      <c r="AH12" s="17"/>
      <c r="AI12" s="17"/>
      <c r="AJ12" s="17"/>
      <c r="AK12" s="17"/>
      <c r="AL12" s="17"/>
      <c r="AM12" s="16"/>
      <c r="AN12" s="16"/>
      <c r="AO12" s="16"/>
      <c r="AP12" s="16"/>
      <c r="AQ12" s="16"/>
      <c r="AR12" s="16"/>
      <c r="AS12" s="12"/>
      <c r="AT12" s="14"/>
    </row>
    <row r="13" spans="1:46" s="15" customFormat="1" ht="16.5" x14ac:dyDescent="0.2">
      <c r="A13" s="152" t="s">
        <v>49</v>
      </c>
      <c r="B13" s="152"/>
      <c r="C13" s="152"/>
      <c r="D13" s="152"/>
      <c r="E13" s="134"/>
      <c r="F13" s="134"/>
      <c r="G13" s="134"/>
      <c r="H13" s="134"/>
      <c r="I13" s="134"/>
      <c r="J13" s="134"/>
      <c r="K13" s="134"/>
      <c r="L13" s="134"/>
      <c r="M13" s="134"/>
      <c r="N13" s="134"/>
      <c r="O13" s="134"/>
      <c r="P13" s="134"/>
      <c r="Q13" s="17"/>
      <c r="R13" s="17"/>
      <c r="S13" s="17"/>
      <c r="T13" s="17"/>
      <c r="U13" s="17"/>
      <c r="V13" s="17"/>
      <c r="W13" s="17"/>
      <c r="X13" s="17"/>
      <c r="Y13" s="17"/>
      <c r="Z13" s="17"/>
      <c r="AA13" s="17"/>
      <c r="AB13" s="17"/>
      <c r="AC13" s="17"/>
      <c r="AD13" s="17"/>
      <c r="AE13" s="17"/>
      <c r="AF13" s="17"/>
      <c r="AG13" s="17"/>
      <c r="AH13" s="17"/>
      <c r="AI13" s="17"/>
      <c r="AJ13" s="17"/>
      <c r="AK13" s="17"/>
      <c r="AL13" s="17"/>
      <c r="AM13" s="16"/>
      <c r="AN13" s="16"/>
      <c r="AO13" s="16"/>
      <c r="AP13" s="16"/>
      <c r="AQ13" s="16"/>
      <c r="AR13" s="16"/>
      <c r="AS13" s="12"/>
      <c r="AT13" s="14"/>
    </row>
    <row r="14" spans="1:46" ht="5.25" customHeight="1" x14ac:dyDescent="0.2">
      <c r="A14" s="18"/>
      <c r="F14" s="19"/>
      <c r="G14" s="19"/>
      <c r="H14" s="19"/>
      <c r="I14" s="19"/>
      <c r="J14" s="19"/>
      <c r="K14" s="19"/>
      <c r="L14" s="19"/>
      <c r="M14" s="19"/>
      <c r="N14" s="19"/>
      <c r="O14" s="19"/>
      <c r="P14" s="19"/>
      <c r="Q14" s="19"/>
      <c r="R14" s="19"/>
      <c r="S14" s="19"/>
      <c r="T14" s="19"/>
      <c r="U14" s="19"/>
      <c r="V14" s="19"/>
      <c r="W14" s="19"/>
      <c r="X14" s="19"/>
      <c r="Y14" s="19"/>
      <c r="Z14" s="19"/>
      <c r="AA14" s="19"/>
      <c r="AB14" s="20"/>
      <c r="AC14" s="20"/>
      <c r="AD14" s="20"/>
      <c r="AE14" s="20"/>
      <c r="AF14" s="20"/>
      <c r="AG14" s="20"/>
      <c r="AH14" s="20"/>
      <c r="AI14" s="20"/>
      <c r="AJ14" s="20"/>
      <c r="AK14" s="10"/>
      <c r="AL14" s="10"/>
      <c r="AM14" s="10"/>
      <c r="AN14" s="10"/>
      <c r="AO14" s="10"/>
      <c r="AP14" s="10"/>
      <c r="AQ14" s="10"/>
      <c r="AR14" s="10"/>
      <c r="AS14" s="12"/>
      <c r="AT14" s="12"/>
    </row>
    <row r="15" spans="1:46" ht="18" x14ac:dyDescent="0.2">
      <c r="A15" s="18"/>
      <c r="B15" s="18"/>
      <c r="C15" s="18"/>
      <c r="D15" s="21" t="s">
        <v>99</v>
      </c>
      <c r="E15" s="110" t="s">
        <v>140</v>
      </c>
      <c r="F15" s="19"/>
      <c r="G15" s="19"/>
      <c r="H15" s="19"/>
      <c r="I15" s="19"/>
      <c r="J15" s="19"/>
      <c r="K15" s="19"/>
      <c r="L15" s="19"/>
      <c r="M15" s="19"/>
      <c r="N15" s="19"/>
      <c r="O15" s="19"/>
      <c r="P15" s="19"/>
      <c r="Q15" s="19"/>
      <c r="R15" s="19"/>
      <c r="S15" s="19"/>
      <c r="T15" s="19"/>
      <c r="U15" s="19"/>
      <c r="V15" s="19"/>
      <c r="W15" s="19"/>
      <c r="X15" s="19"/>
      <c r="Y15" s="19"/>
      <c r="Z15" s="19"/>
      <c r="AA15" s="19"/>
      <c r="AB15" s="20"/>
      <c r="AC15" s="20"/>
      <c r="AD15" s="20"/>
      <c r="AE15" s="20"/>
      <c r="AF15" s="20"/>
      <c r="AG15" s="20"/>
      <c r="AH15" s="20"/>
      <c r="AI15" s="20"/>
      <c r="AJ15" s="20"/>
      <c r="AK15" s="10"/>
      <c r="AL15" s="10"/>
      <c r="AM15" s="10"/>
      <c r="AN15" s="10"/>
      <c r="AO15" s="10"/>
      <c r="AP15" s="10"/>
      <c r="AQ15" s="10"/>
      <c r="AR15" s="10"/>
      <c r="AS15" s="12"/>
      <c r="AT15" s="12"/>
    </row>
    <row r="16" spans="1:46" ht="17.25" thickBot="1" x14ac:dyDescent="0.25">
      <c r="A16" s="22"/>
      <c r="B16" s="22"/>
      <c r="C16" s="22"/>
      <c r="D16" s="23" t="s">
        <v>27</v>
      </c>
      <c r="E16" s="111" t="s">
        <v>141</v>
      </c>
      <c r="F16" s="19"/>
      <c r="G16" s="19"/>
      <c r="H16" s="19"/>
      <c r="O16" s="19"/>
      <c r="P16" s="19"/>
      <c r="Q16" s="19"/>
      <c r="R16" s="19"/>
      <c r="Z16" s="86"/>
      <c r="AA16" s="19"/>
      <c r="AK16" s="69"/>
      <c r="AL16" s="69"/>
      <c r="AM16" s="69"/>
      <c r="AN16" s="69"/>
      <c r="AO16" s="69"/>
      <c r="AP16" s="69"/>
      <c r="AQ16" s="69"/>
      <c r="AR16" s="69"/>
      <c r="AS16" s="69"/>
      <c r="AT16" s="12"/>
    </row>
    <row r="17" spans="1:46" ht="12.75" customHeight="1" x14ac:dyDescent="0.2">
      <c r="A17" s="115" t="s">
        <v>0</v>
      </c>
      <c r="B17" s="120" t="s">
        <v>1</v>
      </c>
      <c r="C17" s="121"/>
      <c r="D17" s="113" t="s">
        <v>2</v>
      </c>
      <c r="E17" s="130" t="s">
        <v>3</v>
      </c>
      <c r="F17" s="150" t="s">
        <v>47</v>
      </c>
      <c r="G17" s="132" t="s">
        <v>48</v>
      </c>
      <c r="H17" s="132" t="s">
        <v>66</v>
      </c>
      <c r="I17" s="130" t="s">
        <v>53</v>
      </c>
      <c r="J17" s="130" t="s">
        <v>54</v>
      </c>
      <c r="K17" s="130" t="s">
        <v>55</v>
      </c>
      <c r="L17" s="130" t="s">
        <v>56</v>
      </c>
      <c r="M17" s="130" t="s">
        <v>57</v>
      </c>
      <c r="N17" s="130" t="s">
        <v>58</v>
      </c>
      <c r="O17" s="130" t="s">
        <v>65</v>
      </c>
      <c r="P17" s="130" t="s">
        <v>8</v>
      </c>
      <c r="Q17" s="148" t="s">
        <v>67</v>
      </c>
      <c r="R17" s="86"/>
      <c r="S17" s="148" t="s">
        <v>68</v>
      </c>
      <c r="T17" s="130" t="s">
        <v>69</v>
      </c>
      <c r="U17" s="130" t="s">
        <v>70</v>
      </c>
      <c r="V17" s="130" t="s">
        <v>71</v>
      </c>
      <c r="W17" s="130" t="s">
        <v>72</v>
      </c>
      <c r="X17" s="130" t="s">
        <v>73</v>
      </c>
      <c r="Y17" s="130" t="s">
        <v>74</v>
      </c>
      <c r="Z17" s="86"/>
      <c r="AA17" s="130" t="s">
        <v>75</v>
      </c>
      <c r="AB17" s="148" t="s">
        <v>77</v>
      </c>
      <c r="AC17" s="148" t="s">
        <v>78</v>
      </c>
      <c r="AD17" s="148" t="s">
        <v>79</v>
      </c>
      <c r="AE17" s="130" t="s">
        <v>76</v>
      </c>
      <c r="AF17" s="130" t="s">
        <v>80</v>
      </c>
      <c r="AG17" s="130" t="s">
        <v>81</v>
      </c>
      <c r="AH17" s="130" t="s">
        <v>82</v>
      </c>
      <c r="AI17" s="130" t="s">
        <v>83</v>
      </c>
      <c r="AJ17" s="130" t="s">
        <v>84</v>
      </c>
      <c r="AK17" s="153" t="s">
        <v>132</v>
      </c>
      <c r="AL17" s="153"/>
      <c r="AM17" s="154"/>
      <c r="AN17" s="154"/>
      <c r="AO17" s="154"/>
      <c r="AP17" s="154"/>
      <c r="AQ17" s="154"/>
      <c r="AR17" s="154"/>
      <c r="AS17" s="155"/>
      <c r="AT17" s="24"/>
    </row>
    <row r="18" spans="1:46" ht="14.25" customHeight="1" x14ac:dyDescent="0.2">
      <c r="A18" s="116"/>
      <c r="B18" s="122"/>
      <c r="C18" s="123"/>
      <c r="D18" s="114"/>
      <c r="E18" s="131"/>
      <c r="F18" s="151"/>
      <c r="G18" s="133"/>
      <c r="H18" s="133"/>
      <c r="I18" s="131"/>
      <c r="J18" s="131"/>
      <c r="K18" s="131"/>
      <c r="L18" s="131"/>
      <c r="M18" s="131"/>
      <c r="N18" s="131"/>
      <c r="O18" s="131"/>
      <c r="P18" s="131"/>
      <c r="Q18" s="149"/>
      <c r="R18" s="86"/>
      <c r="S18" s="149"/>
      <c r="T18" s="131"/>
      <c r="U18" s="131"/>
      <c r="V18" s="131"/>
      <c r="W18" s="131"/>
      <c r="X18" s="131"/>
      <c r="Y18" s="131"/>
      <c r="Z18" s="86"/>
      <c r="AA18" s="131"/>
      <c r="AB18" s="149"/>
      <c r="AC18" s="149"/>
      <c r="AD18" s="149"/>
      <c r="AE18" s="131"/>
      <c r="AF18" s="131"/>
      <c r="AG18" s="131"/>
      <c r="AH18" s="131"/>
      <c r="AI18" s="131"/>
      <c r="AJ18" s="131"/>
      <c r="AK18" s="82" t="s">
        <v>61</v>
      </c>
      <c r="AL18" s="82" t="s">
        <v>62</v>
      </c>
      <c r="AM18" s="77" t="s">
        <v>12</v>
      </c>
      <c r="AN18" s="77" t="s">
        <v>13</v>
      </c>
      <c r="AO18" s="77" t="s">
        <v>14</v>
      </c>
      <c r="AP18" s="77" t="s">
        <v>15</v>
      </c>
      <c r="AQ18" s="77" t="s">
        <v>16</v>
      </c>
      <c r="AR18" s="77" t="s">
        <v>17</v>
      </c>
      <c r="AS18" s="25" t="s">
        <v>18</v>
      </c>
      <c r="AT18" s="24"/>
    </row>
    <row r="19" spans="1:46" ht="14.25" customHeight="1" x14ac:dyDescent="0.2">
      <c r="A19" s="117" t="s">
        <v>45</v>
      </c>
      <c r="B19" s="124" t="s">
        <v>46</v>
      </c>
      <c r="C19" s="125"/>
      <c r="D19" s="165" t="s">
        <v>44</v>
      </c>
      <c r="E19" s="165" t="s">
        <v>26</v>
      </c>
      <c r="F19" s="165" t="s">
        <v>100</v>
      </c>
      <c r="G19" s="170" t="s">
        <v>11</v>
      </c>
      <c r="H19" s="74"/>
      <c r="I19" s="156" t="s">
        <v>89</v>
      </c>
      <c r="J19" s="157"/>
      <c r="K19" s="157"/>
      <c r="L19" s="157"/>
      <c r="M19" s="157"/>
      <c r="N19" s="157"/>
      <c r="O19" s="165" t="s">
        <v>102</v>
      </c>
      <c r="P19" s="165" t="s">
        <v>43</v>
      </c>
      <c r="Q19" s="170" t="s">
        <v>5</v>
      </c>
      <c r="R19" s="86"/>
      <c r="S19" s="156" t="s">
        <v>91</v>
      </c>
      <c r="T19" s="157"/>
      <c r="U19" s="157"/>
      <c r="V19" s="157"/>
      <c r="W19" s="157"/>
      <c r="X19" s="157"/>
      <c r="Y19" s="158"/>
      <c r="Z19" s="86"/>
      <c r="AA19" s="172" t="s">
        <v>103</v>
      </c>
      <c r="AB19" s="159" t="s">
        <v>92</v>
      </c>
      <c r="AC19" s="159" t="s">
        <v>6</v>
      </c>
      <c r="AD19" s="159" t="s">
        <v>7</v>
      </c>
      <c r="AE19" s="162" t="s">
        <v>93</v>
      </c>
      <c r="AF19" s="163"/>
      <c r="AG19" s="163"/>
      <c r="AH19" s="163"/>
      <c r="AI19" s="163"/>
      <c r="AJ19" s="163"/>
      <c r="AK19" s="163"/>
      <c r="AL19" s="163"/>
      <c r="AM19" s="163"/>
      <c r="AN19" s="163"/>
      <c r="AO19" s="163"/>
      <c r="AP19" s="163"/>
      <c r="AQ19" s="163"/>
      <c r="AR19" s="163"/>
      <c r="AS19" s="164"/>
      <c r="AT19" s="24"/>
    </row>
    <row r="20" spans="1:46" ht="81" x14ac:dyDescent="0.2">
      <c r="A20" s="118"/>
      <c r="B20" s="126"/>
      <c r="C20" s="127"/>
      <c r="D20" s="166"/>
      <c r="E20" s="166"/>
      <c r="F20" s="166"/>
      <c r="G20" s="169"/>
      <c r="H20" s="169" t="s">
        <v>88</v>
      </c>
      <c r="I20" s="78" t="s">
        <v>50</v>
      </c>
      <c r="J20" s="78" t="s">
        <v>51</v>
      </c>
      <c r="K20" s="78" t="s">
        <v>52</v>
      </c>
      <c r="L20" s="83"/>
      <c r="M20" s="70"/>
      <c r="N20" s="70"/>
      <c r="O20" s="166"/>
      <c r="P20" s="166"/>
      <c r="Q20" s="169"/>
      <c r="R20" s="86"/>
      <c r="S20" s="168" t="s">
        <v>90</v>
      </c>
      <c r="T20" s="80" t="s">
        <v>50</v>
      </c>
      <c r="U20" s="80" t="s">
        <v>51</v>
      </c>
      <c r="V20" s="80" t="s">
        <v>52</v>
      </c>
      <c r="W20" s="80">
        <f>L20</f>
        <v>0</v>
      </c>
      <c r="X20" s="85">
        <f t="shared" ref="X20:Y20" si="0">M20</f>
        <v>0</v>
      </c>
      <c r="Y20" s="85">
        <f t="shared" si="0"/>
        <v>0</v>
      </c>
      <c r="Z20" s="86"/>
      <c r="AA20" s="173"/>
      <c r="AB20" s="160"/>
      <c r="AC20" s="160"/>
      <c r="AD20" s="160"/>
      <c r="AE20" s="80" t="s">
        <v>50</v>
      </c>
      <c r="AF20" s="80" t="s">
        <v>51</v>
      </c>
      <c r="AG20" s="80" t="s">
        <v>52</v>
      </c>
      <c r="AH20" s="80">
        <f>L20</f>
        <v>0</v>
      </c>
      <c r="AI20" s="85">
        <f t="shared" ref="AI20:AJ20" si="1">M20</f>
        <v>0</v>
      </c>
      <c r="AJ20" s="85">
        <f t="shared" si="1"/>
        <v>0</v>
      </c>
      <c r="AK20" s="68" t="s">
        <v>63</v>
      </c>
      <c r="AL20" s="68" t="s">
        <v>85</v>
      </c>
      <c r="AM20" s="6" t="s">
        <v>19</v>
      </c>
      <c r="AN20" s="6" t="s">
        <v>20</v>
      </c>
      <c r="AO20" s="6" t="s">
        <v>21</v>
      </c>
      <c r="AP20" s="6" t="s">
        <v>22</v>
      </c>
      <c r="AQ20" s="7" t="s">
        <v>23</v>
      </c>
      <c r="AR20" s="7" t="s">
        <v>24</v>
      </c>
      <c r="AS20" s="8" t="s">
        <v>104</v>
      </c>
      <c r="AT20" s="27"/>
    </row>
    <row r="21" spans="1:46" ht="16.5" customHeight="1" x14ac:dyDescent="0.2">
      <c r="A21" s="118"/>
      <c r="B21" s="126"/>
      <c r="C21" s="127"/>
      <c r="D21" s="166"/>
      <c r="E21" s="166"/>
      <c r="F21" s="166"/>
      <c r="G21" s="169"/>
      <c r="H21" s="169"/>
      <c r="I21" s="26">
        <v>611</v>
      </c>
      <c r="J21" s="26">
        <v>612001</v>
      </c>
      <c r="K21" s="26">
        <v>612002</v>
      </c>
      <c r="L21" s="70"/>
      <c r="M21" s="70"/>
      <c r="N21" s="70"/>
      <c r="O21" s="175"/>
      <c r="P21" s="166"/>
      <c r="Q21" s="169"/>
      <c r="R21" s="86"/>
      <c r="S21" s="169"/>
      <c r="T21" s="71">
        <v>611</v>
      </c>
      <c r="U21" s="71">
        <v>612001</v>
      </c>
      <c r="V21" s="71">
        <v>612002</v>
      </c>
      <c r="W21" s="85">
        <f>L21</f>
        <v>0</v>
      </c>
      <c r="X21" s="85">
        <f t="shared" ref="X21" si="2">M21</f>
        <v>0</v>
      </c>
      <c r="Y21" s="85">
        <f t="shared" ref="Y21" si="3">N21</f>
        <v>0</v>
      </c>
      <c r="Z21" s="86"/>
      <c r="AA21" s="173"/>
      <c r="AB21" s="160"/>
      <c r="AC21" s="160"/>
      <c r="AD21" s="160"/>
      <c r="AE21" s="80">
        <v>611</v>
      </c>
      <c r="AF21" s="80">
        <v>612001</v>
      </c>
      <c r="AG21" s="80">
        <v>612002</v>
      </c>
      <c r="AH21" s="85">
        <f>L21</f>
        <v>0</v>
      </c>
      <c r="AI21" s="85">
        <f t="shared" ref="AI21" si="4">M21</f>
        <v>0</v>
      </c>
      <c r="AJ21" s="85">
        <f t="shared" ref="AJ21" si="5">N21</f>
        <v>0</v>
      </c>
      <c r="AK21" s="72">
        <v>621</v>
      </c>
      <c r="AL21" s="72">
        <v>623</v>
      </c>
      <c r="AM21" s="72">
        <v>625001</v>
      </c>
      <c r="AN21" s="72">
        <v>625002</v>
      </c>
      <c r="AO21" s="72">
        <v>625004</v>
      </c>
      <c r="AP21" s="72">
        <v>625005</v>
      </c>
      <c r="AQ21" s="72">
        <v>625003</v>
      </c>
      <c r="AR21" s="72">
        <v>625007</v>
      </c>
      <c r="AS21" s="73">
        <v>625006</v>
      </c>
      <c r="AT21" s="27"/>
    </row>
    <row r="22" spans="1:46" ht="81" customHeight="1" thickBot="1" x14ac:dyDescent="0.25">
      <c r="A22" s="119"/>
      <c r="B22" s="128"/>
      <c r="C22" s="129"/>
      <c r="D22" s="167"/>
      <c r="E22" s="167"/>
      <c r="F22" s="167"/>
      <c r="G22" s="171"/>
      <c r="H22" s="171"/>
      <c r="I22" s="78" t="s">
        <v>64</v>
      </c>
      <c r="J22" s="78"/>
      <c r="K22" s="78"/>
      <c r="L22" s="78" t="s">
        <v>101</v>
      </c>
      <c r="M22" s="87" t="s">
        <v>101</v>
      </c>
      <c r="N22" s="87" t="s">
        <v>101</v>
      </c>
      <c r="O22" s="79" t="s">
        <v>87</v>
      </c>
      <c r="P22" s="167"/>
      <c r="Q22" s="171"/>
      <c r="R22" s="86"/>
      <c r="S22" s="170"/>
      <c r="T22" s="81" t="s">
        <v>64</v>
      </c>
      <c r="U22" s="81"/>
      <c r="V22" s="81"/>
      <c r="W22" s="84" t="s">
        <v>97</v>
      </c>
      <c r="X22" s="84" t="s">
        <v>97</v>
      </c>
      <c r="Y22" s="84" t="s">
        <v>97</v>
      </c>
      <c r="Z22" s="86"/>
      <c r="AA22" s="174"/>
      <c r="AB22" s="161"/>
      <c r="AC22" s="161"/>
      <c r="AD22" s="161"/>
      <c r="AE22" s="81" t="s">
        <v>64</v>
      </c>
      <c r="AF22" s="81"/>
      <c r="AG22" s="81"/>
      <c r="AH22" s="84" t="s">
        <v>97</v>
      </c>
      <c r="AI22" s="84" t="s">
        <v>97</v>
      </c>
      <c r="AJ22" s="84" t="s">
        <v>97</v>
      </c>
      <c r="AK22" s="28">
        <v>0.1</v>
      </c>
      <c r="AL22" s="28">
        <v>0.1</v>
      </c>
      <c r="AM22" s="28">
        <v>1.4E-2</v>
      </c>
      <c r="AN22" s="28">
        <v>0.14000000000000001</v>
      </c>
      <c r="AO22" s="28">
        <v>0.03</v>
      </c>
      <c r="AP22" s="28">
        <v>0.01</v>
      </c>
      <c r="AQ22" s="28">
        <v>8.0000000000000002E-3</v>
      </c>
      <c r="AR22" s="28">
        <v>4.7500000000000001E-2</v>
      </c>
      <c r="AS22" s="29">
        <f>IF(OR($E$16="nie",$E$16=""),0,0.0025)</f>
        <v>0</v>
      </c>
      <c r="AT22" s="30"/>
    </row>
    <row r="23" spans="1:46" ht="15.75" x14ac:dyDescent="0.2">
      <c r="A23" s="95" t="s">
        <v>105</v>
      </c>
      <c r="B23" s="66"/>
      <c r="C23" s="66"/>
      <c r="D23" s="96"/>
      <c r="E23" s="65"/>
      <c r="F23" s="66"/>
      <c r="G23" s="66"/>
      <c r="H23" s="66"/>
      <c r="I23" s="66"/>
      <c r="J23" s="66"/>
      <c r="K23" s="66"/>
      <c r="L23" s="66"/>
      <c r="M23" s="66"/>
      <c r="N23" s="66"/>
      <c r="O23" s="66"/>
      <c r="P23" s="66"/>
      <c r="Q23" s="66"/>
      <c r="R23" s="86"/>
      <c r="S23" s="66"/>
      <c r="T23" s="66"/>
      <c r="U23" s="66"/>
      <c r="V23" s="66"/>
      <c r="W23" s="66"/>
      <c r="X23" s="66"/>
      <c r="Y23" s="66"/>
      <c r="Z23" s="86"/>
      <c r="AA23" s="52"/>
      <c r="AB23" s="52"/>
      <c r="AC23" s="66"/>
      <c r="AD23" s="66"/>
      <c r="AE23" s="66"/>
      <c r="AF23" s="66"/>
      <c r="AG23" s="66"/>
      <c r="AH23" s="66"/>
      <c r="AI23" s="66"/>
      <c r="AJ23" s="66"/>
      <c r="AK23" s="66"/>
      <c r="AL23" s="66"/>
      <c r="AM23" s="66"/>
      <c r="AN23" s="66"/>
      <c r="AO23" s="66"/>
      <c r="AP23" s="66"/>
      <c r="AQ23" s="66"/>
      <c r="AR23" s="66"/>
      <c r="AS23" s="67"/>
      <c r="AT23" s="30"/>
    </row>
    <row r="24" spans="1:46" s="40" customFormat="1" ht="13.5" x14ac:dyDescent="0.2">
      <c r="A24" s="31" t="s">
        <v>119</v>
      </c>
      <c r="B24" s="92"/>
      <c r="C24" s="93"/>
      <c r="D24" s="32"/>
      <c r="E24" s="33"/>
      <c r="F24" s="34"/>
      <c r="G24" s="35">
        <f xml:space="preserve"> E24-F24</f>
        <v>0</v>
      </c>
      <c r="H24" s="35">
        <f>SUM(I24:O24)</f>
        <v>0</v>
      </c>
      <c r="I24" s="33"/>
      <c r="J24" s="33"/>
      <c r="K24" s="33"/>
      <c r="L24" s="33"/>
      <c r="M24" s="33"/>
      <c r="N24" s="33"/>
      <c r="O24" s="34"/>
      <c r="P24" s="34"/>
      <c r="Q24" s="35">
        <f>SUM(I24:O24,P24)</f>
        <v>0</v>
      </c>
      <c r="R24" s="86"/>
      <c r="S24" s="35">
        <f>IF(D24="",0,IF(VLOOKUP($D24,limity!$A$1:$CC$7,HLOOKUP($E$15,limity!$A$1:$CC$2,2,FALSE),FALSE)=0,SUM(I24:N24),IF(SUM(I24:N24)&gt;VLOOKUP($D24,limity!$A$1:$CC$7,HLOOKUP($E$15,limity!$A$1:$CC$2,2,FALSE),FALSE),VLOOKUP($D24,limity!$A$1:$CC$7,HLOOKUP($E$15,limity!$A$1:$CC$2,2,FALSE),FALSE),SUM(I24:N24))))</f>
        <v>0</v>
      </c>
      <c r="T24" s="35" t="e">
        <f t="shared" ref="T24:Y24" si="6">I24/(SUM($I24:$O24)-$O24)*$S24</f>
        <v>#DIV/0!</v>
      </c>
      <c r="U24" s="35" t="e">
        <f t="shared" si="6"/>
        <v>#DIV/0!</v>
      </c>
      <c r="V24" s="35" t="e">
        <f t="shared" si="6"/>
        <v>#DIV/0!</v>
      </c>
      <c r="W24" s="35" t="e">
        <f t="shared" si="6"/>
        <v>#DIV/0!</v>
      </c>
      <c r="X24" s="35" t="e">
        <f t="shared" si="6"/>
        <v>#DIV/0!</v>
      </c>
      <c r="Y24" s="35" t="e">
        <f t="shared" si="6"/>
        <v>#DIV/0!</v>
      </c>
      <c r="Z24" s="86"/>
      <c r="AA24" s="33"/>
      <c r="AB24" s="36" t="e">
        <f>SUM(AE24:AJ24)</f>
        <v>#DIV/0!</v>
      </c>
      <c r="AC24" s="35" t="e">
        <f t="shared" ref="AC24:AC36" si="7">IF((SUM(AK24:AS24)/AA24)*G24+ROUND((H24-S24)*(P24/H24),2)&lt;=P24,SUM(AK24:AS24),((P24-ROUND((H24-S24)*(P24/H24),2))/G24)*AA24)</f>
        <v>#N/A</v>
      </c>
      <c r="AD24" s="37" t="e">
        <f>AB24+AC24</f>
        <v>#DIV/0!</v>
      </c>
      <c r="AE24" s="36" t="e">
        <f t="shared" ref="AE24:AJ24" si="8">ROUND((T24/$G24)*$AA24,2)</f>
        <v>#DIV/0!</v>
      </c>
      <c r="AF24" s="36" t="e">
        <f t="shared" si="8"/>
        <v>#DIV/0!</v>
      </c>
      <c r="AG24" s="36" t="e">
        <f t="shared" si="8"/>
        <v>#DIV/0!</v>
      </c>
      <c r="AH24" s="36" t="e">
        <f t="shared" si="8"/>
        <v>#DIV/0!</v>
      </c>
      <c r="AI24" s="36" t="e">
        <f t="shared" si="8"/>
        <v>#DIV/0!</v>
      </c>
      <c r="AJ24" s="36" t="e">
        <f t="shared" si="8"/>
        <v>#DIV/0!</v>
      </c>
      <c r="AK24" s="38" t="e">
        <f>IF(OR(VLOOKUP($C24,limity!$A$12:$J$22,COUNTIF($AK$20:AK$20,"&lt;&gt;0")+1,0)=0,$H24&lt;VLOOKUP($C24,limity!$A$12:$J$22,COUNTIF($AK$20:AK$20,"&lt;&gt;0")+1,0)),ROUNDDOWN($AB24*AK$22,2),ROUNDDOWN($AB24*((VLOOKUP($C24,limity!$A$12:$J$22,COUNTIF($AK$20:AK$20,"&lt;&gt;0")+1,0)/$H24)*AK$22),2))</f>
        <v>#N/A</v>
      </c>
      <c r="AL24" s="38" t="e">
        <f>IF($AK24&gt;0,0,IF(OR(VLOOKUP($C24,limity!$A$12:$J$22,COUNTIF($AK$20:AL$20,"&lt;&gt;0")+1,0)=0,$H24&lt;VLOOKUP($C24,limity!$A$12:$J$22,COUNTIF($AK$20:AL$20,"&lt;&gt;0")+1,0)),ROUNDDOWN($AB24*AL$22,2),ROUNDDOWN($AB24*((VLOOKUP($C24,limity!$A$12:$J$22,COUNTIF($AK$20:AL$20,"&lt;&gt;0")+1,0)/$H24)*AL$22),2)))</f>
        <v>#N/A</v>
      </c>
      <c r="AM24" s="38" t="e">
        <f>IF(OR(VLOOKUP($C24,limity!$A$12:$J$22,COUNTIF($AK$20:AM$20,"&lt;&gt;0")+1,0)=0,$H24&lt;VLOOKUP($C24,limity!$A$12:$J$22,COUNTIF($AK$20:AM$20,"&lt;&gt;0")+1,0)),ROUNDDOWN($AB24*AM$22,2),ROUNDDOWN($AB24*((VLOOKUP($C24,limity!$A$12:$J$22,COUNTIF($AK$20:AM$20,"&lt;&gt;0")+1,0)/$H24)*AM$22),2))</f>
        <v>#N/A</v>
      </c>
      <c r="AN24" s="38" t="e">
        <f>IF(OR(VLOOKUP($C24,limity!$A$12:$J$22,COUNTIF($AK$20:AN$20,"&lt;&gt;0")+1,0)=0,$H24&lt;VLOOKUP($C24,limity!$A$12:$J$22,COUNTIF($AK$20:AN$20,"&lt;&gt;0")+1,0)),ROUNDDOWN($AB24*AN$22,2),ROUNDDOWN($AB24*((VLOOKUP($C24,limity!$A$12:$J$22,COUNTIF($AK$20:AN$20,"&lt;&gt;0")+1,0)/$H24)*AN$22),2))</f>
        <v>#N/A</v>
      </c>
      <c r="AO24" s="38" t="e">
        <f>IF(OR(VLOOKUP($C24,limity!$A$12:$J$22,COUNTIF($AK$20:AO$20,"&lt;&gt;0")+1,0)=0,$H24&lt;VLOOKUP($C24,limity!$A$12:$J$22,COUNTIF($AK$20:AO$20,"&lt;&gt;0")+1,0)),ROUNDDOWN($AB24*AO$22,2),ROUNDDOWN($AB24*((VLOOKUP($C24,limity!$A$12:$J$22,COUNTIF($AK$20:AO$20,"&lt;&gt;0")+1,0)/$H24)*AO$22),2))</f>
        <v>#N/A</v>
      </c>
      <c r="AP24" s="38" t="e">
        <f>IF(OR(VLOOKUP($C24,limity!$A$12:$J$22,COUNTIF($AK$20:AP$20,"&lt;&gt;0")+1,0)=0,$H24&lt;VLOOKUP($C24,limity!$A$12:$J$22,COUNTIF($AK$20:AP$20,"&lt;&gt;0")+1,0)),ROUNDDOWN($AB24*AP$22,2),ROUNDDOWN($AB24*((VLOOKUP($C24,limity!$A$12:$J$22,COUNTIF($AK$20:AP$20,"&lt;&gt;0")+1,0)/$H24)*AP$22),2))</f>
        <v>#N/A</v>
      </c>
      <c r="AQ24" s="38" t="e">
        <f>IF(OR(VLOOKUP($C24,limity!$A$12:$J$22,COUNTIF($AK$20:AQ$20,"&lt;&gt;0")+1,0)=0,$H24&lt;VLOOKUP($C24,limity!$A$12:$J$22,COUNTIF($AK$20:AQ$20,"&lt;&gt;0")+1,0)),ROUNDDOWN($AB24*AQ$22,2),ROUNDDOWN($AB24*((VLOOKUP($C24,limity!$A$12:$J$22,COUNTIF($AK$20:AQ$20,"&lt;&gt;0")+1,0)/$H24)*AQ$22),2))</f>
        <v>#N/A</v>
      </c>
      <c r="AR24" s="38" t="e">
        <f>IF(OR(VLOOKUP($C24,limity!$A$12:$J$22,COUNTIF($AK$20:AR$20,"&lt;&gt;0")+1,0)=0,$H24&lt;VLOOKUP($C24,limity!$A$12:$J$22,COUNTIF($AK$20:AR$20,"&lt;&gt;0")+1,0)),ROUNDDOWN($AB24*AR$22,2),ROUNDDOWN($AB24*((VLOOKUP($C24,limity!$A$12:$J$22,COUNTIF($AK$20:AR$20,"&lt;&gt;0")+1,0)/$H24)*AR$22),2))</f>
        <v>#N/A</v>
      </c>
      <c r="AS24" s="38" t="e">
        <f>IF(OR(VLOOKUP($C24,limity!$A$12:$J$22,COUNTIF($AK$20:AS$20,"&lt;&gt;0")+1,0)=0,$H24&lt;VLOOKUP($C24,limity!$A$12:$J$22,COUNTIF($AK$20:AS$20,"&lt;&gt;0")+1,0)),ROUNDDOWN($AB24*AS$22,2),ROUNDDOWN($AB24*((VLOOKUP($C24,limity!$A$12:$J$22,COUNTIF($AK$20:AS$20,"&lt;&gt;0")+1,0)/$H24)*AS$22),2))</f>
        <v>#N/A</v>
      </c>
      <c r="AT24" s="39"/>
    </row>
    <row r="25" spans="1:46" s="40" customFormat="1" ht="13.5" x14ac:dyDescent="0.2">
      <c r="A25" s="41" t="s">
        <v>120</v>
      </c>
      <c r="B25" s="92"/>
      <c r="C25" s="93"/>
      <c r="D25" s="32"/>
      <c r="E25" s="33"/>
      <c r="F25" s="34"/>
      <c r="G25" s="35">
        <f t="shared" ref="G25:G36" si="9" xml:space="preserve"> E25-F25</f>
        <v>0</v>
      </c>
      <c r="H25" s="35">
        <f t="shared" ref="H25:H36" si="10">SUM(I25:O25)</f>
        <v>0</v>
      </c>
      <c r="I25" s="33"/>
      <c r="J25" s="33"/>
      <c r="K25" s="33"/>
      <c r="L25" s="33"/>
      <c r="M25" s="33"/>
      <c r="N25" s="33"/>
      <c r="O25" s="34"/>
      <c r="P25" s="34"/>
      <c r="Q25" s="35">
        <f t="shared" ref="Q25:Q36" si="11">SUM(I25:O25,P25)</f>
        <v>0</v>
      </c>
      <c r="R25" s="86"/>
      <c r="S25" s="35">
        <f>IF(D25="",0,IF(VLOOKUP($D25,limity!$A$1:$CC$7,HLOOKUP($E$15,limity!$A$1:$CC$2,2,FALSE),FALSE)=0,SUM(I25:N25),IF(SUM(I25:N25)&gt;VLOOKUP($D25,limity!$A$1:$CC$7,HLOOKUP($E$15,limity!$A$1:$CC$2,2,FALSE),FALSE),VLOOKUP($D25,limity!$A$1:$CC$7,HLOOKUP($E$15,limity!$A$1:$CC$2,2,FALSE),FALSE),SUM(I25:N25))))</f>
        <v>0</v>
      </c>
      <c r="T25" s="35" t="e">
        <f t="shared" ref="T25:T36" si="12">I25/(SUM($I25:$O25)-$O25)*$S25</f>
        <v>#DIV/0!</v>
      </c>
      <c r="U25" s="35" t="e">
        <f t="shared" ref="U25:U36" si="13">J25/(SUM($I25:$O25)-$O25)*$S25</f>
        <v>#DIV/0!</v>
      </c>
      <c r="V25" s="35" t="e">
        <f t="shared" ref="V25:V36" si="14">K25/(SUM($I25:$O25)-$O25)*$S25</f>
        <v>#DIV/0!</v>
      </c>
      <c r="W25" s="35" t="e">
        <f t="shared" ref="W25:W36" si="15">L25/(SUM($I25:$O25)-$O25)*$S25</f>
        <v>#DIV/0!</v>
      </c>
      <c r="X25" s="35" t="e">
        <f t="shared" ref="X25:X36" si="16">M25/(SUM($I25:$O25)-$O25)*$S25</f>
        <v>#DIV/0!</v>
      </c>
      <c r="Y25" s="35" t="e">
        <f t="shared" ref="Y25:Y36" si="17">N25/(SUM($I25:$O25)-$O25)*$S25</f>
        <v>#DIV/0!</v>
      </c>
      <c r="Z25" s="86"/>
      <c r="AA25" s="33"/>
      <c r="AB25" s="36" t="e">
        <f t="shared" ref="AB25:AB36" si="18">SUM(AE25:AJ25)</f>
        <v>#DIV/0!</v>
      </c>
      <c r="AC25" s="35" t="e">
        <f t="shared" si="7"/>
        <v>#N/A</v>
      </c>
      <c r="AD25" s="37" t="e">
        <f t="shared" ref="AD25:AD36" si="19">AB25+AC25</f>
        <v>#DIV/0!</v>
      </c>
      <c r="AE25" s="36" t="e">
        <f t="shared" ref="AE25:AE36" si="20">ROUND((T25/$G25)*$AA25,2)</f>
        <v>#DIV/0!</v>
      </c>
      <c r="AF25" s="36" t="e">
        <f t="shared" ref="AF25:AF36" si="21">ROUND((U25/$G25)*$AA25,2)</f>
        <v>#DIV/0!</v>
      </c>
      <c r="AG25" s="36" t="e">
        <f t="shared" ref="AG25:AG36" si="22">ROUND((V25/$G25)*$AA25,2)</f>
        <v>#DIV/0!</v>
      </c>
      <c r="AH25" s="36" t="e">
        <f t="shared" ref="AH25:AH36" si="23">ROUND((W25/$G25)*$AA25,2)</f>
        <v>#DIV/0!</v>
      </c>
      <c r="AI25" s="36" t="e">
        <f t="shared" ref="AI25:AI36" si="24">ROUND((X25/$G25)*$AA25,2)</f>
        <v>#DIV/0!</v>
      </c>
      <c r="AJ25" s="36" t="e">
        <f t="shared" ref="AJ25:AJ36" si="25">ROUND((Y25/$G25)*$AA25,2)</f>
        <v>#DIV/0!</v>
      </c>
      <c r="AK25" s="38" t="e">
        <f>IF(OR(VLOOKUP($C25,limity!$A$12:$J$22,COUNTIF($AK$20:AK$20,"&lt;&gt;0")+1,0)=0,$H25&lt;VLOOKUP($C25,limity!$A$12:$J$22,COUNTIF($AK$20:AK$20,"&lt;&gt;0")+1,0)),ROUNDDOWN($AB25*AK$22,2),ROUNDDOWN($AB25*((VLOOKUP($C25,limity!$A$12:$J$22,COUNTIF($AK$20:AK$20,"&lt;&gt;0")+1,0)/$H25)*AK$22),2))</f>
        <v>#N/A</v>
      </c>
      <c r="AL25" s="38" t="e">
        <f>IF($AK25&gt;0,0,IF(OR(VLOOKUP($C25,limity!$A$12:$J$22,COUNTIF($AK$20:AL$20,"&lt;&gt;0")+1,0)=0,$H25&lt;VLOOKUP($C25,limity!$A$12:$J$22,COUNTIF($AK$20:AL$20,"&lt;&gt;0")+1,0)),ROUNDDOWN($AB25*AL$22,2),ROUNDDOWN($AB25*((VLOOKUP($C25,limity!$A$12:$J$22,COUNTIF($AK$20:AL$20,"&lt;&gt;0")+1,0)/$H25)*AL$22),2)))</f>
        <v>#N/A</v>
      </c>
      <c r="AM25" s="38" t="e">
        <f>IF(OR(VLOOKUP($C25,limity!$A$12:$J$22,COUNTIF($AK$20:AM$20,"&lt;&gt;0")+1,0)=0,$H25&lt;VLOOKUP($C25,limity!$A$12:$J$22,COUNTIF($AK$20:AM$20,"&lt;&gt;0")+1,0)),ROUNDDOWN($AB25*AM$22,2),ROUNDDOWN($AB25*((VLOOKUP($C25,limity!$A$12:$J$22,COUNTIF($AK$20:AM$20,"&lt;&gt;0")+1,0)/$H25)*AM$22),2))</f>
        <v>#N/A</v>
      </c>
      <c r="AN25" s="38" t="e">
        <f>IF(OR(VLOOKUP($C25,limity!$A$12:$J$22,COUNTIF($AK$20:AN$20,"&lt;&gt;0")+1,0)=0,$H25&lt;VLOOKUP($C25,limity!$A$12:$J$22,COUNTIF($AK$20:AN$20,"&lt;&gt;0")+1,0)),ROUNDDOWN($AB25*AN$22,2),ROUNDDOWN($AB25*((VLOOKUP($C25,limity!$A$12:$J$22,COUNTIF($AK$20:AN$20,"&lt;&gt;0")+1,0)/$H25)*AN$22),2))</f>
        <v>#N/A</v>
      </c>
      <c r="AO25" s="38" t="e">
        <f>IF(OR(VLOOKUP($C25,limity!$A$12:$J$22,COUNTIF($AK$20:AO$20,"&lt;&gt;0")+1,0)=0,$H25&lt;VLOOKUP($C25,limity!$A$12:$J$22,COUNTIF($AK$20:AO$20,"&lt;&gt;0")+1,0)),ROUNDDOWN($AB25*AO$22,2),ROUNDDOWN($AB25*((VLOOKUP($C25,limity!$A$12:$J$22,COUNTIF($AK$20:AO$20,"&lt;&gt;0")+1,0)/$H25)*AO$22),2))</f>
        <v>#N/A</v>
      </c>
      <c r="AP25" s="38" t="e">
        <f>IF(OR(VLOOKUP($C25,limity!$A$12:$J$22,COUNTIF($AK$20:AP$20,"&lt;&gt;0")+1,0)=0,$H25&lt;VLOOKUP($C25,limity!$A$12:$J$22,COUNTIF($AK$20:AP$20,"&lt;&gt;0")+1,0)),ROUNDDOWN($AB25*AP$22,2),ROUNDDOWN($AB25*((VLOOKUP($C25,limity!$A$12:$J$22,COUNTIF($AK$20:AP$20,"&lt;&gt;0")+1,0)/$H25)*AP$22),2))</f>
        <v>#N/A</v>
      </c>
      <c r="AQ25" s="38" t="e">
        <f>IF(OR(VLOOKUP($C25,limity!$A$12:$J$22,COUNTIF($AK$20:AQ$20,"&lt;&gt;0")+1,0)=0,$H25&lt;VLOOKUP($C25,limity!$A$12:$J$22,COUNTIF($AK$20:AQ$20,"&lt;&gt;0")+1,0)),ROUNDDOWN($AB25*AQ$22,2),ROUNDDOWN($AB25*((VLOOKUP($C25,limity!$A$12:$J$22,COUNTIF($AK$20:AQ$20,"&lt;&gt;0")+1,0)/$H25)*AQ$22),2))</f>
        <v>#N/A</v>
      </c>
      <c r="AR25" s="38" t="e">
        <f>IF(OR(VLOOKUP($C25,limity!$A$12:$J$22,COUNTIF($AK$20:AR$20,"&lt;&gt;0")+1,0)=0,$H25&lt;VLOOKUP($C25,limity!$A$12:$J$22,COUNTIF($AK$20:AR$20,"&lt;&gt;0")+1,0)),ROUNDDOWN($AB25*AR$22,2),ROUNDDOWN($AB25*((VLOOKUP($C25,limity!$A$12:$J$22,COUNTIF($AK$20:AR$20,"&lt;&gt;0")+1,0)/$H25)*AR$22),2))</f>
        <v>#N/A</v>
      </c>
      <c r="AS25" s="38" t="e">
        <f>IF(OR(VLOOKUP($C25,limity!$A$12:$J$22,COUNTIF($AK$20:AS$20,"&lt;&gt;0")+1,0)=0,$H25&lt;VLOOKUP($C25,limity!$A$12:$J$22,COUNTIF($AK$20:AS$20,"&lt;&gt;0")+1,0)),ROUNDDOWN($AB25*AS$22,2),ROUNDDOWN($AB25*((VLOOKUP($C25,limity!$A$12:$J$22,COUNTIF($AK$20:AS$20,"&lt;&gt;0")+1,0)/$H25)*AS$22),2))</f>
        <v>#N/A</v>
      </c>
      <c r="AT25" s="39"/>
    </row>
    <row r="26" spans="1:46" s="40" customFormat="1" ht="13.5" x14ac:dyDescent="0.2">
      <c r="A26" s="41" t="s">
        <v>121</v>
      </c>
      <c r="B26" s="92"/>
      <c r="C26" s="93"/>
      <c r="D26" s="32"/>
      <c r="E26" s="33"/>
      <c r="F26" s="34"/>
      <c r="G26" s="35">
        <f t="shared" si="9"/>
        <v>0</v>
      </c>
      <c r="H26" s="35">
        <f t="shared" si="10"/>
        <v>0</v>
      </c>
      <c r="I26" s="33"/>
      <c r="J26" s="33"/>
      <c r="K26" s="33"/>
      <c r="L26" s="33"/>
      <c r="M26" s="33"/>
      <c r="N26" s="33"/>
      <c r="O26" s="34"/>
      <c r="P26" s="34"/>
      <c r="Q26" s="35">
        <f t="shared" si="11"/>
        <v>0</v>
      </c>
      <c r="R26" s="86"/>
      <c r="S26" s="35">
        <f>IF(D26="",0,IF(VLOOKUP($D26,limity!$A$1:$CC$7,HLOOKUP($E$15,limity!$A$1:$CC$2,2,FALSE),FALSE)=0,SUM(I26:N26),IF(SUM(I26:N26)&gt;VLOOKUP($D26,limity!$A$1:$CC$7,HLOOKUP($E$15,limity!$A$1:$CC$2,2,FALSE),FALSE),VLOOKUP($D26,limity!$A$1:$CC$7,HLOOKUP($E$15,limity!$A$1:$CC$2,2,FALSE),FALSE),SUM(I26:N26))))</f>
        <v>0</v>
      </c>
      <c r="T26" s="35" t="e">
        <f t="shared" si="12"/>
        <v>#DIV/0!</v>
      </c>
      <c r="U26" s="35" t="e">
        <f t="shared" si="13"/>
        <v>#DIV/0!</v>
      </c>
      <c r="V26" s="35" t="e">
        <f t="shared" si="14"/>
        <v>#DIV/0!</v>
      </c>
      <c r="W26" s="35" t="e">
        <f t="shared" si="15"/>
        <v>#DIV/0!</v>
      </c>
      <c r="X26" s="35" t="e">
        <f t="shared" si="16"/>
        <v>#DIV/0!</v>
      </c>
      <c r="Y26" s="35" t="e">
        <f t="shared" si="17"/>
        <v>#DIV/0!</v>
      </c>
      <c r="Z26" s="86"/>
      <c r="AA26" s="33"/>
      <c r="AB26" s="36" t="e">
        <f t="shared" si="18"/>
        <v>#DIV/0!</v>
      </c>
      <c r="AC26" s="35" t="e">
        <f t="shared" si="7"/>
        <v>#N/A</v>
      </c>
      <c r="AD26" s="37" t="e">
        <f t="shared" si="19"/>
        <v>#DIV/0!</v>
      </c>
      <c r="AE26" s="36" t="e">
        <f t="shared" si="20"/>
        <v>#DIV/0!</v>
      </c>
      <c r="AF26" s="36" t="e">
        <f t="shared" si="21"/>
        <v>#DIV/0!</v>
      </c>
      <c r="AG26" s="36" t="e">
        <f t="shared" si="22"/>
        <v>#DIV/0!</v>
      </c>
      <c r="AH26" s="36" t="e">
        <f t="shared" si="23"/>
        <v>#DIV/0!</v>
      </c>
      <c r="AI26" s="36" t="e">
        <f t="shared" si="24"/>
        <v>#DIV/0!</v>
      </c>
      <c r="AJ26" s="36" t="e">
        <f t="shared" si="25"/>
        <v>#DIV/0!</v>
      </c>
      <c r="AK26" s="38" t="e">
        <f>IF(OR(VLOOKUP($C26,limity!$A$12:$J$22,COUNTIF($AK$20:AK$20,"&lt;&gt;0")+1,0)=0,$H26&lt;VLOOKUP($C26,limity!$A$12:$J$22,COUNTIF($AK$20:AK$20,"&lt;&gt;0")+1,0)),ROUNDDOWN($AB26*AK$22,2),ROUNDDOWN($AB26*((VLOOKUP($C26,limity!$A$12:$J$22,COUNTIF($AK$20:AK$20,"&lt;&gt;0")+1,0)/$H26)*AK$22),2))</f>
        <v>#N/A</v>
      </c>
      <c r="AL26" s="38" t="e">
        <f>IF($AK26&gt;0,0,IF(OR(VLOOKUP($C26,limity!$A$12:$J$22,COUNTIF($AK$20:AL$20,"&lt;&gt;0")+1,0)=0,$H26&lt;VLOOKUP($C26,limity!$A$12:$J$22,COUNTIF($AK$20:AL$20,"&lt;&gt;0")+1,0)),ROUNDDOWN($AB26*AL$22,2),ROUNDDOWN($AB26*((VLOOKUP($C26,limity!$A$12:$J$22,COUNTIF($AK$20:AL$20,"&lt;&gt;0")+1,0)/$H26)*AL$22),2)))</f>
        <v>#N/A</v>
      </c>
      <c r="AM26" s="38" t="e">
        <f>IF(OR(VLOOKUP($C26,limity!$A$12:$J$22,COUNTIF($AK$20:AM$20,"&lt;&gt;0")+1,0)=0,$H26&lt;VLOOKUP($C26,limity!$A$12:$J$22,COUNTIF($AK$20:AM$20,"&lt;&gt;0")+1,0)),ROUNDDOWN($AB26*AM$22,2),ROUNDDOWN($AB26*((VLOOKUP($C26,limity!$A$12:$J$22,COUNTIF($AK$20:AM$20,"&lt;&gt;0")+1,0)/$H26)*AM$22),2))</f>
        <v>#N/A</v>
      </c>
      <c r="AN26" s="38" t="e">
        <f>IF(OR(VLOOKUP($C26,limity!$A$12:$J$22,COUNTIF($AK$20:AN$20,"&lt;&gt;0")+1,0)=0,$H26&lt;VLOOKUP($C26,limity!$A$12:$J$22,COUNTIF($AK$20:AN$20,"&lt;&gt;0")+1,0)),ROUNDDOWN($AB26*AN$22,2),ROUNDDOWN($AB26*((VLOOKUP($C26,limity!$A$12:$J$22,COUNTIF($AK$20:AN$20,"&lt;&gt;0")+1,0)/$H26)*AN$22),2))</f>
        <v>#N/A</v>
      </c>
      <c r="AO26" s="38" t="e">
        <f>IF(OR(VLOOKUP($C26,limity!$A$12:$J$22,COUNTIF($AK$20:AO$20,"&lt;&gt;0")+1,0)=0,$H26&lt;VLOOKUP($C26,limity!$A$12:$J$22,COUNTIF($AK$20:AO$20,"&lt;&gt;0")+1,0)),ROUNDDOWN($AB26*AO$22,2),ROUNDDOWN($AB26*((VLOOKUP($C26,limity!$A$12:$J$22,COUNTIF($AK$20:AO$20,"&lt;&gt;0")+1,0)/$H26)*AO$22),2))</f>
        <v>#N/A</v>
      </c>
      <c r="AP26" s="38" t="e">
        <f>IF(OR(VLOOKUP($C26,limity!$A$12:$J$22,COUNTIF($AK$20:AP$20,"&lt;&gt;0")+1,0)=0,$H26&lt;VLOOKUP($C26,limity!$A$12:$J$22,COUNTIF($AK$20:AP$20,"&lt;&gt;0")+1,0)),ROUNDDOWN($AB26*AP$22,2),ROUNDDOWN($AB26*((VLOOKUP($C26,limity!$A$12:$J$22,COUNTIF($AK$20:AP$20,"&lt;&gt;0")+1,0)/$H26)*AP$22),2))</f>
        <v>#N/A</v>
      </c>
      <c r="AQ26" s="38" t="e">
        <f>IF(OR(VLOOKUP($C26,limity!$A$12:$J$22,COUNTIF($AK$20:AQ$20,"&lt;&gt;0")+1,0)=0,$H26&lt;VLOOKUP($C26,limity!$A$12:$J$22,COUNTIF($AK$20:AQ$20,"&lt;&gt;0")+1,0)),ROUNDDOWN($AB26*AQ$22,2),ROUNDDOWN($AB26*((VLOOKUP($C26,limity!$A$12:$J$22,COUNTIF($AK$20:AQ$20,"&lt;&gt;0")+1,0)/$H26)*AQ$22),2))</f>
        <v>#N/A</v>
      </c>
      <c r="AR26" s="38" t="e">
        <f>IF(OR(VLOOKUP($C26,limity!$A$12:$J$22,COUNTIF($AK$20:AR$20,"&lt;&gt;0")+1,0)=0,$H26&lt;VLOOKUP($C26,limity!$A$12:$J$22,COUNTIF($AK$20:AR$20,"&lt;&gt;0")+1,0)),ROUNDDOWN($AB26*AR$22,2),ROUNDDOWN($AB26*((VLOOKUP($C26,limity!$A$12:$J$22,COUNTIF($AK$20:AR$20,"&lt;&gt;0")+1,0)/$H26)*AR$22),2))</f>
        <v>#N/A</v>
      </c>
      <c r="AS26" s="38" t="e">
        <f>IF(OR(VLOOKUP($C26,limity!$A$12:$J$22,COUNTIF($AK$20:AS$20,"&lt;&gt;0")+1,0)=0,$H26&lt;VLOOKUP($C26,limity!$A$12:$J$22,COUNTIF($AK$20:AS$20,"&lt;&gt;0")+1,0)),ROUNDDOWN($AB26*AS$22,2),ROUNDDOWN($AB26*((VLOOKUP($C26,limity!$A$12:$J$22,COUNTIF($AK$20:AS$20,"&lt;&gt;0")+1,0)/$H26)*AS$22),2))</f>
        <v>#N/A</v>
      </c>
      <c r="AT26" s="39"/>
    </row>
    <row r="27" spans="1:46" s="40" customFormat="1" ht="13.5" x14ac:dyDescent="0.2">
      <c r="A27" s="41" t="s">
        <v>122</v>
      </c>
      <c r="B27" s="92"/>
      <c r="C27" s="93"/>
      <c r="D27" s="32"/>
      <c r="E27" s="33"/>
      <c r="F27" s="34"/>
      <c r="G27" s="35">
        <f t="shared" si="9"/>
        <v>0</v>
      </c>
      <c r="H27" s="35">
        <f t="shared" si="10"/>
        <v>0</v>
      </c>
      <c r="I27" s="33"/>
      <c r="J27" s="33"/>
      <c r="K27" s="33"/>
      <c r="L27" s="33"/>
      <c r="M27" s="33"/>
      <c r="N27" s="33"/>
      <c r="O27" s="34"/>
      <c r="P27" s="34"/>
      <c r="Q27" s="35">
        <f t="shared" si="11"/>
        <v>0</v>
      </c>
      <c r="R27" s="86"/>
      <c r="S27" s="35">
        <f>IF(D27="",0,IF(VLOOKUP($D27,limity!$A$1:$CC$7,HLOOKUP($E$15,limity!$A$1:$CC$2,2,FALSE),FALSE)=0,SUM(I27:N27),IF(SUM(I27:N27)&gt;VLOOKUP($D27,limity!$A$1:$CC$7,HLOOKUP($E$15,limity!$A$1:$CC$2,2,FALSE),FALSE),VLOOKUP($D27,limity!$A$1:$CC$7,HLOOKUP($E$15,limity!$A$1:$CC$2,2,FALSE),FALSE),SUM(I27:N27))))</f>
        <v>0</v>
      </c>
      <c r="T27" s="35" t="e">
        <f t="shared" si="12"/>
        <v>#DIV/0!</v>
      </c>
      <c r="U27" s="35" t="e">
        <f t="shared" si="13"/>
        <v>#DIV/0!</v>
      </c>
      <c r="V27" s="35" t="e">
        <f t="shared" si="14"/>
        <v>#DIV/0!</v>
      </c>
      <c r="W27" s="35" t="e">
        <f t="shared" si="15"/>
        <v>#DIV/0!</v>
      </c>
      <c r="X27" s="35" t="e">
        <f t="shared" si="16"/>
        <v>#DIV/0!</v>
      </c>
      <c r="Y27" s="35" t="e">
        <f t="shared" si="17"/>
        <v>#DIV/0!</v>
      </c>
      <c r="Z27" s="86"/>
      <c r="AA27" s="33"/>
      <c r="AB27" s="36" t="e">
        <f t="shared" si="18"/>
        <v>#DIV/0!</v>
      </c>
      <c r="AC27" s="35" t="e">
        <f t="shared" si="7"/>
        <v>#N/A</v>
      </c>
      <c r="AD27" s="37" t="e">
        <f t="shared" si="19"/>
        <v>#DIV/0!</v>
      </c>
      <c r="AE27" s="36" t="e">
        <f t="shared" si="20"/>
        <v>#DIV/0!</v>
      </c>
      <c r="AF27" s="36" t="e">
        <f t="shared" si="21"/>
        <v>#DIV/0!</v>
      </c>
      <c r="AG27" s="36" t="e">
        <f t="shared" si="22"/>
        <v>#DIV/0!</v>
      </c>
      <c r="AH27" s="36" t="e">
        <f t="shared" si="23"/>
        <v>#DIV/0!</v>
      </c>
      <c r="AI27" s="36" t="e">
        <f t="shared" si="24"/>
        <v>#DIV/0!</v>
      </c>
      <c r="AJ27" s="36" t="e">
        <f t="shared" si="25"/>
        <v>#DIV/0!</v>
      </c>
      <c r="AK27" s="38" t="e">
        <f>IF(OR(VLOOKUP($C27,limity!$A$12:$J$22,COUNTIF($AK$20:AK$20,"&lt;&gt;0")+1,0)=0,$H27&lt;VLOOKUP($C27,limity!$A$12:$J$22,COUNTIF($AK$20:AK$20,"&lt;&gt;0")+1,0)),ROUNDDOWN($AB27*AK$22,2),ROUNDDOWN($AB27*((VLOOKUP($C27,limity!$A$12:$J$22,COUNTIF($AK$20:AK$20,"&lt;&gt;0")+1,0)/$H27)*AK$22),2))</f>
        <v>#N/A</v>
      </c>
      <c r="AL27" s="38" t="e">
        <f>IF($AK27&gt;0,0,IF(OR(VLOOKUP($C27,limity!$A$12:$J$22,COUNTIF($AK$20:AL$20,"&lt;&gt;0")+1,0)=0,$H27&lt;VLOOKUP($C27,limity!$A$12:$J$22,COUNTIF($AK$20:AL$20,"&lt;&gt;0")+1,0)),ROUNDDOWN($AB27*AL$22,2),ROUNDDOWN($AB27*((VLOOKUP($C27,limity!$A$12:$J$22,COUNTIF($AK$20:AL$20,"&lt;&gt;0")+1,0)/$H27)*AL$22),2)))</f>
        <v>#N/A</v>
      </c>
      <c r="AM27" s="38" t="e">
        <f>IF(OR(VLOOKUP($C27,limity!$A$12:$J$22,COUNTIF($AK$20:AM$20,"&lt;&gt;0")+1,0)=0,$H27&lt;VLOOKUP($C27,limity!$A$12:$J$22,COUNTIF($AK$20:AM$20,"&lt;&gt;0")+1,0)),ROUNDDOWN($AB27*AM$22,2),ROUNDDOWN($AB27*((VLOOKUP($C27,limity!$A$12:$J$22,COUNTIF($AK$20:AM$20,"&lt;&gt;0")+1,0)/$H27)*AM$22),2))</f>
        <v>#N/A</v>
      </c>
      <c r="AN27" s="38" t="e">
        <f>IF(OR(VLOOKUP($C27,limity!$A$12:$J$22,COUNTIF($AK$20:AN$20,"&lt;&gt;0")+1,0)=0,$H27&lt;VLOOKUP($C27,limity!$A$12:$J$22,COUNTIF($AK$20:AN$20,"&lt;&gt;0")+1,0)),ROUNDDOWN($AB27*AN$22,2),ROUNDDOWN($AB27*((VLOOKUP($C27,limity!$A$12:$J$22,COUNTIF($AK$20:AN$20,"&lt;&gt;0")+1,0)/$H27)*AN$22),2))</f>
        <v>#N/A</v>
      </c>
      <c r="AO27" s="38" t="e">
        <f>IF(OR(VLOOKUP($C27,limity!$A$12:$J$22,COUNTIF($AK$20:AO$20,"&lt;&gt;0")+1,0)=0,$H27&lt;VLOOKUP($C27,limity!$A$12:$J$22,COUNTIF($AK$20:AO$20,"&lt;&gt;0")+1,0)),ROUNDDOWN($AB27*AO$22,2),ROUNDDOWN($AB27*((VLOOKUP($C27,limity!$A$12:$J$22,COUNTIF($AK$20:AO$20,"&lt;&gt;0")+1,0)/$H27)*AO$22),2))</f>
        <v>#N/A</v>
      </c>
      <c r="AP27" s="38" t="e">
        <f>IF(OR(VLOOKUP($C27,limity!$A$12:$J$22,COUNTIF($AK$20:AP$20,"&lt;&gt;0")+1,0)=0,$H27&lt;VLOOKUP($C27,limity!$A$12:$J$22,COUNTIF($AK$20:AP$20,"&lt;&gt;0")+1,0)),ROUNDDOWN($AB27*AP$22,2),ROUNDDOWN($AB27*((VLOOKUP($C27,limity!$A$12:$J$22,COUNTIF($AK$20:AP$20,"&lt;&gt;0")+1,0)/$H27)*AP$22),2))</f>
        <v>#N/A</v>
      </c>
      <c r="AQ27" s="38" t="e">
        <f>IF(OR(VLOOKUP($C27,limity!$A$12:$J$22,COUNTIF($AK$20:AQ$20,"&lt;&gt;0")+1,0)=0,$H27&lt;VLOOKUP($C27,limity!$A$12:$J$22,COUNTIF($AK$20:AQ$20,"&lt;&gt;0")+1,0)),ROUNDDOWN($AB27*AQ$22,2),ROUNDDOWN($AB27*((VLOOKUP($C27,limity!$A$12:$J$22,COUNTIF($AK$20:AQ$20,"&lt;&gt;0")+1,0)/$H27)*AQ$22),2))</f>
        <v>#N/A</v>
      </c>
      <c r="AR27" s="38" t="e">
        <f>IF(OR(VLOOKUP($C27,limity!$A$12:$J$22,COUNTIF($AK$20:AR$20,"&lt;&gt;0")+1,0)=0,$H27&lt;VLOOKUP($C27,limity!$A$12:$J$22,COUNTIF($AK$20:AR$20,"&lt;&gt;0")+1,0)),ROUNDDOWN($AB27*AR$22,2),ROUNDDOWN($AB27*((VLOOKUP($C27,limity!$A$12:$J$22,COUNTIF($AK$20:AR$20,"&lt;&gt;0")+1,0)/$H27)*AR$22),2))</f>
        <v>#N/A</v>
      </c>
      <c r="AS27" s="38" t="e">
        <f>IF(OR(VLOOKUP($C27,limity!$A$12:$J$22,COUNTIF($AK$20:AS$20,"&lt;&gt;0")+1,0)=0,$H27&lt;VLOOKUP($C27,limity!$A$12:$J$22,COUNTIF($AK$20:AS$20,"&lt;&gt;0")+1,0)),ROUNDDOWN($AB27*AS$22,2),ROUNDDOWN($AB27*((VLOOKUP($C27,limity!$A$12:$J$22,COUNTIF($AK$20:AS$20,"&lt;&gt;0")+1,0)/$H27)*AS$22),2))</f>
        <v>#N/A</v>
      </c>
      <c r="AT27" s="39"/>
    </row>
    <row r="28" spans="1:46" s="40" customFormat="1" ht="13.5" x14ac:dyDescent="0.2">
      <c r="A28" s="31" t="s">
        <v>123</v>
      </c>
      <c r="B28" s="92"/>
      <c r="C28" s="93"/>
      <c r="D28" s="32"/>
      <c r="E28" s="33"/>
      <c r="F28" s="34"/>
      <c r="G28" s="35">
        <f t="shared" si="9"/>
        <v>0</v>
      </c>
      <c r="H28" s="35">
        <f t="shared" si="10"/>
        <v>0</v>
      </c>
      <c r="I28" s="33"/>
      <c r="J28" s="33"/>
      <c r="K28" s="33"/>
      <c r="L28" s="33"/>
      <c r="M28" s="33"/>
      <c r="N28" s="33"/>
      <c r="O28" s="34"/>
      <c r="P28" s="34"/>
      <c r="Q28" s="35">
        <f t="shared" si="11"/>
        <v>0</v>
      </c>
      <c r="R28" s="86"/>
      <c r="S28" s="35">
        <f>IF(D28="",0,IF(VLOOKUP($D28,limity!$A$1:$CC$7,HLOOKUP($E$15,limity!$A$1:$CC$2,2,FALSE),FALSE)=0,SUM(I28:N28),IF(SUM(I28:N28)&gt;VLOOKUP($D28,limity!$A$1:$CC$7,HLOOKUP($E$15,limity!$A$1:$CC$2,2,FALSE),FALSE),VLOOKUP($D28,limity!$A$1:$CC$7,HLOOKUP($E$15,limity!$A$1:$CC$2,2,FALSE),FALSE),SUM(I28:N28))))</f>
        <v>0</v>
      </c>
      <c r="T28" s="35" t="e">
        <f t="shared" si="12"/>
        <v>#DIV/0!</v>
      </c>
      <c r="U28" s="35" t="e">
        <f t="shared" si="13"/>
        <v>#DIV/0!</v>
      </c>
      <c r="V28" s="35" t="e">
        <f t="shared" si="14"/>
        <v>#DIV/0!</v>
      </c>
      <c r="W28" s="35" t="e">
        <f t="shared" si="15"/>
        <v>#DIV/0!</v>
      </c>
      <c r="X28" s="35" t="e">
        <f t="shared" si="16"/>
        <v>#DIV/0!</v>
      </c>
      <c r="Y28" s="35" t="e">
        <f t="shared" si="17"/>
        <v>#DIV/0!</v>
      </c>
      <c r="Z28" s="86"/>
      <c r="AA28" s="33"/>
      <c r="AB28" s="36" t="e">
        <f t="shared" si="18"/>
        <v>#DIV/0!</v>
      </c>
      <c r="AC28" s="35" t="e">
        <f t="shared" si="7"/>
        <v>#N/A</v>
      </c>
      <c r="AD28" s="37" t="e">
        <f t="shared" si="19"/>
        <v>#DIV/0!</v>
      </c>
      <c r="AE28" s="36" t="e">
        <f t="shared" si="20"/>
        <v>#DIV/0!</v>
      </c>
      <c r="AF28" s="36" t="e">
        <f t="shared" si="21"/>
        <v>#DIV/0!</v>
      </c>
      <c r="AG28" s="36" t="e">
        <f t="shared" si="22"/>
        <v>#DIV/0!</v>
      </c>
      <c r="AH28" s="36" t="e">
        <f t="shared" si="23"/>
        <v>#DIV/0!</v>
      </c>
      <c r="AI28" s="36" t="e">
        <f t="shared" si="24"/>
        <v>#DIV/0!</v>
      </c>
      <c r="AJ28" s="36" t="e">
        <f t="shared" si="25"/>
        <v>#DIV/0!</v>
      </c>
      <c r="AK28" s="38" t="e">
        <f>IF(OR(VLOOKUP($C28,limity!$A$12:$J$22,COUNTIF($AK$20:AK$20,"&lt;&gt;0")+1,0)=0,$H28&lt;VLOOKUP($C28,limity!$A$12:$J$22,COUNTIF($AK$20:AK$20,"&lt;&gt;0")+1,0)),ROUNDDOWN($AB28*AK$22,2),ROUNDDOWN($AB28*((VLOOKUP($C28,limity!$A$12:$J$22,COUNTIF($AK$20:AK$20,"&lt;&gt;0")+1,0)/$H28)*AK$22),2))</f>
        <v>#N/A</v>
      </c>
      <c r="AL28" s="38" t="e">
        <f>IF($AK28&gt;0,0,IF(OR(VLOOKUP($C28,limity!$A$12:$J$22,COUNTIF($AK$20:AL$20,"&lt;&gt;0")+1,0)=0,$H28&lt;VLOOKUP($C28,limity!$A$12:$J$22,COUNTIF($AK$20:AL$20,"&lt;&gt;0")+1,0)),ROUNDDOWN($AB28*AL$22,2),ROUNDDOWN($AB28*((VLOOKUP($C28,limity!$A$12:$J$22,COUNTIF($AK$20:AL$20,"&lt;&gt;0")+1,0)/$H28)*AL$22),2)))</f>
        <v>#N/A</v>
      </c>
      <c r="AM28" s="38" t="e">
        <f>IF(OR(VLOOKUP($C28,limity!$A$12:$J$22,COUNTIF($AK$20:AM$20,"&lt;&gt;0")+1,0)=0,$H28&lt;VLOOKUP($C28,limity!$A$12:$J$22,COUNTIF($AK$20:AM$20,"&lt;&gt;0")+1,0)),ROUNDDOWN($AB28*AM$22,2),ROUNDDOWN($AB28*((VLOOKUP($C28,limity!$A$12:$J$22,COUNTIF($AK$20:AM$20,"&lt;&gt;0")+1,0)/$H28)*AM$22),2))</f>
        <v>#N/A</v>
      </c>
      <c r="AN28" s="38" t="e">
        <f>IF(OR(VLOOKUP($C28,limity!$A$12:$J$22,COUNTIF($AK$20:AN$20,"&lt;&gt;0")+1,0)=0,$H28&lt;VLOOKUP($C28,limity!$A$12:$J$22,COUNTIF($AK$20:AN$20,"&lt;&gt;0")+1,0)),ROUNDDOWN($AB28*AN$22,2),ROUNDDOWN($AB28*((VLOOKUP($C28,limity!$A$12:$J$22,COUNTIF($AK$20:AN$20,"&lt;&gt;0")+1,0)/$H28)*AN$22),2))</f>
        <v>#N/A</v>
      </c>
      <c r="AO28" s="38" t="e">
        <f>IF(OR(VLOOKUP($C28,limity!$A$12:$J$22,COUNTIF($AK$20:AO$20,"&lt;&gt;0")+1,0)=0,$H28&lt;VLOOKUP($C28,limity!$A$12:$J$22,COUNTIF($AK$20:AO$20,"&lt;&gt;0")+1,0)),ROUNDDOWN($AB28*AO$22,2),ROUNDDOWN($AB28*((VLOOKUP($C28,limity!$A$12:$J$22,COUNTIF($AK$20:AO$20,"&lt;&gt;0")+1,0)/$H28)*AO$22),2))</f>
        <v>#N/A</v>
      </c>
      <c r="AP28" s="38" t="e">
        <f>IF(OR(VLOOKUP($C28,limity!$A$12:$J$22,COUNTIF($AK$20:AP$20,"&lt;&gt;0")+1,0)=0,$H28&lt;VLOOKUP($C28,limity!$A$12:$J$22,COUNTIF($AK$20:AP$20,"&lt;&gt;0")+1,0)),ROUNDDOWN($AB28*AP$22,2),ROUNDDOWN($AB28*((VLOOKUP($C28,limity!$A$12:$J$22,COUNTIF($AK$20:AP$20,"&lt;&gt;0")+1,0)/$H28)*AP$22),2))</f>
        <v>#N/A</v>
      </c>
      <c r="AQ28" s="38" t="e">
        <f>IF(OR(VLOOKUP($C28,limity!$A$12:$J$22,COUNTIF($AK$20:AQ$20,"&lt;&gt;0")+1,0)=0,$H28&lt;VLOOKUP($C28,limity!$A$12:$J$22,COUNTIF($AK$20:AQ$20,"&lt;&gt;0")+1,0)),ROUNDDOWN($AB28*AQ$22,2),ROUNDDOWN($AB28*((VLOOKUP($C28,limity!$A$12:$J$22,COUNTIF($AK$20:AQ$20,"&lt;&gt;0")+1,0)/$H28)*AQ$22),2))</f>
        <v>#N/A</v>
      </c>
      <c r="AR28" s="38" t="e">
        <f>IF(OR(VLOOKUP($C28,limity!$A$12:$J$22,COUNTIF($AK$20:AR$20,"&lt;&gt;0")+1,0)=0,$H28&lt;VLOOKUP($C28,limity!$A$12:$J$22,COUNTIF($AK$20:AR$20,"&lt;&gt;0")+1,0)),ROUNDDOWN($AB28*AR$22,2),ROUNDDOWN($AB28*((VLOOKUP($C28,limity!$A$12:$J$22,COUNTIF($AK$20:AR$20,"&lt;&gt;0")+1,0)/$H28)*AR$22),2))</f>
        <v>#N/A</v>
      </c>
      <c r="AS28" s="38" t="e">
        <f>IF(OR(VLOOKUP($C28,limity!$A$12:$J$22,COUNTIF($AK$20:AS$20,"&lt;&gt;0")+1,0)=0,$H28&lt;VLOOKUP($C28,limity!$A$12:$J$22,COUNTIF($AK$20:AS$20,"&lt;&gt;0")+1,0)),ROUNDDOWN($AB28*AS$22,2),ROUNDDOWN($AB28*((VLOOKUP($C28,limity!$A$12:$J$22,COUNTIF($AK$20:AS$20,"&lt;&gt;0")+1,0)/$H28)*AS$22),2))</f>
        <v>#N/A</v>
      </c>
      <c r="AT28" s="39"/>
    </row>
    <row r="29" spans="1:46" s="40" customFormat="1" ht="13.5" x14ac:dyDescent="0.2">
      <c r="A29" s="31" t="s">
        <v>124</v>
      </c>
      <c r="B29" s="92"/>
      <c r="C29" s="93"/>
      <c r="D29" s="32"/>
      <c r="E29" s="33"/>
      <c r="F29" s="34"/>
      <c r="G29" s="35">
        <f t="shared" si="9"/>
        <v>0</v>
      </c>
      <c r="H29" s="35">
        <f t="shared" si="10"/>
        <v>0</v>
      </c>
      <c r="I29" s="33"/>
      <c r="J29" s="33"/>
      <c r="K29" s="33"/>
      <c r="L29" s="33"/>
      <c r="M29" s="33"/>
      <c r="N29" s="33"/>
      <c r="O29" s="34"/>
      <c r="P29" s="34"/>
      <c r="Q29" s="35">
        <f t="shared" si="11"/>
        <v>0</v>
      </c>
      <c r="R29" s="86"/>
      <c r="S29" s="35">
        <f>IF(D29="",0,IF(VLOOKUP($D29,limity!$A$1:$CC$7,HLOOKUP($E$15,limity!$A$1:$CC$2,2,FALSE),FALSE)=0,SUM(I29:N29),IF(SUM(I29:N29)&gt;VLOOKUP($D29,limity!$A$1:$CC$7,HLOOKUP($E$15,limity!$A$1:$CC$2,2,FALSE),FALSE),VLOOKUP($D29,limity!$A$1:$CC$7,HLOOKUP($E$15,limity!$A$1:$CC$2,2,FALSE),FALSE),SUM(I29:N29))))</f>
        <v>0</v>
      </c>
      <c r="T29" s="35" t="e">
        <f t="shared" si="12"/>
        <v>#DIV/0!</v>
      </c>
      <c r="U29" s="35" t="e">
        <f t="shared" si="13"/>
        <v>#DIV/0!</v>
      </c>
      <c r="V29" s="35" t="e">
        <f t="shared" si="14"/>
        <v>#DIV/0!</v>
      </c>
      <c r="W29" s="35" t="e">
        <f t="shared" si="15"/>
        <v>#DIV/0!</v>
      </c>
      <c r="X29" s="35" t="e">
        <f t="shared" si="16"/>
        <v>#DIV/0!</v>
      </c>
      <c r="Y29" s="35" t="e">
        <f t="shared" si="17"/>
        <v>#DIV/0!</v>
      </c>
      <c r="Z29" s="86"/>
      <c r="AA29" s="33"/>
      <c r="AB29" s="36" t="e">
        <f t="shared" si="18"/>
        <v>#DIV/0!</v>
      </c>
      <c r="AC29" s="35" t="e">
        <f t="shared" si="7"/>
        <v>#N/A</v>
      </c>
      <c r="AD29" s="37" t="e">
        <f t="shared" si="19"/>
        <v>#DIV/0!</v>
      </c>
      <c r="AE29" s="36" t="e">
        <f t="shared" si="20"/>
        <v>#DIV/0!</v>
      </c>
      <c r="AF29" s="36" t="e">
        <f t="shared" si="21"/>
        <v>#DIV/0!</v>
      </c>
      <c r="AG29" s="36" t="e">
        <f t="shared" si="22"/>
        <v>#DIV/0!</v>
      </c>
      <c r="AH29" s="36" t="e">
        <f t="shared" si="23"/>
        <v>#DIV/0!</v>
      </c>
      <c r="AI29" s="36" t="e">
        <f t="shared" si="24"/>
        <v>#DIV/0!</v>
      </c>
      <c r="AJ29" s="36" t="e">
        <f t="shared" si="25"/>
        <v>#DIV/0!</v>
      </c>
      <c r="AK29" s="38" t="e">
        <f>IF(OR(VLOOKUP($C29,limity!$A$12:$J$22,COUNTIF($AK$20:AK$20,"&lt;&gt;0")+1,0)=0,$H29&lt;VLOOKUP($C29,limity!$A$12:$J$22,COUNTIF($AK$20:AK$20,"&lt;&gt;0")+1,0)),ROUNDDOWN($AB29*AK$22,2),ROUNDDOWN($AB29*((VLOOKUP($C29,limity!$A$12:$J$22,COUNTIF($AK$20:AK$20,"&lt;&gt;0")+1,0)/$H29)*AK$22),2))</f>
        <v>#N/A</v>
      </c>
      <c r="AL29" s="38" t="e">
        <f>IF($AK29&gt;0,0,IF(OR(VLOOKUP($C29,limity!$A$12:$J$22,COUNTIF($AK$20:AL$20,"&lt;&gt;0")+1,0)=0,$H29&lt;VLOOKUP($C29,limity!$A$12:$J$22,COUNTIF($AK$20:AL$20,"&lt;&gt;0")+1,0)),ROUNDDOWN($AB29*AL$22,2),ROUNDDOWN($AB29*((VLOOKUP($C29,limity!$A$12:$J$22,COUNTIF($AK$20:AL$20,"&lt;&gt;0")+1,0)/$H29)*AL$22),2)))</f>
        <v>#N/A</v>
      </c>
      <c r="AM29" s="38" t="e">
        <f>IF(OR(VLOOKUP($C29,limity!$A$12:$J$22,COUNTIF($AK$20:AM$20,"&lt;&gt;0")+1,0)=0,$H29&lt;VLOOKUP($C29,limity!$A$12:$J$22,COUNTIF($AK$20:AM$20,"&lt;&gt;0")+1,0)),ROUNDDOWN($AB29*AM$22,2),ROUNDDOWN($AB29*((VLOOKUP($C29,limity!$A$12:$J$22,COUNTIF($AK$20:AM$20,"&lt;&gt;0")+1,0)/$H29)*AM$22),2))</f>
        <v>#N/A</v>
      </c>
      <c r="AN29" s="38" t="e">
        <f>IF(OR(VLOOKUP($C29,limity!$A$12:$J$22,COUNTIF($AK$20:AN$20,"&lt;&gt;0")+1,0)=0,$H29&lt;VLOOKUP($C29,limity!$A$12:$J$22,COUNTIF($AK$20:AN$20,"&lt;&gt;0")+1,0)),ROUNDDOWN($AB29*AN$22,2),ROUNDDOWN($AB29*((VLOOKUP($C29,limity!$A$12:$J$22,COUNTIF($AK$20:AN$20,"&lt;&gt;0")+1,0)/$H29)*AN$22),2))</f>
        <v>#N/A</v>
      </c>
      <c r="AO29" s="38" t="e">
        <f>IF(OR(VLOOKUP($C29,limity!$A$12:$J$22,COUNTIF($AK$20:AO$20,"&lt;&gt;0")+1,0)=0,$H29&lt;VLOOKUP($C29,limity!$A$12:$J$22,COUNTIF($AK$20:AO$20,"&lt;&gt;0")+1,0)),ROUNDDOWN($AB29*AO$22,2),ROUNDDOWN($AB29*((VLOOKUP($C29,limity!$A$12:$J$22,COUNTIF($AK$20:AO$20,"&lt;&gt;0")+1,0)/$H29)*AO$22),2))</f>
        <v>#N/A</v>
      </c>
      <c r="AP29" s="38" t="e">
        <f>IF(OR(VLOOKUP($C29,limity!$A$12:$J$22,COUNTIF($AK$20:AP$20,"&lt;&gt;0")+1,0)=0,$H29&lt;VLOOKUP($C29,limity!$A$12:$J$22,COUNTIF($AK$20:AP$20,"&lt;&gt;0")+1,0)),ROUNDDOWN($AB29*AP$22,2),ROUNDDOWN($AB29*((VLOOKUP($C29,limity!$A$12:$J$22,COUNTIF($AK$20:AP$20,"&lt;&gt;0")+1,0)/$H29)*AP$22),2))</f>
        <v>#N/A</v>
      </c>
      <c r="AQ29" s="38" t="e">
        <f>IF(OR(VLOOKUP($C29,limity!$A$12:$J$22,COUNTIF($AK$20:AQ$20,"&lt;&gt;0")+1,0)=0,$H29&lt;VLOOKUP($C29,limity!$A$12:$J$22,COUNTIF($AK$20:AQ$20,"&lt;&gt;0")+1,0)),ROUNDDOWN($AB29*AQ$22,2),ROUNDDOWN($AB29*((VLOOKUP($C29,limity!$A$12:$J$22,COUNTIF($AK$20:AQ$20,"&lt;&gt;0")+1,0)/$H29)*AQ$22),2))</f>
        <v>#N/A</v>
      </c>
      <c r="AR29" s="38" t="e">
        <f>IF(OR(VLOOKUP($C29,limity!$A$12:$J$22,COUNTIF($AK$20:AR$20,"&lt;&gt;0")+1,0)=0,$H29&lt;VLOOKUP($C29,limity!$A$12:$J$22,COUNTIF($AK$20:AR$20,"&lt;&gt;0")+1,0)),ROUNDDOWN($AB29*AR$22,2),ROUNDDOWN($AB29*((VLOOKUP($C29,limity!$A$12:$J$22,COUNTIF($AK$20:AR$20,"&lt;&gt;0")+1,0)/$H29)*AR$22),2))</f>
        <v>#N/A</v>
      </c>
      <c r="AS29" s="38" t="e">
        <f>IF(OR(VLOOKUP($C29,limity!$A$12:$J$22,COUNTIF($AK$20:AS$20,"&lt;&gt;0")+1,0)=0,$H29&lt;VLOOKUP($C29,limity!$A$12:$J$22,COUNTIF($AK$20:AS$20,"&lt;&gt;0")+1,0)),ROUNDDOWN($AB29*AS$22,2),ROUNDDOWN($AB29*((VLOOKUP($C29,limity!$A$12:$J$22,COUNTIF($AK$20:AS$20,"&lt;&gt;0")+1,0)/$H29)*AS$22),2))</f>
        <v>#N/A</v>
      </c>
      <c r="AT29" s="39"/>
    </row>
    <row r="30" spans="1:46" s="40" customFormat="1" ht="13.5" x14ac:dyDescent="0.2">
      <c r="A30" s="31" t="s">
        <v>125</v>
      </c>
      <c r="B30" s="92"/>
      <c r="C30" s="93"/>
      <c r="D30" s="32"/>
      <c r="E30" s="33"/>
      <c r="F30" s="34"/>
      <c r="G30" s="35">
        <f t="shared" si="9"/>
        <v>0</v>
      </c>
      <c r="H30" s="35">
        <f t="shared" si="10"/>
        <v>0</v>
      </c>
      <c r="I30" s="33"/>
      <c r="J30" s="33"/>
      <c r="K30" s="33"/>
      <c r="L30" s="33"/>
      <c r="M30" s="33"/>
      <c r="N30" s="33"/>
      <c r="O30" s="34"/>
      <c r="P30" s="34"/>
      <c r="Q30" s="35">
        <f t="shared" si="11"/>
        <v>0</v>
      </c>
      <c r="R30" s="86"/>
      <c r="S30" s="35">
        <f>IF(D30="",0,IF(VLOOKUP($D30,limity!$A$1:$CC$7,HLOOKUP($E$15,limity!$A$1:$CC$2,2,FALSE),FALSE)=0,SUM(I30:N30),IF(SUM(I30:N30)&gt;VLOOKUP($D30,limity!$A$1:$CC$7,HLOOKUP($E$15,limity!$A$1:$CC$2,2,FALSE),FALSE),VLOOKUP($D30,limity!$A$1:$CC$7,HLOOKUP($E$15,limity!$A$1:$CC$2,2,FALSE),FALSE),SUM(I30:N30))))</f>
        <v>0</v>
      </c>
      <c r="T30" s="35" t="e">
        <f t="shared" si="12"/>
        <v>#DIV/0!</v>
      </c>
      <c r="U30" s="35" t="e">
        <f t="shared" si="13"/>
        <v>#DIV/0!</v>
      </c>
      <c r="V30" s="35" t="e">
        <f t="shared" si="14"/>
        <v>#DIV/0!</v>
      </c>
      <c r="W30" s="35" t="e">
        <f t="shared" si="15"/>
        <v>#DIV/0!</v>
      </c>
      <c r="X30" s="35" t="e">
        <f t="shared" si="16"/>
        <v>#DIV/0!</v>
      </c>
      <c r="Y30" s="35" t="e">
        <f t="shared" si="17"/>
        <v>#DIV/0!</v>
      </c>
      <c r="Z30" s="86"/>
      <c r="AA30" s="33"/>
      <c r="AB30" s="36" t="e">
        <f t="shared" si="18"/>
        <v>#DIV/0!</v>
      </c>
      <c r="AC30" s="35" t="e">
        <f t="shared" si="7"/>
        <v>#N/A</v>
      </c>
      <c r="AD30" s="37" t="e">
        <f t="shared" si="19"/>
        <v>#DIV/0!</v>
      </c>
      <c r="AE30" s="36" t="e">
        <f t="shared" si="20"/>
        <v>#DIV/0!</v>
      </c>
      <c r="AF30" s="36" t="e">
        <f t="shared" si="21"/>
        <v>#DIV/0!</v>
      </c>
      <c r="AG30" s="36" t="e">
        <f t="shared" si="22"/>
        <v>#DIV/0!</v>
      </c>
      <c r="AH30" s="36" t="e">
        <f t="shared" si="23"/>
        <v>#DIV/0!</v>
      </c>
      <c r="AI30" s="36" t="e">
        <f t="shared" si="24"/>
        <v>#DIV/0!</v>
      </c>
      <c r="AJ30" s="36" t="e">
        <f t="shared" si="25"/>
        <v>#DIV/0!</v>
      </c>
      <c r="AK30" s="38" t="e">
        <f>IF(OR(VLOOKUP($C30,limity!$A$12:$J$22,COUNTIF($AK$20:AK$20,"&lt;&gt;0")+1,0)=0,$H30&lt;VLOOKUP($C30,limity!$A$12:$J$22,COUNTIF($AK$20:AK$20,"&lt;&gt;0")+1,0)),ROUNDDOWN($AB30*AK$22,2),ROUNDDOWN($AB30*((VLOOKUP($C30,limity!$A$12:$J$22,COUNTIF($AK$20:AK$20,"&lt;&gt;0")+1,0)/$H30)*AK$22),2))</f>
        <v>#N/A</v>
      </c>
      <c r="AL30" s="38" t="e">
        <f>IF($AK30&gt;0,0,IF(OR(VLOOKUP($C30,limity!$A$12:$J$22,COUNTIF($AK$20:AL$20,"&lt;&gt;0")+1,0)=0,$H30&lt;VLOOKUP($C30,limity!$A$12:$J$22,COUNTIF($AK$20:AL$20,"&lt;&gt;0")+1,0)),ROUNDDOWN($AB30*AL$22,2),ROUNDDOWN($AB30*((VLOOKUP($C30,limity!$A$12:$J$22,COUNTIF($AK$20:AL$20,"&lt;&gt;0")+1,0)/$H30)*AL$22),2)))</f>
        <v>#N/A</v>
      </c>
      <c r="AM30" s="38" t="e">
        <f>IF(OR(VLOOKUP($C30,limity!$A$12:$J$22,COUNTIF($AK$20:AM$20,"&lt;&gt;0")+1,0)=0,$H30&lt;VLOOKUP($C30,limity!$A$12:$J$22,COUNTIF($AK$20:AM$20,"&lt;&gt;0")+1,0)),ROUNDDOWN($AB30*AM$22,2),ROUNDDOWN($AB30*((VLOOKUP($C30,limity!$A$12:$J$22,COUNTIF($AK$20:AM$20,"&lt;&gt;0")+1,0)/$H30)*AM$22),2))</f>
        <v>#N/A</v>
      </c>
      <c r="AN30" s="38" t="e">
        <f>IF(OR(VLOOKUP($C30,limity!$A$12:$J$22,COUNTIF($AK$20:AN$20,"&lt;&gt;0")+1,0)=0,$H30&lt;VLOOKUP($C30,limity!$A$12:$J$22,COUNTIF($AK$20:AN$20,"&lt;&gt;0")+1,0)),ROUNDDOWN($AB30*AN$22,2),ROUNDDOWN($AB30*((VLOOKUP($C30,limity!$A$12:$J$22,COUNTIF($AK$20:AN$20,"&lt;&gt;0")+1,0)/$H30)*AN$22),2))</f>
        <v>#N/A</v>
      </c>
      <c r="AO30" s="38" t="e">
        <f>IF(OR(VLOOKUP($C30,limity!$A$12:$J$22,COUNTIF($AK$20:AO$20,"&lt;&gt;0")+1,0)=0,$H30&lt;VLOOKUP($C30,limity!$A$12:$J$22,COUNTIF($AK$20:AO$20,"&lt;&gt;0")+1,0)),ROUNDDOWN($AB30*AO$22,2),ROUNDDOWN($AB30*((VLOOKUP($C30,limity!$A$12:$J$22,COUNTIF($AK$20:AO$20,"&lt;&gt;0")+1,0)/$H30)*AO$22),2))</f>
        <v>#N/A</v>
      </c>
      <c r="AP30" s="38" t="e">
        <f>IF(OR(VLOOKUP($C30,limity!$A$12:$J$22,COUNTIF($AK$20:AP$20,"&lt;&gt;0")+1,0)=0,$H30&lt;VLOOKUP($C30,limity!$A$12:$J$22,COUNTIF($AK$20:AP$20,"&lt;&gt;0")+1,0)),ROUNDDOWN($AB30*AP$22,2),ROUNDDOWN($AB30*((VLOOKUP($C30,limity!$A$12:$J$22,COUNTIF($AK$20:AP$20,"&lt;&gt;0")+1,0)/$H30)*AP$22),2))</f>
        <v>#N/A</v>
      </c>
      <c r="AQ30" s="38" t="e">
        <f>IF(OR(VLOOKUP($C30,limity!$A$12:$J$22,COUNTIF($AK$20:AQ$20,"&lt;&gt;0")+1,0)=0,$H30&lt;VLOOKUP($C30,limity!$A$12:$J$22,COUNTIF($AK$20:AQ$20,"&lt;&gt;0")+1,0)),ROUNDDOWN($AB30*AQ$22,2),ROUNDDOWN($AB30*((VLOOKUP($C30,limity!$A$12:$J$22,COUNTIF($AK$20:AQ$20,"&lt;&gt;0")+1,0)/$H30)*AQ$22),2))</f>
        <v>#N/A</v>
      </c>
      <c r="AR30" s="38" t="e">
        <f>IF(OR(VLOOKUP($C30,limity!$A$12:$J$22,COUNTIF($AK$20:AR$20,"&lt;&gt;0")+1,0)=0,$H30&lt;VLOOKUP($C30,limity!$A$12:$J$22,COUNTIF($AK$20:AR$20,"&lt;&gt;0")+1,0)),ROUNDDOWN($AB30*AR$22,2),ROUNDDOWN($AB30*((VLOOKUP($C30,limity!$A$12:$J$22,COUNTIF($AK$20:AR$20,"&lt;&gt;0")+1,0)/$H30)*AR$22),2))</f>
        <v>#N/A</v>
      </c>
      <c r="AS30" s="38" t="e">
        <f>IF(OR(VLOOKUP($C30,limity!$A$12:$J$22,COUNTIF($AK$20:AS$20,"&lt;&gt;0")+1,0)=0,$H30&lt;VLOOKUP($C30,limity!$A$12:$J$22,COUNTIF($AK$20:AS$20,"&lt;&gt;0")+1,0)),ROUNDDOWN($AB30*AS$22,2),ROUNDDOWN($AB30*((VLOOKUP($C30,limity!$A$12:$J$22,COUNTIF($AK$20:AS$20,"&lt;&gt;0")+1,0)/$H30)*AS$22),2))</f>
        <v>#N/A</v>
      </c>
      <c r="AT30" s="39"/>
    </row>
    <row r="31" spans="1:46" s="40" customFormat="1" ht="13.5" x14ac:dyDescent="0.2">
      <c r="A31" s="31" t="s">
        <v>126</v>
      </c>
      <c r="B31" s="92"/>
      <c r="C31" s="93"/>
      <c r="D31" s="32"/>
      <c r="E31" s="33"/>
      <c r="F31" s="34"/>
      <c r="G31" s="35">
        <f t="shared" si="9"/>
        <v>0</v>
      </c>
      <c r="H31" s="35">
        <f t="shared" si="10"/>
        <v>0</v>
      </c>
      <c r="I31" s="33"/>
      <c r="J31" s="33"/>
      <c r="K31" s="33"/>
      <c r="L31" s="33"/>
      <c r="M31" s="33"/>
      <c r="N31" s="33"/>
      <c r="O31" s="34"/>
      <c r="P31" s="34"/>
      <c r="Q31" s="35">
        <f t="shared" si="11"/>
        <v>0</v>
      </c>
      <c r="R31" s="86"/>
      <c r="S31" s="35">
        <f>IF(D31="",0,IF(VLOOKUP($D31,limity!$A$1:$CC$7,HLOOKUP($E$15,limity!$A$1:$CC$2,2,FALSE),FALSE)=0,SUM(I31:N31),IF(SUM(I31:N31)&gt;VLOOKUP($D31,limity!$A$1:$CC$7,HLOOKUP($E$15,limity!$A$1:$CC$2,2,FALSE),FALSE),VLOOKUP($D31,limity!$A$1:$CC$7,HLOOKUP($E$15,limity!$A$1:$CC$2,2,FALSE),FALSE),SUM(I31:N31))))</f>
        <v>0</v>
      </c>
      <c r="T31" s="35" t="e">
        <f t="shared" si="12"/>
        <v>#DIV/0!</v>
      </c>
      <c r="U31" s="35" t="e">
        <f t="shared" si="13"/>
        <v>#DIV/0!</v>
      </c>
      <c r="V31" s="35" t="e">
        <f t="shared" si="14"/>
        <v>#DIV/0!</v>
      </c>
      <c r="W31" s="35" t="e">
        <f t="shared" si="15"/>
        <v>#DIV/0!</v>
      </c>
      <c r="X31" s="35" t="e">
        <f t="shared" si="16"/>
        <v>#DIV/0!</v>
      </c>
      <c r="Y31" s="35" t="e">
        <f t="shared" si="17"/>
        <v>#DIV/0!</v>
      </c>
      <c r="Z31" s="86"/>
      <c r="AA31" s="33"/>
      <c r="AB31" s="36" t="e">
        <f t="shared" si="18"/>
        <v>#DIV/0!</v>
      </c>
      <c r="AC31" s="35" t="e">
        <f t="shared" si="7"/>
        <v>#N/A</v>
      </c>
      <c r="AD31" s="37" t="e">
        <f t="shared" si="19"/>
        <v>#DIV/0!</v>
      </c>
      <c r="AE31" s="36" t="e">
        <f t="shared" si="20"/>
        <v>#DIV/0!</v>
      </c>
      <c r="AF31" s="36" t="e">
        <f t="shared" si="21"/>
        <v>#DIV/0!</v>
      </c>
      <c r="AG31" s="36" t="e">
        <f t="shared" si="22"/>
        <v>#DIV/0!</v>
      </c>
      <c r="AH31" s="36" t="e">
        <f t="shared" si="23"/>
        <v>#DIV/0!</v>
      </c>
      <c r="AI31" s="36" t="e">
        <f t="shared" si="24"/>
        <v>#DIV/0!</v>
      </c>
      <c r="AJ31" s="36" t="e">
        <f t="shared" si="25"/>
        <v>#DIV/0!</v>
      </c>
      <c r="AK31" s="38" t="e">
        <f>IF(OR(VLOOKUP($C31,limity!$A$12:$J$22,COUNTIF($AK$20:AK$20,"&lt;&gt;0")+1,0)=0,$H31&lt;VLOOKUP($C31,limity!$A$12:$J$22,COUNTIF($AK$20:AK$20,"&lt;&gt;0")+1,0)),ROUNDDOWN($AB31*AK$22,2),ROUNDDOWN($AB31*((VLOOKUP($C31,limity!$A$12:$J$22,COUNTIF($AK$20:AK$20,"&lt;&gt;0")+1,0)/$H31)*AK$22),2))</f>
        <v>#N/A</v>
      </c>
      <c r="AL31" s="38" t="e">
        <f>IF($AK31&gt;0,0,IF(OR(VLOOKUP($C31,limity!$A$12:$J$22,COUNTIF($AK$20:AL$20,"&lt;&gt;0")+1,0)=0,$H31&lt;VLOOKUP($C31,limity!$A$12:$J$22,COUNTIF($AK$20:AL$20,"&lt;&gt;0")+1,0)),ROUNDDOWN($AB31*AL$22,2),ROUNDDOWN($AB31*((VLOOKUP($C31,limity!$A$12:$J$22,COUNTIF($AK$20:AL$20,"&lt;&gt;0")+1,0)/$H31)*AL$22),2)))</f>
        <v>#N/A</v>
      </c>
      <c r="AM31" s="38" t="e">
        <f>IF(OR(VLOOKUP($C31,limity!$A$12:$J$22,COUNTIF($AK$20:AM$20,"&lt;&gt;0")+1,0)=0,$H31&lt;VLOOKUP($C31,limity!$A$12:$J$22,COUNTIF($AK$20:AM$20,"&lt;&gt;0")+1,0)),ROUNDDOWN($AB31*AM$22,2),ROUNDDOWN($AB31*((VLOOKUP($C31,limity!$A$12:$J$22,COUNTIF($AK$20:AM$20,"&lt;&gt;0")+1,0)/$H31)*AM$22),2))</f>
        <v>#N/A</v>
      </c>
      <c r="AN31" s="38" t="e">
        <f>IF(OR(VLOOKUP($C31,limity!$A$12:$J$22,COUNTIF($AK$20:AN$20,"&lt;&gt;0")+1,0)=0,$H31&lt;VLOOKUP($C31,limity!$A$12:$J$22,COUNTIF($AK$20:AN$20,"&lt;&gt;0")+1,0)),ROUNDDOWN($AB31*AN$22,2),ROUNDDOWN($AB31*((VLOOKUP($C31,limity!$A$12:$J$22,COUNTIF($AK$20:AN$20,"&lt;&gt;0")+1,0)/$H31)*AN$22),2))</f>
        <v>#N/A</v>
      </c>
      <c r="AO31" s="38" t="e">
        <f>IF(OR(VLOOKUP($C31,limity!$A$12:$J$22,COUNTIF($AK$20:AO$20,"&lt;&gt;0")+1,0)=0,$H31&lt;VLOOKUP($C31,limity!$A$12:$J$22,COUNTIF($AK$20:AO$20,"&lt;&gt;0")+1,0)),ROUNDDOWN($AB31*AO$22,2),ROUNDDOWN($AB31*((VLOOKUP($C31,limity!$A$12:$J$22,COUNTIF($AK$20:AO$20,"&lt;&gt;0")+1,0)/$H31)*AO$22),2))</f>
        <v>#N/A</v>
      </c>
      <c r="AP31" s="38" t="e">
        <f>IF(OR(VLOOKUP($C31,limity!$A$12:$J$22,COUNTIF($AK$20:AP$20,"&lt;&gt;0")+1,0)=0,$H31&lt;VLOOKUP($C31,limity!$A$12:$J$22,COUNTIF($AK$20:AP$20,"&lt;&gt;0")+1,0)),ROUNDDOWN($AB31*AP$22,2),ROUNDDOWN($AB31*((VLOOKUP($C31,limity!$A$12:$J$22,COUNTIF($AK$20:AP$20,"&lt;&gt;0")+1,0)/$H31)*AP$22),2))</f>
        <v>#N/A</v>
      </c>
      <c r="AQ31" s="38" t="e">
        <f>IF(OR(VLOOKUP($C31,limity!$A$12:$J$22,COUNTIF($AK$20:AQ$20,"&lt;&gt;0")+1,0)=0,$H31&lt;VLOOKUP($C31,limity!$A$12:$J$22,COUNTIF($AK$20:AQ$20,"&lt;&gt;0")+1,0)),ROUNDDOWN($AB31*AQ$22,2),ROUNDDOWN($AB31*((VLOOKUP($C31,limity!$A$12:$J$22,COUNTIF($AK$20:AQ$20,"&lt;&gt;0")+1,0)/$H31)*AQ$22),2))</f>
        <v>#N/A</v>
      </c>
      <c r="AR31" s="38" t="e">
        <f>IF(OR(VLOOKUP($C31,limity!$A$12:$J$22,COUNTIF($AK$20:AR$20,"&lt;&gt;0")+1,0)=0,$H31&lt;VLOOKUP($C31,limity!$A$12:$J$22,COUNTIF($AK$20:AR$20,"&lt;&gt;0")+1,0)),ROUNDDOWN($AB31*AR$22,2),ROUNDDOWN($AB31*((VLOOKUP($C31,limity!$A$12:$J$22,COUNTIF($AK$20:AR$20,"&lt;&gt;0")+1,0)/$H31)*AR$22),2))</f>
        <v>#N/A</v>
      </c>
      <c r="AS31" s="38" t="e">
        <f>IF(OR(VLOOKUP($C31,limity!$A$12:$J$22,COUNTIF($AK$20:AS$20,"&lt;&gt;0")+1,0)=0,$H31&lt;VLOOKUP($C31,limity!$A$12:$J$22,COUNTIF($AK$20:AS$20,"&lt;&gt;0")+1,0)),ROUNDDOWN($AB31*AS$22,2),ROUNDDOWN($AB31*((VLOOKUP($C31,limity!$A$12:$J$22,COUNTIF($AK$20:AS$20,"&lt;&gt;0")+1,0)/$H31)*AS$22),2))</f>
        <v>#N/A</v>
      </c>
      <c r="AT31" s="39"/>
    </row>
    <row r="32" spans="1:46" s="40" customFormat="1" ht="13.5" x14ac:dyDescent="0.2">
      <c r="A32" s="31" t="s">
        <v>127</v>
      </c>
      <c r="B32" s="92"/>
      <c r="C32" s="93"/>
      <c r="D32" s="32"/>
      <c r="E32" s="33"/>
      <c r="F32" s="34"/>
      <c r="G32" s="35">
        <f t="shared" ref="G32:G35" si="26" xml:space="preserve"> E32-F32</f>
        <v>0</v>
      </c>
      <c r="H32" s="35">
        <f t="shared" ref="H32:H35" si="27">SUM(I32:O32)</f>
        <v>0</v>
      </c>
      <c r="I32" s="33"/>
      <c r="J32" s="33"/>
      <c r="K32" s="33"/>
      <c r="L32" s="33"/>
      <c r="M32" s="33"/>
      <c r="N32" s="33"/>
      <c r="O32" s="34"/>
      <c r="P32" s="34"/>
      <c r="Q32" s="35">
        <f t="shared" ref="Q32:Q35" si="28">SUM(I32:O32,P32)</f>
        <v>0</v>
      </c>
      <c r="R32" s="86"/>
      <c r="S32" s="35">
        <f>IF(D32="",0,IF(VLOOKUP($D32,limity!$A$1:$CC$7,HLOOKUP($E$15,limity!$A$1:$CC$2,2,FALSE),FALSE)=0,SUM(I32:N32),IF(SUM(I32:N32)&gt;VLOOKUP($D32,limity!$A$1:$CC$7,HLOOKUP($E$15,limity!$A$1:$CC$2,2,FALSE),FALSE),VLOOKUP($D32,limity!$A$1:$CC$7,HLOOKUP($E$15,limity!$A$1:$CC$2,2,FALSE),FALSE),SUM(I32:N32))))</f>
        <v>0</v>
      </c>
      <c r="T32" s="35" t="e">
        <f t="shared" ref="T32:T35" si="29">I32/(SUM($I32:$O32)-$O32)*$S32</f>
        <v>#DIV/0!</v>
      </c>
      <c r="U32" s="35" t="e">
        <f t="shared" ref="U32:U35" si="30">J32/(SUM($I32:$O32)-$O32)*$S32</f>
        <v>#DIV/0!</v>
      </c>
      <c r="V32" s="35" t="e">
        <f t="shared" ref="V32:V35" si="31">K32/(SUM($I32:$O32)-$O32)*$S32</f>
        <v>#DIV/0!</v>
      </c>
      <c r="W32" s="35" t="e">
        <f t="shared" ref="W32:W35" si="32">L32/(SUM($I32:$O32)-$O32)*$S32</f>
        <v>#DIV/0!</v>
      </c>
      <c r="X32" s="35" t="e">
        <f t="shared" ref="X32:X35" si="33">M32/(SUM($I32:$O32)-$O32)*$S32</f>
        <v>#DIV/0!</v>
      </c>
      <c r="Y32" s="35" t="e">
        <f t="shared" ref="Y32:Y35" si="34">N32/(SUM($I32:$O32)-$O32)*$S32</f>
        <v>#DIV/0!</v>
      </c>
      <c r="Z32" s="86"/>
      <c r="AA32" s="33"/>
      <c r="AB32" s="36" t="e">
        <f t="shared" ref="AB32:AB35" si="35">SUM(AE32:AJ32)</f>
        <v>#DIV/0!</v>
      </c>
      <c r="AC32" s="35" t="e">
        <f t="shared" ref="AC32:AC35" si="36">IF((SUM(AK32:AS32)/AA32)*G32+ROUND((H32-S32)*(P32/H32),2)&lt;=P32,SUM(AK32:AS32),((P32-ROUND((H32-S32)*(P32/H32),2))/G32)*AA32)</f>
        <v>#N/A</v>
      </c>
      <c r="AD32" s="37" t="e">
        <f t="shared" ref="AD32:AD35" si="37">AB32+AC32</f>
        <v>#DIV/0!</v>
      </c>
      <c r="AE32" s="36" t="e">
        <f t="shared" ref="AE32:AE35" si="38">ROUND((T32/$G32)*$AA32,2)</f>
        <v>#DIV/0!</v>
      </c>
      <c r="AF32" s="36" t="e">
        <f t="shared" ref="AF32:AF35" si="39">ROUND((U32/$G32)*$AA32,2)</f>
        <v>#DIV/0!</v>
      </c>
      <c r="AG32" s="36" t="e">
        <f t="shared" ref="AG32:AG35" si="40">ROUND((V32/$G32)*$AA32,2)</f>
        <v>#DIV/0!</v>
      </c>
      <c r="AH32" s="36" t="e">
        <f t="shared" ref="AH32:AH35" si="41">ROUND((W32/$G32)*$AA32,2)</f>
        <v>#DIV/0!</v>
      </c>
      <c r="AI32" s="36" t="e">
        <f t="shared" ref="AI32:AI35" si="42">ROUND((X32/$G32)*$AA32,2)</f>
        <v>#DIV/0!</v>
      </c>
      <c r="AJ32" s="36" t="e">
        <f t="shared" ref="AJ32:AJ35" si="43">ROUND((Y32/$G32)*$AA32,2)</f>
        <v>#DIV/0!</v>
      </c>
      <c r="AK32" s="38" t="e">
        <f>IF(OR(VLOOKUP($C32,limity!$A$12:$J$22,COUNTIF($AK$20:AK$20,"&lt;&gt;0")+1,0)=0,$H32&lt;VLOOKUP($C32,limity!$A$12:$J$22,COUNTIF($AK$20:AK$20,"&lt;&gt;0")+1,0)),ROUNDDOWN($AB32*AK$22,2),ROUNDDOWN($AB32*((VLOOKUP($C32,limity!$A$12:$J$22,COUNTIF($AK$20:AK$20,"&lt;&gt;0")+1,0)/$H32)*AK$22),2))</f>
        <v>#N/A</v>
      </c>
      <c r="AL32" s="38" t="e">
        <f>IF($AK32&gt;0,0,IF(OR(VLOOKUP($C32,limity!$A$12:$J$22,COUNTIF($AK$20:AL$20,"&lt;&gt;0")+1,0)=0,$H32&lt;VLOOKUP($C32,limity!$A$12:$J$22,COUNTIF($AK$20:AL$20,"&lt;&gt;0")+1,0)),ROUNDDOWN($AB32*AL$22,2),ROUNDDOWN($AB32*((VLOOKUP($C32,limity!$A$12:$J$22,COUNTIF($AK$20:AL$20,"&lt;&gt;0")+1,0)/$H32)*AL$22),2)))</f>
        <v>#N/A</v>
      </c>
      <c r="AM32" s="38" t="e">
        <f>IF(OR(VLOOKUP($C32,limity!$A$12:$J$22,COUNTIF($AK$20:AM$20,"&lt;&gt;0")+1,0)=0,$H32&lt;VLOOKUP($C32,limity!$A$12:$J$22,COUNTIF($AK$20:AM$20,"&lt;&gt;0")+1,0)),ROUNDDOWN($AB32*AM$22,2),ROUNDDOWN($AB32*((VLOOKUP($C32,limity!$A$12:$J$22,COUNTIF($AK$20:AM$20,"&lt;&gt;0")+1,0)/$H32)*AM$22),2))</f>
        <v>#N/A</v>
      </c>
      <c r="AN32" s="38" t="e">
        <f>IF(OR(VLOOKUP($C32,limity!$A$12:$J$22,COUNTIF($AK$20:AN$20,"&lt;&gt;0")+1,0)=0,$H32&lt;VLOOKUP($C32,limity!$A$12:$J$22,COUNTIF($AK$20:AN$20,"&lt;&gt;0")+1,0)),ROUNDDOWN($AB32*AN$22,2),ROUNDDOWN($AB32*((VLOOKUP($C32,limity!$A$12:$J$22,COUNTIF($AK$20:AN$20,"&lt;&gt;0")+1,0)/$H32)*AN$22),2))</f>
        <v>#N/A</v>
      </c>
      <c r="AO32" s="38" t="e">
        <f>IF(OR(VLOOKUP($C32,limity!$A$12:$J$22,COUNTIF($AK$20:AO$20,"&lt;&gt;0")+1,0)=0,$H32&lt;VLOOKUP($C32,limity!$A$12:$J$22,COUNTIF($AK$20:AO$20,"&lt;&gt;0")+1,0)),ROUNDDOWN($AB32*AO$22,2),ROUNDDOWN($AB32*((VLOOKUP($C32,limity!$A$12:$J$22,COUNTIF($AK$20:AO$20,"&lt;&gt;0")+1,0)/$H32)*AO$22),2))</f>
        <v>#N/A</v>
      </c>
      <c r="AP32" s="38" t="e">
        <f>IF(OR(VLOOKUP($C32,limity!$A$12:$J$22,COUNTIF($AK$20:AP$20,"&lt;&gt;0")+1,0)=0,$H32&lt;VLOOKUP($C32,limity!$A$12:$J$22,COUNTIF($AK$20:AP$20,"&lt;&gt;0")+1,0)),ROUNDDOWN($AB32*AP$22,2),ROUNDDOWN($AB32*((VLOOKUP($C32,limity!$A$12:$J$22,COUNTIF($AK$20:AP$20,"&lt;&gt;0")+1,0)/$H32)*AP$22),2))</f>
        <v>#N/A</v>
      </c>
      <c r="AQ32" s="38" t="e">
        <f>IF(OR(VLOOKUP($C32,limity!$A$12:$J$22,COUNTIF($AK$20:AQ$20,"&lt;&gt;0")+1,0)=0,$H32&lt;VLOOKUP($C32,limity!$A$12:$J$22,COUNTIF($AK$20:AQ$20,"&lt;&gt;0")+1,0)),ROUNDDOWN($AB32*AQ$22,2),ROUNDDOWN($AB32*((VLOOKUP($C32,limity!$A$12:$J$22,COUNTIF($AK$20:AQ$20,"&lt;&gt;0")+1,0)/$H32)*AQ$22),2))</f>
        <v>#N/A</v>
      </c>
      <c r="AR32" s="38" t="e">
        <f>IF(OR(VLOOKUP($C32,limity!$A$12:$J$22,COUNTIF($AK$20:AR$20,"&lt;&gt;0")+1,0)=0,$H32&lt;VLOOKUP($C32,limity!$A$12:$J$22,COUNTIF($AK$20:AR$20,"&lt;&gt;0")+1,0)),ROUNDDOWN($AB32*AR$22,2),ROUNDDOWN($AB32*((VLOOKUP($C32,limity!$A$12:$J$22,COUNTIF($AK$20:AR$20,"&lt;&gt;0")+1,0)/$H32)*AR$22),2))</f>
        <v>#N/A</v>
      </c>
      <c r="AS32" s="38" t="e">
        <f>IF(OR(VLOOKUP($C32,limity!$A$12:$J$22,COUNTIF($AK$20:AS$20,"&lt;&gt;0")+1,0)=0,$H32&lt;VLOOKUP($C32,limity!$A$12:$J$22,COUNTIF($AK$20:AS$20,"&lt;&gt;0")+1,0)),ROUNDDOWN($AB32*AS$22,2),ROUNDDOWN($AB32*((VLOOKUP($C32,limity!$A$12:$J$22,COUNTIF($AK$20:AS$20,"&lt;&gt;0")+1,0)/$H32)*AS$22),2))</f>
        <v>#N/A</v>
      </c>
      <c r="AT32" s="39"/>
    </row>
    <row r="33" spans="1:46" s="40" customFormat="1" ht="13.5" x14ac:dyDescent="0.2">
      <c r="A33" s="31" t="s">
        <v>128</v>
      </c>
      <c r="B33" s="92"/>
      <c r="C33" s="93"/>
      <c r="D33" s="32"/>
      <c r="E33" s="33"/>
      <c r="F33" s="34"/>
      <c r="G33" s="35">
        <f t="shared" si="26"/>
        <v>0</v>
      </c>
      <c r="H33" s="35">
        <f t="shared" si="27"/>
        <v>0</v>
      </c>
      <c r="I33" s="33"/>
      <c r="J33" s="33"/>
      <c r="K33" s="33"/>
      <c r="L33" s="33"/>
      <c r="M33" s="33"/>
      <c r="N33" s="33"/>
      <c r="O33" s="34"/>
      <c r="P33" s="34"/>
      <c r="Q33" s="35">
        <f t="shared" si="28"/>
        <v>0</v>
      </c>
      <c r="R33" s="86"/>
      <c r="S33" s="35">
        <f>IF(D33="",0,IF(VLOOKUP($D33,limity!$A$1:$CC$7,HLOOKUP($E$15,limity!$A$1:$CC$2,2,FALSE),FALSE)=0,SUM(I33:N33),IF(SUM(I33:N33)&gt;VLOOKUP($D33,limity!$A$1:$CC$7,HLOOKUP($E$15,limity!$A$1:$CC$2,2,FALSE),FALSE),VLOOKUP($D33,limity!$A$1:$CC$7,HLOOKUP($E$15,limity!$A$1:$CC$2,2,FALSE),FALSE),SUM(I33:N33))))</f>
        <v>0</v>
      </c>
      <c r="T33" s="35" t="e">
        <f t="shared" si="29"/>
        <v>#DIV/0!</v>
      </c>
      <c r="U33" s="35" t="e">
        <f t="shared" si="30"/>
        <v>#DIV/0!</v>
      </c>
      <c r="V33" s="35" t="e">
        <f t="shared" si="31"/>
        <v>#DIV/0!</v>
      </c>
      <c r="W33" s="35" t="e">
        <f t="shared" si="32"/>
        <v>#DIV/0!</v>
      </c>
      <c r="X33" s="35" t="e">
        <f t="shared" si="33"/>
        <v>#DIV/0!</v>
      </c>
      <c r="Y33" s="35" t="e">
        <f t="shared" si="34"/>
        <v>#DIV/0!</v>
      </c>
      <c r="Z33" s="86"/>
      <c r="AA33" s="33"/>
      <c r="AB33" s="36" t="e">
        <f t="shared" si="35"/>
        <v>#DIV/0!</v>
      </c>
      <c r="AC33" s="35" t="e">
        <f t="shared" si="36"/>
        <v>#N/A</v>
      </c>
      <c r="AD33" s="37" t="e">
        <f t="shared" si="37"/>
        <v>#DIV/0!</v>
      </c>
      <c r="AE33" s="36" t="e">
        <f t="shared" si="38"/>
        <v>#DIV/0!</v>
      </c>
      <c r="AF33" s="36" t="e">
        <f t="shared" si="39"/>
        <v>#DIV/0!</v>
      </c>
      <c r="AG33" s="36" t="e">
        <f t="shared" si="40"/>
        <v>#DIV/0!</v>
      </c>
      <c r="AH33" s="36" t="e">
        <f t="shared" si="41"/>
        <v>#DIV/0!</v>
      </c>
      <c r="AI33" s="36" t="e">
        <f t="shared" si="42"/>
        <v>#DIV/0!</v>
      </c>
      <c r="AJ33" s="36" t="e">
        <f t="shared" si="43"/>
        <v>#DIV/0!</v>
      </c>
      <c r="AK33" s="38" t="e">
        <f>IF(OR(VLOOKUP($C33,limity!$A$12:$J$22,COUNTIF($AK$20:AK$20,"&lt;&gt;0")+1,0)=0,$H33&lt;VLOOKUP($C33,limity!$A$12:$J$22,COUNTIF($AK$20:AK$20,"&lt;&gt;0")+1,0)),ROUNDDOWN($AB33*AK$22,2),ROUNDDOWN($AB33*((VLOOKUP($C33,limity!$A$12:$J$22,COUNTIF($AK$20:AK$20,"&lt;&gt;0")+1,0)/$H33)*AK$22),2))</f>
        <v>#N/A</v>
      </c>
      <c r="AL33" s="38" t="e">
        <f>IF($AK33&gt;0,0,IF(OR(VLOOKUP($C33,limity!$A$12:$J$22,COUNTIF($AK$20:AL$20,"&lt;&gt;0")+1,0)=0,$H33&lt;VLOOKUP($C33,limity!$A$12:$J$22,COUNTIF($AK$20:AL$20,"&lt;&gt;0")+1,0)),ROUNDDOWN($AB33*AL$22,2),ROUNDDOWN($AB33*((VLOOKUP($C33,limity!$A$12:$J$22,COUNTIF($AK$20:AL$20,"&lt;&gt;0")+1,0)/$H33)*AL$22),2)))</f>
        <v>#N/A</v>
      </c>
      <c r="AM33" s="38" t="e">
        <f>IF(OR(VLOOKUP($C33,limity!$A$12:$J$22,COUNTIF($AK$20:AM$20,"&lt;&gt;0")+1,0)=0,$H33&lt;VLOOKUP($C33,limity!$A$12:$J$22,COUNTIF($AK$20:AM$20,"&lt;&gt;0")+1,0)),ROUNDDOWN($AB33*AM$22,2),ROUNDDOWN($AB33*((VLOOKUP($C33,limity!$A$12:$J$22,COUNTIF($AK$20:AM$20,"&lt;&gt;0")+1,0)/$H33)*AM$22),2))</f>
        <v>#N/A</v>
      </c>
      <c r="AN33" s="38" t="e">
        <f>IF(OR(VLOOKUP($C33,limity!$A$12:$J$22,COUNTIF($AK$20:AN$20,"&lt;&gt;0")+1,0)=0,$H33&lt;VLOOKUP($C33,limity!$A$12:$J$22,COUNTIF($AK$20:AN$20,"&lt;&gt;0")+1,0)),ROUNDDOWN($AB33*AN$22,2),ROUNDDOWN($AB33*((VLOOKUP($C33,limity!$A$12:$J$22,COUNTIF($AK$20:AN$20,"&lt;&gt;0")+1,0)/$H33)*AN$22),2))</f>
        <v>#N/A</v>
      </c>
      <c r="AO33" s="38" t="e">
        <f>IF(OR(VLOOKUP($C33,limity!$A$12:$J$22,COUNTIF($AK$20:AO$20,"&lt;&gt;0")+1,0)=0,$H33&lt;VLOOKUP($C33,limity!$A$12:$J$22,COUNTIF($AK$20:AO$20,"&lt;&gt;0")+1,0)),ROUNDDOWN($AB33*AO$22,2),ROUNDDOWN($AB33*((VLOOKUP($C33,limity!$A$12:$J$22,COUNTIF($AK$20:AO$20,"&lt;&gt;0")+1,0)/$H33)*AO$22),2))</f>
        <v>#N/A</v>
      </c>
      <c r="AP33" s="38" t="e">
        <f>IF(OR(VLOOKUP($C33,limity!$A$12:$J$22,COUNTIF($AK$20:AP$20,"&lt;&gt;0")+1,0)=0,$H33&lt;VLOOKUP($C33,limity!$A$12:$J$22,COUNTIF($AK$20:AP$20,"&lt;&gt;0")+1,0)),ROUNDDOWN($AB33*AP$22,2),ROUNDDOWN($AB33*((VLOOKUP($C33,limity!$A$12:$J$22,COUNTIF($AK$20:AP$20,"&lt;&gt;0")+1,0)/$H33)*AP$22),2))</f>
        <v>#N/A</v>
      </c>
      <c r="AQ33" s="38" t="e">
        <f>IF(OR(VLOOKUP($C33,limity!$A$12:$J$22,COUNTIF($AK$20:AQ$20,"&lt;&gt;0")+1,0)=0,$H33&lt;VLOOKUP($C33,limity!$A$12:$J$22,COUNTIF($AK$20:AQ$20,"&lt;&gt;0")+1,0)),ROUNDDOWN($AB33*AQ$22,2),ROUNDDOWN($AB33*((VLOOKUP($C33,limity!$A$12:$J$22,COUNTIF($AK$20:AQ$20,"&lt;&gt;0")+1,0)/$H33)*AQ$22),2))</f>
        <v>#N/A</v>
      </c>
      <c r="AR33" s="38" t="e">
        <f>IF(OR(VLOOKUP($C33,limity!$A$12:$J$22,COUNTIF($AK$20:AR$20,"&lt;&gt;0")+1,0)=0,$H33&lt;VLOOKUP($C33,limity!$A$12:$J$22,COUNTIF($AK$20:AR$20,"&lt;&gt;0")+1,0)),ROUNDDOWN($AB33*AR$22,2),ROUNDDOWN($AB33*((VLOOKUP($C33,limity!$A$12:$J$22,COUNTIF($AK$20:AR$20,"&lt;&gt;0")+1,0)/$H33)*AR$22),2))</f>
        <v>#N/A</v>
      </c>
      <c r="AS33" s="38" t="e">
        <f>IF(OR(VLOOKUP($C33,limity!$A$12:$J$22,COUNTIF($AK$20:AS$20,"&lt;&gt;0")+1,0)=0,$H33&lt;VLOOKUP($C33,limity!$A$12:$J$22,COUNTIF($AK$20:AS$20,"&lt;&gt;0")+1,0)),ROUNDDOWN($AB33*AS$22,2),ROUNDDOWN($AB33*((VLOOKUP($C33,limity!$A$12:$J$22,COUNTIF($AK$20:AS$20,"&lt;&gt;0")+1,0)/$H33)*AS$22),2))</f>
        <v>#N/A</v>
      </c>
      <c r="AT33" s="39"/>
    </row>
    <row r="34" spans="1:46" s="40" customFormat="1" ht="13.5" x14ac:dyDescent="0.2">
      <c r="A34" s="31" t="s">
        <v>129</v>
      </c>
      <c r="B34" s="92"/>
      <c r="C34" s="93"/>
      <c r="D34" s="32"/>
      <c r="E34" s="33"/>
      <c r="F34" s="34"/>
      <c r="G34" s="35">
        <f t="shared" si="26"/>
        <v>0</v>
      </c>
      <c r="H34" s="35">
        <f t="shared" si="27"/>
        <v>0</v>
      </c>
      <c r="I34" s="33"/>
      <c r="J34" s="33"/>
      <c r="K34" s="33"/>
      <c r="L34" s="33"/>
      <c r="M34" s="33"/>
      <c r="N34" s="33"/>
      <c r="O34" s="34"/>
      <c r="P34" s="34"/>
      <c r="Q34" s="35">
        <f t="shared" si="28"/>
        <v>0</v>
      </c>
      <c r="R34" s="86"/>
      <c r="S34" s="35">
        <f>IF(D34="",0,IF(VLOOKUP($D34,limity!$A$1:$CC$7,HLOOKUP($E$15,limity!$A$1:$CC$2,2,FALSE),FALSE)=0,SUM(I34:N34),IF(SUM(I34:N34)&gt;VLOOKUP($D34,limity!$A$1:$CC$7,HLOOKUP($E$15,limity!$A$1:$CC$2,2,FALSE),FALSE),VLOOKUP($D34,limity!$A$1:$CC$7,HLOOKUP($E$15,limity!$A$1:$CC$2,2,FALSE),FALSE),SUM(I34:N34))))</f>
        <v>0</v>
      </c>
      <c r="T34" s="35" t="e">
        <f t="shared" si="29"/>
        <v>#DIV/0!</v>
      </c>
      <c r="U34" s="35" t="e">
        <f t="shared" si="30"/>
        <v>#DIV/0!</v>
      </c>
      <c r="V34" s="35" t="e">
        <f t="shared" si="31"/>
        <v>#DIV/0!</v>
      </c>
      <c r="W34" s="35" t="e">
        <f t="shared" si="32"/>
        <v>#DIV/0!</v>
      </c>
      <c r="X34" s="35" t="e">
        <f t="shared" si="33"/>
        <v>#DIV/0!</v>
      </c>
      <c r="Y34" s="35" t="e">
        <f t="shared" si="34"/>
        <v>#DIV/0!</v>
      </c>
      <c r="Z34" s="86"/>
      <c r="AA34" s="33"/>
      <c r="AB34" s="36" t="e">
        <f t="shared" si="35"/>
        <v>#DIV/0!</v>
      </c>
      <c r="AC34" s="35" t="e">
        <f t="shared" si="36"/>
        <v>#N/A</v>
      </c>
      <c r="AD34" s="37" t="e">
        <f t="shared" si="37"/>
        <v>#DIV/0!</v>
      </c>
      <c r="AE34" s="36" t="e">
        <f t="shared" si="38"/>
        <v>#DIV/0!</v>
      </c>
      <c r="AF34" s="36" t="e">
        <f t="shared" si="39"/>
        <v>#DIV/0!</v>
      </c>
      <c r="AG34" s="36" t="e">
        <f t="shared" si="40"/>
        <v>#DIV/0!</v>
      </c>
      <c r="AH34" s="36" t="e">
        <f t="shared" si="41"/>
        <v>#DIV/0!</v>
      </c>
      <c r="AI34" s="36" t="e">
        <f t="shared" si="42"/>
        <v>#DIV/0!</v>
      </c>
      <c r="AJ34" s="36" t="e">
        <f t="shared" si="43"/>
        <v>#DIV/0!</v>
      </c>
      <c r="AK34" s="38" t="e">
        <f>IF(OR(VLOOKUP($C34,limity!$A$12:$J$22,COUNTIF($AK$20:AK$20,"&lt;&gt;0")+1,0)=0,$H34&lt;VLOOKUP($C34,limity!$A$12:$J$22,COUNTIF($AK$20:AK$20,"&lt;&gt;0")+1,0)),ROUNDDOWN($AB34*AK$22,2),ROUNDDOWN($AB34*((VLOOKUP($C34,limity!$A$12:$J$22,COUNTIF($AK$20:AK$20,"&lt;&gt;0")+1,0)/$H34)*AK$22),2))</f>
        <v>#N/A</v>
      </c>
      <c r="AL34" s="38" t="e">
        <f>IF($AK34&gt;0,0,IF(OR(VLOOKUP($C34,limity!$A$12:$J$22,COUNTIF($AK$20:AL$20,"&lt;&gt;0")+1,0)=0,$H34&lt;VLOOKUP($C34,limity!$A$12:$J$22,COUNTIF($AK$20:AL$20,"&lt;&gt;0")+1,0)),ROUNDDOWN($AB34*AL$22,2),ROUNDDOWN($AB34*((VLOOKUP($C34,limity!$A$12:$J$22,COUNTIF($AK$20:AL$20,"&lt;&gt;0")+1,0)/$H34)*AL$22),2)))</f>
        <v>#N/A</v>
      </c>
      <c r="AM34" s="38" t="e">
        <f>IF(OR(VLOOKUP($C34,limity!$A$12:$J$22,COUNTIF($AK$20:AM$20,"&lt;&gt;0")+1,0)=0,$H34&lt;VLOOKUP($C34,limity!$A$12:$J$22,COUNTIF($AK$20:AM$20,"&lt;&gt;0")+1,0)),ROUNDDOWN($AB34*AM$22,2),ROUNDDOWN($AB34*((VLOOKUP($C34,limity!$A$12:$J$22,COUNTIF($AK$20:AM$20,"&lt;&gt;0")+1,0)/$H34)*AM$22),2))</f>
        <v>#N/A</v>
      </c>
      <c r="AN34" s="38" t="e">
        <f>IF(OR(VLOOKUP($C34,limity!$A$12:$J$22,COUNTIF($AK$20:AN$20,"&lt;&gt;0")+1,0)=0,$H34&lt;VLOOKUP($C34,limity!$A$12:$J$22,COUNTIF($AK$20:AN$20,"&lt;&gt;0")+1,0)),ROUNDDOWN($AB34*AN$22,2),ROUNDDOWN($AB34*((VLOOKUP($C34,limity!$A$12:$J$22,COUNTIF($AK$20:AN$20,"&lt;&gt;0")+1,0)/$H34)*AN$22),2))</f>
        <v>#N/A</v>
      </c>
      <c r="AO34" s="38" t="e">
        <f>IF(OR(VLOOKUP($C34,limity!$A$12:$J$22,COUNTIF($AK$20:AO$20,"&lt;&gt;0")+1,0)=0,$H34&lt;VLOOKUP($C34,limity!$A$12:$J$22,COUNTIF($AK$20:AO$20,"&lt;&gt;0")+1,0)),ROUNDDOWN($AB34*AO$22,2),ROUNDDOWN($AB34*((VLOOKUP($C34,limity!$A$12:$J$22,COUNTIF($AK$20:AO$20,"&lt;&gt;0")+1,0)/$H34)*AO$22),2))</f>
        <v>#N/A</v>
      </c>
      <c r="AP34" s="38" t="e">
        <f>IF(OR(VLOOKUP($C34,limity!$A$12:$J$22,COUNTIF($AK$20:AP$20,"&lt;&gt;0")+1,0)=0,$H34&lt;VLOOKUP($C34,limity!$A$12:$J$22,COUNTIF($AK$20:AP$20,"&lt;&gt;0")+1,0)),ROUNDDOWN($AB34*AP$22,2),ROUNDDOWN($AB34*((VLOOKUP($C34,limity!$A$12:$J$22,COUNTIF($AK$20:AP$20,"&lt;&gt;0")+1,0)/$H34)*AP$22),2))</f>
        <v>#N/A</v>
      </c>
      <c r="AQ34" s="38" t="e">
        <f>IF(OR(VLOOKUP($C34,limity!$A$12:$J$22,COUNTIF($AK$20:AQ$20,"&lt;&gt;0")+1,0)=0,$H34&lt;VLOOKUP($C34,limity!$A$12:$J$22,COUNTIF($AK$20:AQ$20,"&lt;&gt;0")+1,0)),ROUNDDOWN($AB34*AQ$22,2),ROUNDDOWN($AB34*((VLOOKUP($C34,limity!$A$12:$J$22,COUNTIF($AK$20:AQ$20,"&lt;&gt;0")+1,0)/$H34)*AQ$22),2))</f>
        <v>#N/A</v>
      </c>
      <c r="AR34" s="38" t="e">
        <f>IF(OR(VLOOKUP($C34,limity!$A$12:$J$22,COUNTIF($AK$20:AR$20,"&lt;&gt;0")+1,0)=0,$H34&lt;VLOOKUP($C34,limity!$A$12:$J$22,COUNTIF($AK$20:AR$20,"&lt;&gt;0")+1,0)),ROUNDDOWN($AB34*AR$22,2),ROUNDDOWN($AB34*((VLOOKUP($C34,limity!$A$12:$J$22,COUNTIF($AK$20:AR$20,"&lt;&gt;0")+1,0)/$H34)*AR$22),2))</f>
        <v>#N/A</v>
      </c>
      <c r="AS34" s="38" t="e">
        <f>IF(OR(VLOOKUP($C34,limity!$A$12:$J$22,COUNTIF($AK$20:AS$20,"&lt;&gt;0")+1,0)=0,$H34&lt;VLOOKUP($C34,limity!$A$12:$J$22,COUNTIF($AK$20:AS$20,"&lt;&gt;0")+1,0)),ROUNDDOWN($AB34*AS$22,2),ROUNDDOWN($AB34*((VLOOKUP($C34,limity!$A$12:$J$22,COUNTIF($AK$20:AS$20,"&lt;&gt;0")+1,0)/$H34)*AS$22),2))</f>
        <v>#N/A</v>
      </c>
      <c r="AT34" s="39"/>
    </row>
    <row r="35" spans="1:46" s="40" customFormat="1" ht="13.5" x14ac:dyDescent="0.2">
      <c r="A35" s="31" t="s">
        <v>130</v>
      </c>
      <c r="B35" s="92"/>
      <c r="C35" s="93"/>
      <c r="D35" s="32"/>
      <c r="E35" s="33"/>
      <c r="F35" s="34"/>
      <c r="G35" s="35">
        <f t="shared" si="26"/>
        <v>0</v>
      </c>
      <c r="H35" s="35">
        <f t="shared" si="27"/>
        <v>0</v>
      </c>
      <c r="I35" s="33"/>
      <c r="J35" s="33"/>
      <c r="K35" s="33"/>
      <c r="L35" s="33"/>
      <c r="M35" s="33"/>
      <c r="N35" s="33"/>
      <c r="O35" s="34"/>
      <c r="P35" s="34"/>
      <c r="Q35" s="35">
        <f t="shared" si="28"/>
        <v>0</v>
      </c>
      <c r="R35" s="86"/>
      <c r="S35" s="35">
        <f>IF(D35="",0,IF(VLOOKUP($D35,limity!$A$1:$CC$7,HLOOKUP($E$15,limity!$A$1:$CC$2,2,FALSE),FALSE)=0,SUM(I35:N35),IF(SUM(I35:N35)&gt;VLOOKUP($D35,limity!$A$1:$CC$7,HLOOKUP($E$15,limity!$A$1:$CC$2,2,FALSE),FALSE),VLOOKUP($D35,limity!$A$1:$CC$7,HLOOKUP($E$15,limity!$A$1:$CC$2,2,FALSE),FALSE),SUM(I35:N35))))</f>
        <v>0</v>
      </c>
      <c r="T35" s="35" t="e">
        <f t="shared" si="29"/>
        <v>#DIV/0!</v>
      </c>
      <c r="U35" s="35" t="e">
        <f t="shared" si="30"/>
        <v>#DIV/0!</v>
      </c>
      <c r="V35" s="35" t="e">
        <f t="shared" si="31"/>
        <v>#DIV/0!</v>
      </c>
      <c r="W35" s="35" t="e">
        <f t="shared" si="32"/>
        <v>#DIV/0!</v>
      </c>
      <c r="X35" s="35" t="e">
        <f t="shared" si="33"/>
        <v>#DIV/0!</v>
      </c>
      <c r="Y35" s="35" t="e">
        <f t="shared" si="34"/>
        <v>#DIV/0!</v>
      </c>
      <c r="Z35" s="86"/>
      <c r="AA35" s="33"/>
      <c r="AB35" s="36" t="e">
        <f t="shared" si="35"/>
        <v>#DIV/0!</v>
      </c>
      <c r="AC35" s="35" t="e">
        <f t="shared" si="36"/>
        <v>#N/A</v>
      </c>
      <c r="AD35" s="37" t="e">
        <f t="shared" si="37"/>
        <v>#DIV/0!</v>
      </c>
      <c r="AE35" s="36" t="e">
        <f t="shared" si="38"/>
        <v>#DIV/0!</v>
      </c>
      <c r="AF35" s="36" t="e">
        <f t="shared" si="39"/>
        <v>#DIV/0!</v>
      </c>
      <c r="AG35" s="36" t="e">
        <f t="shared" si="40"/>
        <v>#DIV/0!</v>
      </c>
      <c r="AH35" s="36" t="e">
        <f t="shared" si="41"/>
        <v>#DIV/0!</v>
      </c>
      <c r="AI35" s="36" t="e">
        <f t="shared" si="42"/>
        <v>#DIV/0!</v>
      </c>
      <c r="AJ35" s="36" t="e">
        <f t="shared" si="43"/>
        <v>#DIV/0!</v>
      </c>
      <c r="AK35" s="38" t="e">
        <f>IF(OR(VLOOKUP($C35,limity!$A$12:$J$22,COUNTIF($AK$20:AK$20,"&lt;&gt;0")+1,0)=0,$H35&lt;VLOOKUP($C35,limity!$A$12:$J$22,COUNTIF($AK$20:AK$20,"&lt;&gt;0")+1,0)),ROUNDDOWN($AB35*AK$22,2),ROUNDDOWN($AB35*((VLOOKUP($C35,limity!$A$12:$J$22,COUNTIF($AK$20:AK$20,"&lt;&gt;0")+1,0)/$H35)*AK$22),2))</f>
        <v>#N/A</v>
      </c>
      <c r="AL35" s="38" t="e">
        <f>IF($AK35&gt;0,0,IF(OR(VLOOKUP($C35,limity!$A$12:$J$22,COUNTIF($AK$20:AL$20,"&lt;&gt;0")+1,0)=0,$H35&lt;VLOOKUP($C35,limity!$A$12:$J$22,COUNTIF($AK$20:AL$20,"&lt;&gt;0")+1,0)),ROUNDDOWN($AB35*AL$22,2),ROUNDDOWN($AB35*((VLOOKUP($C35,limity!$A$12:$J$22,COUNTIF($AK$20:AL$20,"&lt;&gt;0")+1,0)/$H35)*AL$22),2)))</f>
        <v>#N/A</v>
      </c>
      <c r="AM35" s="38" t="e">
        <f>IF(OR(VLOOKUP($C35,limity!$A$12:$J$22,COUNTIF($AK$20:AM$20,"&lt;&gt;0")+1,0)=0,$H35&lt;VLOOKUP($C35,limity!$A$12:$J$22,COUNTIF($AK$20:AM$20,"&lt;&gt;0")+1,0)),ROUNDDOWN($AB35*AM$22,2),ROUNDDOWN($AB35*((VLOOKUP($C35,limity!$A$12:$J$22,COUNTIF($AK$20:AM$20,"&lt;&gt;0")+1,0)/$H35)*AM$22),2))</f>
        <v>#N/A</v>
      </c>
      <c r="AN35" s="38" t="e">
        <f>IF(OR(VLOOKUP($C35,limity!$A$12:$J$22,COUNTIF($AK$20:AN$20,"&lt;&gt;0")+1,0)=0,$H35&lt;VLOOKUP($C35,limity!$A$12:$J$22,COUNTIF($AK$20:AN$20,"&lt;&gt;0")+1,0)),ROUNDDOWN($AB35*AN$22,2),ROUNDDOWN($AB35*((VLOOKUP($C35,limity!$A$12:$J$22,COUNTIF($AK$20:AN$20,"&lt;&gt;0")+1,0)/$H35)*AN$22),2))</f>
        <v>#N/A</v>
      </c>
      <c r="AO35" s="38" t="e">
        <f>IF(OR(VLOOKUP($C35,limity!$A$12:$J$22,COUNTIF($AK$20:AO$20,"&lt;&gt;0")+1,0)=0,$H35&lt;VLOOKUP($C35,limity!$A$12:$J$22,COUNTIF($AK$20:AO$20,"&lt;&gt;0")+1,0)),ROUNDDOWN($AB35*AO$22,2),ROUNDDOWN($AB35*((VLOOKUP($C35,limity!$A$12:$J$22,COUNTIF($AK$20:AO$20,"&lt;&gt;0")+1,0)/$H35)*AO$22),2))</f>
        <v>#N/A</v>
      </c>
      <c r="AP35" s="38" t="e">
        <f>IF(OR(VLOOKUP($C35,limity!$A$12:$J$22,COUNTIF($AK$20:AP$20,"&lt;&gt;0")+1,0)=0,$H35&lt;VLOOKUP($C35,limity!$A$12:$J$22,COUNTIF($AK$20:AP$20,"&lt;&gt;0")+1,0)),ROUNDDOWN($AB35*AP$22,2),ROUNDDOWN($AB35*((VLOOKUP($C35,limity!$A$12:$J$22,COUNTIF($AK$20:AP$20,"&lt;&gt;0")+1,0)/$H35)*AP$22),2))</f>
        <v>#N/A</v>
      </c>
      <c r="AQ35" s="38" t="e">
        <f>IF(OR(VLOOKUP($C35,limity!$A$12:$J$22,COUNTIF($AK$20:AQ$20,"&lt;&gt;0")+1,0)=0,$H35&lt;VLOOKUP($C35,limity!$A$12:$J$22,COUNTIF($AK$20:AQ$20,"&lt;&gt;0")+1,0)),ROUNDDOWN($AB35*AQ$22,2),ROUNDDOWN($AB35*((VLOOKUP($C35,limity!$A$12:$J$22,COUNTIF($AK$20:AQ$20,"&lt;&gt;0")+1,0)/$H35)*AQ$22),2))</f>
        <v>#N/A</v>
      </c>
      <c r="AR35" s="38" t="e">
        <f>IF(OR(VLOOKUP($C35,limity!$A$12:$J$22,COUNTIF($AK$20:AR$20,"&lt;&gt;0")+1,0)=0,$H35&lt;VLOOKUP($C35,limity!$A$12:$J$22,COUNTIF($AK$20:AR$20,"&lt;&gt;0")+1,0)),ROUNDDOWN($AB35*AR$22,2),ROUNDDOWN($AB35*((VLOOKUP($C35,limity!$A$12:$J$22,COUNTIF($AK$20:AR$20,"&lt;&gt;0")+1,0)/$H35)*AR$22),2))</f>
        <v>#N/A</v>
      </c>
      <c r="AS35" s="38" t="e">
        <f>IF(OR(VLOOKUP($C35,limity!$A$12:$J$22,COUNTIF($AK$20:AS$20,"&lt;&gt;0")+1,0)=0,$H35&lt;VLOOKUP($C35,limity!$A$12:$J$22,COUNTIF($AK$20:AS$20,"&lt;&gt;0")+1,0)),ROUNDDOWN($AB35*AS$22,2),ROUNDDOWN($AB35*((VLOOKUP($C35,limity!$A$12:$J$22,COUNTIF($AK$20:AS$20,"&lt;&gt;0")+1,0)/$H35)*AS$22),2))</f>
        <v>#N/A</v>
      </c>
      <c r="AT35" s="39"/>
    </row>
    <row r="36" spans="1:46" s="40" customFormat="1" ht="13.5" x14ac:dyDescent="0.2">
      <c r="A36" s="31" t="s">
        <v>131</v>
      </c>
      <c r="B36" s="92"/>
      <c r="C36" s="93"/>
      <c r="D36" s="32"/>
      <c r="E36" s="33"/>
      <c r="F36" s="34"/>
      <c r="G36" s="35">
        <f t="shared" si="9"/>
        <v>0</v>
      </c>
      <c r="H36" s="35">
        <f t="shared" si="10"/>
        <v>0</v>
      </c>
      <c r="I36" s="33"/>
      <c r="J36" s="33"/>
      <c r="K36" s="33"/>
      <c r="L36" s="33"/>
      <c r="M36" s="33"/>
      <c r="N36" s="33"/>
      <c r="O36" s="34"/>
      <c r="P36" s="34"/>
      <c r="Q36" s="35">
        <f t="shared" si="11"/>
        <v>0</v>
      </c>
      <c r="R36" s="86"/>
      <c r="S36" s="35">
        <f>IF(D36="",0,IF(VLOOKUP($D36,limity!$A$1:$CC$7,HLOOKUP($E$15,limity!$A$1:$CC$2,2,FALSE),FALSE)=0,SUM(I36:N36),IF(SUM(I36:N36)&gt;VLOOKUP($D36,limity!$A$1:$CC$7,HLOOKUP($E$15,limity!$A$1:$CC$2,2,FALSE),FALSE),VLOOKUP($D36,limity!$A$1:$CC$7,HLOOKUP($E$15,limity!$A$1:$CC$2,2,FALSE),FALSE),SUM(I36:N36))))</f>
        <v>0</v>
      </c>
      <c r="T36" s="35" t="e">
        <f t="shared" si="12"/>
        <v>#DIV/0!</v>
      </c>
      <c r="U36" s="35" t="e">
        <f t="shared" si="13"/>
        <v>#DIV/0!</v>
      </c>
      <c r="V36" s="35" t="e">
        <f t="shared" si="14"/>
        <v>#DIV/0!</v>
      </c>
      <c r="W36" s="35" t="e">
        <f t="shared" si="15"/>
        <v>#DIV/0!</v>
      </c>
      <c r="X36" s="35" t="e">
        <f t="shared" si="16"/>
        <v>#DIV/0!</v>
      </c>
      <c r="Y36" s="35" t="e">
        <f t="shared" si="17"/>
        <v>#DIV/0!</v>
      </c>
      <c r="Z36" s="86"/>
      <c r="AA36" s="33"/>
      <c r="AB36" s="36" t="e">
        <f t="shared" si="18"/>
        <v>#DIV/0!</v>
      </c>
      <c r="AC36" s="35" t="e">
        <f t="shared" si="7"/>
        <v>#N/A</v>
      </c>
      <c r="AD36" s="37" t="e">
        <f t="shared" si="19"/>
        <v>#DIV/0!</v>
      </c>
      <c r="AE36" s="36" t="e">
        <f t="shared" si="20"/>
        <v>#DIV/0!</v>
      </c>
      <c r="AF36" s="36" t="e">
        <f t="shared" si="21"/>
        <v>#DIV/0!</v>
      </c>
      <c r="AG36" s="36" t="e">
        <f t="shared" si="22"/>
        <v>#DIV/0!</v>
      </c>
      <c r="AH36" s="36" t="e">
        <f t="shared" si="23"/>
        <v>#DIV/0!</v>
      </c>
      <c r="AI36" s="36" t="e">
        <f t="shared" si="24"/>
        <v>#DIV/0!</v>
      </c>
      <c r="AJ36" s="36" t="e">
        <f t="shared" si="25"/>
        <v>#DIV/0!</v>
      </c>
      <c r="AK36" s="38" t="e">
        <f>IF(OR(VLOOKUP($C36,limity!$A$12:$J$22,COUNTIF($AK$20:AK$20,"&lt;&gt;0")+1,0)=0,$H36&lt;VLOOKUP($C36,limity!$A$12:$J$22,COUNTIF($AK$20:AK$20,"&lt;&gt;0")+1,0)),ROUNDDOWN($AB36*AK$22,2),ROUNDDOWN($AB36*((VLOOKUP($C36,limity!$A$12:$J$22,COUNTIF($AK$20:AK$20,"&lt;&gt;0")+1,0)/$H36)*AK$22),2))</f>
        <v>#N/A</v>
      </c>
      <c r="AL36" s="38" t="e">
        <f>IF($AK36&gt;0,0,IF(OR(VLOOKUP($C36,limity!$A$12:$J$22,COUNTIF($AK$20:AL$20,"&lt;&gt;0")+1,0)=0,$H36&lt;VLOOKUP($C36,limity!$A$12:$J$22,COUNTIF($AK$20:AL$20,"&lt;&gt;0")+1,0)),ROUNDDOWN($AB36*AL$22,2),ROUNDDOWN($AB36*((VLOOKUP($C36,limity!$A$12:$J$22,COUNTIF($AK$20:AL$20,"&lt;&gt;0")+1,0)/$H36)*AL$22),2)))</f>
        <v>#N/A</v>
      </c>
      <c r="AM36" s="38" t="e">
        <f>IF(OR(VLOOKUP($C36,limity!$A$12:$J$22,COUNTIF($AK$20:AM$20,"&lt;&gt;0")+1,0)=0,$H36&lt;VLOOKUP($C36,limity!$A$12:$J$22,COUNTIF($AK$20:AM$20,"&lt;&gt;0")+1,0)),ROUNDDOWN($AB36*AM$22,2),ROUNDDOWN($AB36*((VLOOKUP($C36,limity!$A$12:$J$22,COUNTIF($AK$20:AM$20,"&lt;&gt;0")+1,0)/$H36)*AM$22),2))</f>
        <v>#N/A</v>
      </c>
      <c r="AN36" s="38" t="e">
        <f>IF(OR(VLOOKUP($C36,limity!$A$12:$J$22,COUNTIF($AK$20:AN$20,"&lt;&gt;0")+1,0)=0,$H36&lt;VLOOKUP($C36,limity!$A$12:$J$22,COUNTIF($AK$20:AN$20,"&lt;&gt;0")+1,0)),ROUNDDOWN($AB36*AN$22,2),ROUNDDOWN($AB36*((VLOOKUP($C36,limity!$A$12:$J$22,COUNTIF($AK$20:AN$20,"&lt;&gt;0")+1,0)/$H36)*AN$22),2))</f>
        <v>#N/A</v>
      </c>
      <c r="AO36" s="38" t="e">
        <f>IF(OR(VLOOKUP($C36,limity!$A$12:$J$22,COUNTIF($AK$20:AO$20,"&lt;&gt;0")+1,0)=0,$H36&lt;VLOOKUP($C36,limity!$A$12:$J$22,COUNTIF($AK$20:AO$20,"&lt;&gt;0")+1,0)),ROUNDDOWN($AB36*AO$22,2),ROUNDDOWN($AB36*((VLOOKUP($C36,limity!$A$12:$J$22,COUNTIF($AK$20:AO$20,"&lt;&gt;0")+1,0)/$H36)*AO$22),2))</f>
        <v>#N/A</v>
      </c>
      <c r="AP36" s="38" t="e">
        <f>IF(OR(VLOOKUP($C36,limity!$A$12:$J$22,COUNTIF($AK$20:AP$20,"&lt;&gt;0")+1,0)=0,$H36&lt;VLOOKUP($C36,limity!$A$12:$J$22,COUNTIF($AK$20:AP$20,"&lt;&gt;0")+1,0)),ROUNDDOWN($AB36*AP$22,2),ROUNDDOWN($AB36*((VLOOKUP($C36,limity!$A$12:$J$22,COUNTIF($AK$20:AP$20,"&lt;&gt;0")+1,0)/$H36)*AP$22),2))</f>
        <v>#N/A</v>
      </c>
      <c r="AQ36" s="38" t="e">
        <f>IF(OR(VLOOKUP($C36,limity!$A$12:$J$22,COUNTIF($AK$20:AQ$20,"&lt;&gt;0")+1,0)=0,$H36&lt;VLOOKUP($C36,limity!$A$12:$J$22,COUNTIF($AK$20:AQ$20,"&lt;&gt;0")+1,0)),ROUNDDOWN($AB36*AQ$22,2),ROUNDDOWN($AB36*((VLOOKUP($C36,limity!$A$12:$J$22,COUNTIF($AK$20:AQ$20,"&lt;&gt;0")+1,0)/$H36)*AQ$22),2))</f>
        <v>#N/A</v>
      </c>
      <c r="AR36" s="38" t="e">
        <f>IF(OR(VLOOKUP($C36,limity!$A$12:$J$22,COUNTIF($AK$20:AR$20,"&lt;&gt;0")+1,0)=0,$H36&lt;VLOOKUP($C36,limity!$A$12:$J$22,COUNTIF($AK$20:AR$20,"&lt;&gt;0")+1,0)),ROUNDDOWN($AB36*AR$22,2),ROUNDDOWN($AB36*((VLOOKUP($C36,limity!$A$12:$J$22,COUNTIF($AK$20:AR$20,"&lt;&gt;0")+1,0)/$H36)*AR$22),2))</f>
        <v>#N/A</v>
      </c>
      <c r="AS36" s="38" t="e">
        <f>IF(OR(VLOOKUP($C36,limity!$A$12:$J$22,COUNTIF($AK$20:AS$20,"&lt;&gt;0")+1,0)=0,$H36&lt;VLOOKUP($C36,limity!$A$12:$J$22,COUNTIF($AK$20:AS$20,"&lt;&gt;0")+1,0)),ROUNDDOWN($AB36*AS$22,2),ROUNDDOWN($AB36*((VLOOKUP($C36,limity!$A$12:$J$22,COUNTIF($AK$20:AS$20,"&lt;&gt;0")+1,0)/$H36)*AS$22),2))</f>
        <v>#N/A</v>
      </c>
      <c r="AT36" s="39"/>
    </row>
    <row r="37" spans="1:46" s="47" customFormat="1" ht="13.5" x14ac:dyDescent="0.2">
      <c r="A37" s="42" t="s">
        <v>114</v>
      </c>
      <c r="B37" s="137"/>
      <c r="C37" s="138"/>
      <c r="D37" s="43"/>
      <c r="E37" s="44"/>
      <c r="F37" s="44"/>
      <c r="G37" s="45"/>
      <c r="H37" s="44">
        <f>SUM(H24:H36)</f>
        <v>0</v>
      </c>
      <c r="I37" s="45"/>
      <c r="J37" s="45"/>
      <c r="K37" s="45"/>
      <c r="L37" s="45"/>
      <c r="M37" s="45"/>
      <c r="N37" s="45"/>
      <c r="O37" s="45"/>
      <c r="P37" s="45"/>
      <c r="Q37" s="44">
        <f>SUM(Q24:Q36)</f>
        <v>0</v>
      </c>
      <c r="R37" s="86"/>
      <c r="S37" s="44">
        <f>SUM(S24:S36)</f>
        <v>0</v>
      </c>
      <c r="T37" s="44" t="e">
        <f>SUM(T24:T36)</f>
        <v>#DIV/0!</v>
      </c>
      <c r="U37" s="44" t="e">
        <f>SUM(U24:U36)</f>
        <v>#DIV/0!</v>
      </c>
      <c r="V37" s="44" t="e">
        <f>SUM(V24:V36)</f>
        <v>#DIV/0!</v>
      </c>
      <c r="W37" s="44" t="e">
        <f>SUM(W24:W36)</f>
        <v>#DIV/0!</v>
      </c>
      <c r="X37" s="44" t="e">
        <f t="shared" ref="X37:Y37" si="44">SUM(X24:X27)</f>
        <v>#DIV/0!</v>
      </c>
      <c r="Y37" s="44" t="e">
        <f t="shared" si="44"/>
        <v>#DIV/0!</v>
      </c>
      <c r="Z37" s="86"/>
      <c r="AA37" s="45"/>
      <c r="AB37" s="44" t="e">
        <f>SUM(AB24:AB36)</f>
        <v>#DIV/0!</v>
      </c>
      <c r="AC37" s="44" t="e">
        <f>SUM(AC24:AC36)</f>
        <v>#N/A</v>
      </c>
      <c r="AD37" s="44" t="e">
        <f t="shared" ref="AD37:AS37" si="45">SUM(AD24:AD36)</f>
        <v>#DIV/0!</v>
      </c>
      <c r="AE37" s="44" t="e">
        <f t="shared" si="45"/>
        <v>#DIV/0!</v>
      </c>
      <c r="AF37" s="44" t="e">
        <f t="shared" si="45"/>
        <v>#DIV/0!</v>
      </c>
      <c r="AG37" s="44" t="e">
        <f t="shared" si="45"/>
        <v>#DIV/0!</v>
      </c>
      <c r="AH37" s="44" t="e">
        <f t="shared" si="45"/>
        <v>#DIV/0!</v>
      </c>
      <c r="AI37" s="44" t="e">
        <f t="shared" si="45"/>
        <v>#DIV/0!</v>
      </c>
      <c r="AJ37" s="44" t="e">
        <f t="shared" si="45"/>
        <v>#DIV/0!</v>
      </c>
      <c r="AK37" s="44" t="e">
        <f t="shared" si="45"/>
        <v>#N/A</v>
      </c>
      <c r="AL37" s="44" t="e">
        <f t="shared" si="45"/>
        <v>#N/A</v>
      </c>
      <c r="AM37" s="44" t="e">
        <f t="shared" si="45"/>
        <v>#N/A</v>
      </c>
      <c r="AN37" s="44" t="e">
        <f t="shared" si="45"/>
        <v>#N/A</v>
      </c>
      <c r="AO37" s="44" t="e">
        <f t="shared" si="45"/>
        <v>#N/A</v>
      </c>
      <c r="AP37" s="44" t="e">
        <f t="shared" si="45"/>
        <v>#N/A</v>
      </c>
      <c r="AQ37" s="44" t="e">
        <f t="shared" si="45"/>
        <v>#N/A</v>
      </c>
      <c r="AR37" s="44" t="e">
        <f t="shared" si="45"/>
        <v>#N/A</v>
      </c>
      <c r="AS37" s="44" t="e">
        <f t="shared" si="45"/>
        <v>#N/A</v>
      </c>
      <c r="AT37" s="46"/>
    </row>
    <row r="38" spans="1:46" s="40" customFormat="1" ht="13.5" x14ac:dyDescent="0.2">
      <c r="A38" s="31" t="s">
        <v>119</v>
      </c>
      <c r="B38" s="92"/>
      <c r="C38" s="93"/>
      <c r="D38" s="32"/>
      <c r="E38" s="33"/>
      <c r="F38" s="34"/>
      <c r="G38" s="35">
        <f t="shared" ref="G38:G44" si="46" xml:space="preserve"> E38-F38</f>
        <v>0</v>
      </c>
      <c r="H38" s="35">
        <f t="shared" ref="H38:H49" si="47">SUM(I38:O38)</f>
        <v>0</v>
      </c>
      <c r="I38" s="33"/>
      <c r="J38" s="33"/>
      <c r="K38" s="33"/>
      <c r="L38" s="33"/>
      <c r="M38" s="33"/>
      <c r="N38" s="33"/>
      <c r="O38" s="34"/>
      <c r="P38" s="34"/>
      <c r="Q38" s="35">
        <f t="shared" ref="Q38:Q49" si="48">SUM(I38:O38,P38)</f>
        <v>0</v>
      </c>
      <c r="R38" s="86"/>
      <c r="S38" s="35">
        <f>IF(D38="",0,IF(VLOOKUP($D38,limity!$A$1:$CC$7,HLOOKUP($E$15,limity!$A$1:$CC$2,2,FALSE),FALSE)=0,SUM(I38:N38),IF(SUM(I38:N38)&gt;VLOOKUP($D38,limity!$A$1:$CC$7,HLOOKUP($E$15,limity!$A$1:$CC$2,2,FALSE),FALSE),VLOOKUP($D38,limity!$A$1:$CC$7,HLOOKUP($E$15,limity!$A$1:$CC$2,2,FALSE),FALSE),SUM(I38:N38))))</f>
        <v>0</v>
      </c>
      <c r="T38" s="35" t="e">
        <f t="shared" ref="T38:T49" si="49">I38/(SUM($I38:$O38)-$O38)*$S38</f>
        <v>#DIV/0!</v>
      </c>
      <c r="U38" s="35" t="e">
        <f t="shared" ref="U38:U49" si="50">J38/(SUM($I38:$O38)-$O38)*$S38</f>
        <v>#DIV/0!</v>
      </c>
      <c r="V38" s="35" t="e">
        <f t="shared" ref="V38:V49" si="51">K38/(SUM($I38:$O38)-$O38)*$S38</f>
        <v>#DIV/0!</v>
      </c>
      <c r="W38" s="35" t="e">
        <f t="shared" ref="W38:W49" si="52">L38/(SUM($I38:$O38)-$O38)*$S38</f>
        <v>#DIV/0!</v>
      </c>
      <c r="X38" s="35" t="e">
        <f t="shared" ref="X38:X49" si="53">M38/(SUM($I38:$O38)-$O38)*$S38</f>
        <v>#DIV/0!</v>
      </c>
      <c r="Y38" s="35" t="e">
        <f t="shared" ref="Y38:Y49" si="54">N38/(SUM($I38:$O38)-$O38)*$S38</f>
        <v>#DIV/0!</v>
      </c>
      <c r="Z38" s="86"/>
      <c r="AA38" s="33"/>
      <c r="AB38" s="36" t="e">
        <f t="shared" ref="AB38:AB49" si="55">SUM(AE38:AJ38)</f>
        <v>#DIV/0!</v>
      </c>
      <c r="AC38" s="35" t="e">
        <f t="shared" ref="AC38:AC49" si="56">IF((SUM(AK38:AS38)/AA38)*G38+ROUND((H38-S38)*(P38/H38),2)&lt;=P38,SUM(AK38:AS38),((P38-ROUND((H38-S38)*(P38/H38),2))/G38)*AA38)</f>
        <v>#N/A</v>
      </c>
      <c r="AD38" s="37" t="e">
        <f t="shared" ref="AD38:AD49" si="57">AB38+AC38</f>
        <v>#DIV/0!</v>
      </c>
      <c r="AE38" s="36" t="e">
        <f t="shared" ref="AE38:AE49" si="58">ROUND((T38/$G38)*$AA38,2)</f>
        <v>#DIV/0!</v>
      </c>
      <c r="AF38" s="36" t="e">
        <f t="shared" ref="AF38:AF49" si="59">ROUND((U38/$G38)*$AA38,2)</f>
        <v>#DIV/0!</v>
      </c>
      <c r="AG38" s="36" t="e">
        <f t="shared" ref="AG38:AG49" si="60">ROUND((V38/$G38)*$AA38,2)</f>
        <v>#DIV/0!</v>
      </c>
      <c r="AH38" s="36" t="e">
        <f t="shared" ref="AH38:AH49" si="61">ROUND((W38/$G38)*$AA38,2)</f>
        <v>#DIV/0!</v>
      </c>
      <c r="AI38" s="36" t="e">
        <f t="shared" ref="AI38:AI49" si="62">ROUND((X38/$G38)*$AA38,2)</f>
        <v>#DIV/0!</v>
      </c>
      <c r="AJ38" s="36" t="e">
        <f t="shared" ref="AJ38:AJ49" si="63">ROUND((Y38/$G38)*$AA38,2)</f>
        <v>#DIV/0!</v>
      </c>
      <c r="AK38" s="38" t="e">
        <f>IF(OR(VLOOKUP($C38,limity!$A$12:$J$22,COUNTIF($AK$20:AK$20,"&lt;&gt;0")+1,0)=0,$H38&lt;VLOOKUP($C38,limity!$A$12:$J$22,COUNTIF($AK$20:AK$20,"&lt;&gt;0")+1,0)),ROUNDDOWN($AB38*AK$22,2),ROUNDDOWN($AB38*((VLOOKUP($C38,limity!$A$12:$J$22,COUNTIF($AK$20:AK$20,"&lt;&gt;0")+1,0)/$H38)*AK$22),2))</f>
        <v>#N/A</v>
      </c>
      <c r="AL38" s="38" t="e">
        <f>IF($AK38&gt;0,0,IF(OR(VLOOKUP($C38,limity!$A$12:$J$22,COUNTIF($AK$20:AL$20,"&lt;&gt;0")+1,0)=0,$H38&lt;VLOOKUP($C38,limity!$A$12:$J$22,COUNTIF($AK$20:AL$20,"&lt;&gt;0")+1,0)),ROUNDDOWN($AB38*AL$22,2),ROUNDDOWN($AB38*((VLOOKUP($C38,limity!$A$12:$J$22,COUNTIF($AK$20:AL$20,"&lt;&gt;0")+1,0)/$H38)*AL$22),2)))</f>
        <v>#N/A</v>
      </c>
      <c r="AM38" s="38" t="e">
        <f>IF(OR(VLOOKUP($C38,limity!$A$12:$J$22,COUNTIF($AK$20:AM$20,"&lt;&gt;0")+1,0)=0,$H38&lt;VLOOKUP($C38,limity!$A$12:$J$22,COUNTIF($AK$20:AM$20,"&lt;&gt;0")+1,0)),ROUNDDOWN($AB38*AM$22,2),ROUNDDOWN($AB38*((VLOOKUP($C38,limity!$A$12:$J$22,COUNTIF($AK$20:AM$20,"&lt;&gt;0")+1,0)/$H38)*AM$22),2))</f>
        <v>#N/A</v>
      </c>
      <c r="AN38" s="38" t="e">
        <f>IF(OR(VLOOKUP($C38,limity!$A$12:$J$22,COUNTIF($AK$20:AN$20,"&lt;&gt;0")+1,0)=0,$H38&lt;VLOOKUP($C38,limity!$A$12:$J$22,COUNTIF($AK$20:AN$20,"&lt;&gt;0")+1,0)),ROUNDDOWN($AB38*AN$22,2),ROUNDDOWN($AB38*((VLOOKUP($C38,limity!$A$12:$J$22,COUNTIF($AK$20:AN$20,"&lt;&gt;0")+1,0)/$H38)*AN$22),2))</f>
        <v>#N/A</v>
      </c>
      <c r="AO38" s="38" t="e">
        <f>IF(OR(VLOOKUP($C38,limity!$A$12:$J$22,COUNTIF($AK$20:AO$20,"&lt;&gt;0")+1,0)=0,$H38&lt;VLOOKUP($C38,limity!$A$12:$J$22,COUNTIF($AK$20:AO$20,"&lt;&gt;0")+1,0)),ROUNDDOWN($AB38*AO$22,2),ROUNDDOWN($AB38*((VLOOKUP($C38,limity!$A$12:$J$22,COUNTIF($AK$20:AO$20,"&lt;&gt;0")+1,0)/$H38)*AO$22),2))</f>
        <v>#N/A</v>
      </c>
      <c r="AP38" s="38" t="e">
        <f>IF(OR(VLOOKUP($C38,limity!$A$12:$J$22,COUNTIF($AK$20:AP$20,"&lt;&gt;0")+1,0)=0,$H38&lt;VLOOKUP($C38,limity!$A$12:$J$22,COUNTIF($AK$20:AP$20,"&lt;&gt;0")+1,0)),ROUNDDOWN($AB38*AP$22,2),ROUNDDOWN($AB38*((VLOOKUP($C38,limity!$A$12:$J$22,COUNTIF($AK$20:AP$20,"&lt;&gt;0")+1,0)/$H38)*AP$22),2))</f>
        <v>#N/A</v>
      </c>
      <c r="AQ38" s="38" t="e">
        <f>IF(OR(VLOOKUP($C38,limity!$A$12:$J$22,COUNTIF($AK$20:AQ$20,"&lt;&gt;0")+1,0)=0,$H38&lt;VLOOKUP($C38,limity!$A$12:$J$22,COUNTIF($AK$20:AQ$20,"&lt;&gt;0")+1,0)),ROUNDDOWN($AB38*AQ$22,2),ROUNDDOWN($AB38*((VLOOKUP($C38,limity!$A$12:$J$22,COUNTIF($AK$20:AQ$20,"&lt;&gt;0")+1,0)/$H38)*AQ$22),2))</f>
        <v>#N/A</v>
      </c>
      <c r="AR38" s="38" t="e">
        <f>IF(OR(VLOOKUP($C38,limity!$A$12:$J$22,COUNTIF($AK$20:AR$20,"&lt;&gt;0")+1,0)=0,$H38&lt;VLOOKUP($C38,limity!$A$12:$J$22,COUNTIF($AK$20:AR$20,"&lt;&gt;0")+1,0)),ROUNDDOWN($AB38*AR$22,2),ROUNDDOWN($AB38*((VLOOKUP($C38,limity!$A$12:$J$22,COUNTIF($AK$20:AR$20,"&lt;&gt;0")+1,0)/$H38)*AR$22),2))</f>
        <v>#N/A</v>
      </c>
      <c r="AS38" s="38" t="e">
        <f>IF(OR(VLOOKUP($C38,limity!$A$12:$J$22,COUNTIF($AK$20:AS$20,"&lt;&gt;0")+1,0)=0,$H38&lt;VLOOKUP($C38,limity!$A$12:$J$22,COUNTIF($AK$20:AS$20,"&lt;&gt;0")+1,0)),ROUNDDOWN($AB38*AS$22,2),ROUNDDOWN($AB38*((VLOOKUP($C38,limity!$A$12:$J$22,COUNTIF($AK$20:AS$20,"&lt;&gt;0")+1,0)/$H38)*AS$22),2))</f>
        <v>#N/A</v>
      </c>
      <c r="AT38" s="46"/>
    </row>
    <row r="39" spans="1:46" s="40" customFormat="1" ht="13.5" x14ac:dyDescent="0.2">
      <c r="A39" s="41" t="s">
        <v>120</v>
      </c>
      <c r="B39" s="92"/>
      <c r="C39" s="93"/>
      <c r="D39" s="32"/>
      <c r="E39" s="33"/>
      <c r="F39" s="34"/>
      <c r="G39" s="35">
        <f t="shared" si="46"/>
        <v>0</v>
      </c>
      <c r="H39" s="35">
        <f t="shared" si="47"/>
        <v>0</v>
      </c>
      <c r="I39" s="33"/>
      <c r="J39" s="33"/>
      <c r="K39" s="33"/>
      <c r="L39" s="33"/>
      <c r="M39" s="33"/>
      <c r="N39" s="33"/>
      <c r="O39" s="34"/>
      <c r="P39" s="34"/>
      <c r="Q39" s="35">
        <f t="shared" si="48"/>
        <v>0</v>
      </c>
      <c r="R39" s="86"/>
      <c r="S39" s="35">
        <f>IF(D39="",0,IF(VLOOKUP($D39,limity!$A$1:$CC$7,HLOOKUP($E$15,limity!$A$1:$CC$2,2,FALSE),FALSE)=0,SUM(I39:N39),IF(SUM(I39:N39)&gt;VLOOKUP($D39,limity!$A$1:$CC$7,HLOOKUP($E$15,limity!$A$1:$CC$2,2,FALSE),FALSE),VLOOKUP($D39,limity!$A$1:$CC$7,HLOOKUP($E$15,limity!$A$1:$CC$2,2,FALSE),FALSE),SUM(I39:N39))))</f>
        <v>0</v>
      </c>
      <c r="T39" s="35" t="e">
        <f t="shared" ref="T39:T43" si="64">I39/(SUM($I39:$O39)-$O39)*$S39</f>
        <v>#DIV/0!</v>
      </c>
      <c r="U39" s="35" t="e">
        <f t="shared" ref="U39:U43" si="65">J39/(SUM($I39:$O39)-$O39)*$S39</f>
        <v>#DIV/0!</v>
      </c>
      <c r="V39" s="35" t="e">
        <f t="shared" ref="V39:V43" si="66">K39/(SUM($I39:$O39)-$O39)*$S39</f>
        <v>#DIV/0!</v>
      </c>
      <c r="W39" s="35" t="e">
        <f t="shared" ref="W39:W43" si="67">L39/(SUM($I39:$O39)-$O39)*$S39</f>
        <v>#DIV/0!</v>
      </c>
      <c r="X39" s="35" t="e">
        <f t="shared" ref="X39:X43" si="68">M39/(SUM($I39:$O39)-$O39)*$S39</f>
        <v>#DIV/0!</v>
      </c>
      <c r="Y39" s="35" t="e">
        <f t="shared" ref="Y39:Y43" si="69">N39/(SUM($I39:$O39)-$O39)*$S39</f>
        <v>#DIV/0!</v>
      </c>
      <c r="Z39" s="86"/>
      <c r="AA39" s="33"/>
      <c r="AB39" s="36" t="e">
        <f t="shared" ref="AB39:AB43" si="70">SUM(AE39:AJ39)</f>
        <v>#DIV/0!</v>
      </c>
      <c r="AC39" s="35" t="e">
        <f t="shared" ref="AC39:AC43" si="71">IF((SUM(AK39:AS39)/AA39)*G39+ROUND((H39-S39)*(P39/H39),2)&lt;=P39,SUM(AK39:AS39),((P39-ROUND((H39-S39)*(P39/H39),2))/G39)*AA39)</f>
        <v>#N/A</v>
      </c>
      <c r="AD39" s="37" t="e">
        <f t="shared" ref="AD39:AD43" si="72">AB39+AC39</f>
        <v>#DIV/0!</v>
      </c>
      <c r="AE39" s="36" t="e">
        <f t="shared" ref="AE39:AE43" si="73">ROUND((T39/$G39)*$AA39,2)</f>
        <v>#DIV/0!</v>
      </c>
      <c r="AF39" s="36" t="e">
        <f t="shared" ref="AF39:AF43" si="74">ROUND((U39/$G39)*$AA39,2)</f>
        <v>#DIV/0!</v>
      </c>
      <c r="AG39" s="36" t="e">
        <f t="shared" ref="AG39:AG43" si="75">ROUND((V39/$G39)*$AA39,2)</f>
        <v>#DIV/0!</v>
      </c>
      <c r="AH39" s="36" t="e">
        <f t="shared" ref="AH39:AH43" si="76">ROUND((W39/$G39)*$AA39,2)</f>
        <v>#DIV/0!</v>
      </c>
      <c r="AI39" s="36" t="e">
        <f t="shared" ref="AI39:AI43" si="77">ROUND((X39/$G39)*$AA39,2)</f>
        <v>#DIV/0!</v>
      </c>
      <c r="AJ39" s="36" t="e">
        <f t="shared" ref="AJ39:AJ43" si="78">ROUND((Y39/$G39)*$AA39,2)</f>
        <v>#DIV/0!</v>
      </c>
      <c r="AK39" s="38" t="e">
        <f>IF(OR(VLOOKUP($C39,limity!$A$12:$J$22,COUNTIF($AK$20:AK$20,"&lt;&gt;0")+1,0)=0,$H39&lt;VLOOKUP($C39,limity!$A$12:$J$22,COUNTIF($AK$20:AK$20,"&lt;&gt;0")+1,0)),ROUNDDOWN($AB39*AK$22,2),ROUNDDOWN($AB39*((VLOOKUP($C39,limity!$A$12:$J$22,COUNTIF($AK$20:AK$20,"&lt;&gt;0")+1,0)/$H39)*AK$22),2))</f>
        <v>#N/A</v>
      </c>
      <c r="AL39" s="38" t="e">
        <f>IF($AK39&gt;0,0,IF(OR(VLOOKUP($C39,limity!$A$12:$J$22,COUNTIF($AK$20:AL$20,"&lt;&gt;0")+1,0)=0,$H39&lt;VLOOKUP($C39,limity!$A$12:$J$22,COUNTIF($AK$20:AL$20,"&lt;&gt;0")+1,0)),ROUNDDOWN($AB39*AL$22,2),ROUNDDOWN($AB39*((VLOOKUP($C39,limity!$A$12:$J$22,COUNTIF($AK$20:AL$20,"&lt;&gt;0")+1,0)/$H39)*AL$22),2)))</f>
        <v>#N/A</v>
      </c>
      <c r="AM39" s="38" t="e">
        <f>IF(OR(VLOOKUP($C39,limity!$A$12:$J$22,COUNTIF($AK$20:AM$20,"&lt;&gt;0")+1,0)=0,$H39&lt;VLOOKUP($C39,limity!$A$12:$J$22,COUNTIF($AK$20:AM$20,"&lt;&gt;0")+1,0)),ROUNDDOWN($AB39*AM$22,2),ROUNDDOWN($AB39*((VLOOKUP($C39,limity!$A$12:$J$22,COUNTIF($AK$20:AM$20,"&lt;&gt;0")+1,0)/$H39)*AM$22),2))</f>
        <v>#N/A</v>
      </c>
      <c r="AN39" s="38" t="e">
        <f>IF(OR(VLOOKUP($C39,limity!$A$12:$J$22,COUNTIF($AK$20:AN$20,"&lt;&gt;0")+1,0)=0,$H39&lt;VLOOKUP($C39,limity!$A$12:$J$22,COUNTIF($AK$20:AN$20,"&lt;&gt;0")+1,0)),ROUNDDOWN($AB39*AN$22,2),ROUNDDOWN($AB39*((VLOOKUP($C39,limity!$A$12:$J$22,COUNTIF($AK$20:AN$20,"&lt;&gt;0")+1,0)/$H39)*AN$22),2))</f>
        <v>#N/A</v>
      </c>
      <c r="AO39" s="38" t="e">
        <f>IF(OR(VLOOKUP($C39,limity!$A$12:$J$22,COUNTIF($AK$20:AO$20,"&lt;&gt;0")+1,0)=0,$H39&lt;VLOOKUP($C39,limity!$A$12:$J$22,COUNTIF($AK$20:AO$20,"&lt;&gt;0")+1,0)),ROUNDDOWN($AB39*AO$22,2),ROUNDDOWN($AB39*((VLOOKUP($C39,limity!$A$12:$J$22,COUNTIF($AK$20:AO$20,"&lt;&gt;0")+1,0)/$H39)*AO$22),2))</f>
        <v>#N/A</v>
      </c>
      <c r="AP39" s="38" t="e">
        <f>IF(OR(VLOOKUP($C39,limity!$A$12:$J$22,COUNTIF($AK$20:AP$20,"&lt;&gt;0")+1,0)=0,$H39&lt;VLOOKUP($C39,limity!$A$12:$J$22,COUNTIF($AK$20:AP$20,"&lt;&gt;0")+1,0)),ROUNDDOWN($AB39*AP$22,2),ROUNDDOWN($AB39*((VLOOKUP($C39,limity!$A$12:$J$22,COUNTIF($AK$20:AP$20,"&lt;&gt;0")+1,0)/$H39)*AP$22),2))</f>
        <v>#N/A</v>
      </c>
      <c r="AQ39" s="38" t="e">
        <f>IF(OR(VLOOKUP($C39,limity!$A$12:$J$22,COUNTIF($AK$20:AQ$20,"&lt;&gt;0")+1,0)=0,$H39&lt;VLOOKUP($C39,limity!$A$12:$J$22,COUNTIF($AK$20:AQ$20,"&lt;&gt;0")+1,0)),ROUNDDOWN($AB39*AQ$22,2),ROUNDDOWN($AB39*((VLOOKUP($C39,limity!$A$12:$J$22,COUNTIF($AK$20:AQ$20,"&lt;&gt;0")+1,0)/$H39)*AQ$22),2))</f>
        <v>#N/A</v>
      </c>
      <c r="AR39" s="38" t="e">
        <f>IF(OR(VLOOKUP($C39,limity!$A$12:$J$22,COUNTIF($AK$20:AR$20,"&lt;&gt;0")+1,0)=0,$H39&lt;VLOOKUP($C39,limity!$A$12:$J$22,COUNTIF($AK$20:AR$20,"&lt;&gt;0")+1,0)),ROUNDDOWN($AB39*AR$22,2),ROUNDDOWN($AB39*((VLOOKUP($C39,limity!$A$12:$J$22,COUNTIF($AK$20:AR$20,"&lt;&gt;0")+1,0)/$H39)*AR$22),2))</f>
        <v>#N/A</v>
      </c>
      <c r="AS39" s="38" t="e">
        <f>IF(OR(VLOOKUP($C39,limity!$A$12:$J$22,COUNTIF($AK$20:AS$20,"&lt;&gt;0")+1,0)=0,$H39&lt;VLOOKUP($C39,limity!$A$12:$J$22,COUNTIF($AK$20:AS$20,"&lt;&gt;0")+1,0)),ROUNDDOWN($AB39*AS$22,2),ROUNDDOWN($AB39*((VLOOKUP($C39,limity!$A$12:$J$22,COUNTIF($AK$20:AS$20,"&lt;&gt;0")+1,0)/$H39)*AS$22),2))</f>
        <v>#N/A</v>
      </c>
      <c r="AT39" s="46"/>
    </row>
    <row r="40" spans="1:46" s="40" customFormat="1" ht="13.5" x14ac:dyDescent="0.2">
      <c r="A40" s="41" t="s">
        <v>121</v>
      </c>
      <c r="B40" s="92"/>
      <c r="C40" s="93"/>
      <c r="D40" s="32"/>
      <c r="E40" s="33"/>
      <c r="F40" s="34"/>
      <c r="G40" s="35">
        <f t="shared" si="46"/>
        <v>0</v>
      </c>
      <c r="H40" s="35">
        <f t="shared" si="47"/>
        <v>0</v>
      </c>
      <c r="I40" s="33"/>
      <c r="J40" s="33"/>
      <c r="K40" s="33"/>
      <c r="L40" s="33"/>
      <c r="M40" s="33"/>
      <c r="N40" s="33"/>
      <c r="O40" s="34"/>
      <c r="P40" s="34"/>
      <c r="Q40" s="35">
        <f t="shared" si="48"/>
        <v>0</v>
      </c>
      <c r="R40" s="86"/>
      <c r="S40" s="35">
        <f>IF(D40="",0,IF(VLOOKUP($D40,limity!$A$1:$CC$7,HLOOKUP($E$15,limity!$A$1:$CC$2,2,FALSE),FALSE)=0,SUM(I40:N40),IF(SUM(I40:N40)&gt;VLOOKUP($D40,limity!$A$1:$CC$7,HLOOKUP($E$15,limity!$A$1:$CC$2,2,FALSE),FALSE),VLOOKUP($D40,limity!$A$1:$CC$7,HLOOKUP($E$15,limity!$A$1:$CC$2,2,FALSE),FALSE),SUM(I40:N40))))</f>
        <v>0</v>
      </c>
      <c r="T40" s="35" t="e">
        <f t="shared" si="64"/>
        <v>#DIV/0!</v>
      </c>
      <c r="U40" s="35" t="e">
        <f t="shared" si="65"/>
        <v>#DIV/0!</v>
      </c>
      <c r="V40" s="35" t="e">
        <f t="shared" si="66"/>
        <v>#DIV/0!</v>
      </c>
      <c r="W40" s="35" t="e">
        <f t="shared" si="67"/>
        <v>#DIV/0!</v>
      </c>
      <c r="X40" s="35" t="e">
        <f t="shared" si="68"/>
        <v>#DIV/0!</v>
      </c>
      <c r="Y40" s="35" t="e">
        <f t="shared" si="69"/>
        <v>#DIV/0!</v>
      </c>
      <c r="Z40" s="86"/>
      <c r="AA40" s="33"/>
      <c r="AB40" s="36" t="e">
        <f t="shared" si="70"/>
        <v>#DIV/0!</v>
      </c>
      <c r="AC40" s="35" t="e">
        <f t="shared" si="71"/>
        <v>#N/A</v>
      </c>
      <c r="AD40" s="37" t="e">
        <f t="shared" si="72"/>
        <v>#DIV/0!</v>
      </c>
      <c r="AE40" s="36" t="e">
        <f t="shared" si="73"/>
        <v>#DIV/0!</v>
      </c>
      <c r="AF40" s="36" t="e">
        <f t="shared" si="74"/>
        <v>#DIV/0!</v>
      </c>
      <c r="AG40" s="36" t="e">
        <f t="shared" si="75"/>
        <v>#DIV/0!</v>
      </c>
      <c r="AH40" s="36" t="e">
        <f t="shared" si="76"/>
        <v>#DIV/0!</v>
      </c>
      <c r="AI40" s="36" t="e">
        <f t="shared" si="77"/>
        <v>#DIV/0!</v>
      </c>
      <c r="AJ40" s="36" t="e">
        <f t="shared" si="78"/>
        <v>#DIV/0!</v>
      </c>
      <c r="AK40" s="38" t="e">
        <f>IF(OR(VLOOKUP($C40,limity!$A$12:$J$22,COUNTIF($AK$20:AK$20,"&lt;&gt;0")+1,0)=0,$H40&lt;VLOOKUP($C40,limity!$A$12:$J$22,COUNTIF($AK$20:AK$20,"&lt;&gt;0")+1,0)),ROUNDDOWN($AB40*AK$22,2),ROUNDDOWN($AB40*((VLOOKUP($C40,limity!$A$12:$J$22,COUNTIF($AK$20:AK$20,"&lt;&gt;0")+1,0)/$H40)*AK$22),2))</f>
        <v>#N/A</v>
      </c>
      <c r="AL40" s="38" t="e">
        <f>IF($AK40&gt;0,0,IF(OR(VLOOKUP($C40,limity!$A$12:$J$22,COUNTIF($AK$20:AL$20,"&lt;&gt;0")+1,0)=0,$H40&lt;VLOOKUP($C40,limity!$A$12:$J$22,COUNTIF($AK$20:AL$20,"&lt;&gt;0")+1,0)),ROUNDDOWN($AB40*AL$22,2),ROUNDDOWN($AB40*((VLOOKUP($C40,limity!$A$12:$J$22,COUNTIF($AK$20:AL$20,"&lt;&gt;0")+1,0)/$H40)*AL$22),2)))</f>
        <v>#N/A</v>
      </c>
      <c r="AM40" s="38" t="e">
        <f>IF(OR(VLOOKUP($C40,limity!$A$12:$J$22,COUNTIF($AK$20:AM$20,"&lt;&gt;0")+1,0)=0,$H40&lt;VLOOKUP($C40,limity!$A$12:$J$22,COUNTIF($AK$20:AM$20,"&lt;&gt;0")+1,0)),ROUNDDOWN($AB40*AM$22,2),ROUNDDOWN($AB40*((VLOOKUP($C40,limity!$A$12:$J$22,COUNTIF($AK$20:AM$20,"&lt;&gt;0")+1,0)/$H40)*AM$22),2))</f>
        <v>#N/A</v>
      </c>
      <c r="AN40" s="38" t="e">
        <f>IF(OR(VLOOKUP($C40,limity!$A$12:$J$22,COUNTIF($AK$20:AN$20,"&lt;&gt;0")+1,0)=0,$H40&lt;VLOOKUP($C40,limity!$A$12:$J$22,COUNTIF($AK$20:AN$20,"&lt;&gt;0")+1,0)),ROUNDDOWN($AB40*AN$22,2),ROUNDDOWN($AB40*((VLOOKUP($C40,limity!$A$12:$J$22,COUNTIF($AK$20:AN$20,"&lt;&gt;0")+1,0)/$H40)*AN$22),2))</f>
        <v>#N/A</v>
      </c>
      <c r="AO40" s="38" t="e">
        <f>IF(OR(VLOOKUP($C40,limity!$A$12:$J$22,COUNTIF($AK$20:AO$20,"&lt;&gt;0")+1,0)=0,$H40&lt;VLOOKUP($C40,limity!$A$12:$J$22,COUNTIF($AK$20:AO$20,"&lt;&gt;0")+1,0)),ROUNDDOWN($AB40*AO$22,2),ROUNDDOWN($AB40*((VLOOKUP($C40,limity!$A$12:$J$22,COUNTIF($AK$20:AO$20,"&lt;&gt;0")+1,0)/$H40)*AO$22),2))</f>
        <v>#N/A</v>
      </c>
      <c r="AP40" s="38" t="e">
        <f>IF(OR(VLOOKUP($C40,limity!$A$12:$J$22,COUNTIF($AK$20:AP$20,"&lt;&gt;0")+1,0)=0,$H40&lt;VLOOKUP($C40,limity!$A$12:$J$22,COUNTIF($AK$20:AP$20,"&lt;&gt;0")+1,0)),ROUNDDOWN($AB40*AP$22,2),ROUNDDOWN($AB40*((VLOOKUP($C40,limity!$A$12:$J$22,COUNTIF($AK$20:AP$20,"&lt;&gt;0")+1,0)/$H40)*AP$22),2))</f>
        <v>#N/A</v>
      </c>
      <c r="AQ40" s="38" t="e">
        <f>IF(OR(VLOOKUP($C40,limity!$A$12:$J$22,COUNTIF($AK$20:AQ$20,"&lt;&gt;0")+1,0)=0,$H40&lt;VLOOKUP($C40,limity!$A$12:$J$22,COUNTIF($AK$20:AQ$20,"&lt;&gt;0")+1,0)),ROUNDDOWN($AB40*AQ$22,2),ROUNDDOWN($AB40*((VLOOKUP($C40,limity!$A$12:$J$22,COUNTIF($AK$20:AQ$20,"&lt;&gt;0")+1,0)/$H40)*AQ$22),2))</f>
        <v>#N/A</v>
      </c>
      <c r="AR40" s="38" t="e">
        <f>IF(OR(VLOOKUP($C40,limity!$A$12:$J$22,COUNTIF($AK$20:AR$20,"&lt;&gt;0")+1,0)=0,$H40&lt;VLOOKUP($C40,limity!$A$12:$J$22,COUNTIF($AK$20:AR$20,"&lt;&gt;0")+1,0)),ROUNDDOWN($AB40*AR$22,2),ROUNDDOWN($AB40*((VLOOKUP($C40,limity!$A$12:$J$22,COUNTIF($AK$20:AR$20,"&lt;&gt;0")+1,0)/$H40)*AR$22),2))</f>
        <v>#N/A</v>
      </c>
      <c r="AS40" s="38" t="e">
        <f>IF(OR(VLOOKUP($C40,limity!$A$12:$J$22,COUNTIF($AK$20:AS$20,"&lt;&gt;0")+1,0)=0,$H40&lt;VLOOKUP($C40,limity!$A$12:$J$22,COUNTIF($AK$20:AS$20,"&lt;&gt;0")+1,0)),ROUNDDOWN($AB40*AS$22,2),ROUNDDOWN($AB40*((VLOOKUP($C40,limity!$A$12:$J$22,COUNTIF($AK$20:AS$20,"&lt;&gt;0")+1,0)/$H40)*AS$22),2))</f>
        <v>#N/A</v>
      </c>
      <c r="AT40" s="46"/>
    </row>
    <row r="41" spans="1:46" s="40" customFormat="1" ht="13.5" x14ac:dyDescent="0.2">
      <c r="A41" s="41" t="s">
        <v>122</v>
      </c>
      <c r="B41" s="92"/>
      <c r="C41" s="93"/>
      <c r="D41" s="32"/>
      <c r="E41" s="33"/>
      <c r="F41" s="34"/>
      <c r="G41" s="35">
        <f t="shared" si="46"/>
        <v>0</v>
      </c>
      <c r="H41" s="35">
        <f t="shared" si="47"/>
        <v>0</v>
      </c>
      <c r="I41" s="33"/>
      <c r="J41" s="33"/>
      <c r="K41" s="33"/>
      <c r="L41" s="33"/>
      <c r="M41" s="33"/>
      <c r="N41" s="33"/>
      <c r="O41" s="34"/>
      <c r="P41" s="34"/>
      <c r="Q41" s="35">
        <f t="shared" si="48"/>
        <v>0</v>
      </c>
      <c r="R41" s="86"/>
      <c r="S41" s="35">
        <f>IF(D41="",0,IF(VLOOKUP($D41,limity!$A$1:$CC$7,HLOOKUP($E$15,limity!$A$1:$CC$2,2,FALSE),FALSE)=0,SUM(I41:N41),IF(SUM(I41:N41)&gt;VLOOKUP($D41,limity!$A$1:$CC$7,HLOOKUP($E$15,limity!$A$1:$CC$2,2,FALSE),FALSE),VLOOKUP($D41,limity!$A$1:$CC$7,HLOOKUP($E$15,limity!$A$1:$CC$2,2,FALSE),FALSE),SUM(I41:N41))))</f>
        <v>0</v>
      </c>
      <c r="T41" s="35" t="e">
        <f t="shared" si="64"/>
        <v>#DIV/0!</v>
      </c>
      <c r="U41" s="35" t="e">
        <f t="shared" si="65"/>
        <v>#DIV/0!</v>
      </c>
      <c r="V41" s="35" t="e">
        <f t="shared" si="66"/>
        <v>#DIV/0!</v>
      </c>
      <c r="W41" s="35" t="e">
        <f t="shared" si="67"/>
        <v>#DIV/0!</v>
      </c>
      <c r="X41" s="35" t="e">
        <f t="shared" si="68"/>
        <v>#DIV/0!</v>
      </c>
      <c r="Y41" s="35" t="e">
        <f t="shared" si="69"/>
        <v>#DIV/0!</v>
      </c>
      <c r="Z41" s="86"/>
      <c r="AA41" s="33"/>
      <c r="AB41" s="36" t="e">
        <f t="shared" si="70"/>
        <v>#DIV/0!</v>
      </c>
      <c r="AC41" s="35" t="e">
        <f t="shared" si="71"/>
        <v>#N/A</v>
      </c>
      <c r="AD41" s="37" t="e">
        <f t="shared" si="72"/>
        <v>#DIV/0!</v>
      </c>
      <c r="AE41" s="36" t="e">
        <f t="shared" si="73"/>
        <v>#DIV/0!</v>
      </c>
      <c r="AF41" s="36" t="e">
        <f t="shared" si="74"/>
        <v>#DIV/0!</v>
      </c>
      <c r="AG41" s="36" t="e">
        <f t="shared" si="75"/>
        <v>#DIV/0!</v>
      </c>
      <c r="AH41" s="36" t="e">
        <f t="shared" si="76"/>
        <v>#DIV/0!</v>
      </c>
      <c r="AI41" s="36" t="e">
        <f t="shared" si="77"/>
        <v>#DIV/0!</v>
      </c>
      <c r="AJ41" s="36" t="e">
        <f t="shared" si="78"/>
        <v>#DIV/0!</v>
      </c>
      <c r="AK41" s="38" t="e">
        <f>IF(OR(VLOOKUP($C41,limity!$A$12:$J$22,COUNTIF($AK$20:AK$20,"&lt;&gt;0")+1,0)=0,$H41&lt;VLOOKUP($C41,limity!$A$12:$J$22,COUNTIF($AK$20:AK$20,"&lt;&gt;0")+1,0)),ROUNDDOWN($AB41*AK$22,2),ROUNDDOWN($AB41*((VLOOKUP($C41,limity!$A$12:$J$22,COUNTIF($AK$20:AK$20,"&lt;&gt;0")+1,0)/$H41)*AK$22),2))</f>
        <v>#N/A</v>
      </c>
      <c r="AL41" s="38" t="e">
        <f>IF($AK41&gt;0,0,IF(OR(VLOOKUP($C41,limity!$A$12:$J$22,COUNTIF($AK$20:AL$20,"&lt;&gt;0")+1,0)=0,$H41&lt;VLOOKUP($C41,limity!$A$12:$J$22,COUNTIF($AK$20:AL$20,"&lt;&gt;0")+1,0)),ROUNDDOWN($AB41*AL$22,2),ROUNDDOWN($AB41*((VLOOKUP($C41,limity!$A$12:$J$22,COUNTIF($AK$20:AL$20,"&lt;&gt;0")+1,0)/$H41)*AL$22),2)))</f>
        <v>#N/A</v>
      </c>
      <c r="AM41" s="38" t="e">
        <f>IF(OR(VLOOKUP($C41,limity!$A$12:$J$22,COUNTIF($AK$20:AM$20,"&lt;&gt;0")+1,0)=0,$H41&lt;VLOOKUP($C41,limity!$A$12:$J$22,COUNTIF($AK$20:AM$20,"&lt;&gt;0")+1,0)),ROUNDDOWN($AB41*AM$22,2),ROUNDDOWN($AB41*((VLOOKUP($C41,limity!$A$12:$J$22,COUNTIF($AK$20:AM$20,"&lt;&gt;0")+1,0)/$H41)*AM$22),2))</f>
        <v>#N/A</v>
      </c>
      <c r="AN41" s="38" t="e">
        <f>IF(OR(VLOOKUP($C41,limity!$A$12:$J$22,COUNTIF($AK$20:AN$20,"&lt;&gt;0")+1,0)=0,$H41&lt;VLOOKUP($C41,limity!$A$12:$J$22,COUNTIF($AK$20:AN$20,"&lt;&gt;0")+1,0)),ROUNDDOWN($AB41*AN$22,2),ROUNDDOWN($AB41*((VLOOKUP($C41,limity!$A$12:$J$22,COUNTIF($AK$20:AN$20,"&lt;&gt;0")+1,0)/$H41)*AN$22),2))</f>
        <v>#N/A</v>
      </c>
      <c r="AO41" s="38" t="e">
        <f>IF(OR(VLOOKUP($C41,limity!$A$12:$J$22,COUNTIF($AK$20:AO$20,"&lt;&gt;0")+1,0)=0,$H41&lt;VLOOKUP($C41,limity!$A$12:$J$22,COUNTIF($AK$20:AO$20,"&lt;&gt;0")+1,0)),ROUNDDOWN($AB41*AO$22,2),ROUNDDOWN($AB41*((VLOOKUP($C41,limity!$A$12:$J$22,COUNTIF($AK$20:AO$20,"&lt;&gt;0")+1,0)/$H41)*AO$22),2))</f>
        <v>#N/A</v>
      </c>
      <c r="AP41" s="38" t="e">
        <f>IF(OR(VLOOKUP($C41,limity!$A$12:$J$22,COUNTIF($AK$20:AP$20,"&lt;&gt;0")+1,0)=0,$H41&lt;VLOOKUP($C41,limity!$A$12:$J$22,COUNTIF($AK$20:AP$20,"&lt;&gt;0")+1,0)),ROUNDDOWN($AB41*AP$22,2),ROUNDDOWN($AB41*((VLOOKUP($C41,limity!$A$12:$J$22,COUNTIF($AK$20:AP$20,"&lt;&gt;0")+1,0)/$H41)*AP$22),2))</f>
        <v>#N/A</v>
      </c>
      <c r="AQ41" s="38" t="e">
        <f>IF(OR(VLOOKUP($C41,limity!$A$12:$J$22,COUNTIF($AK$20:AQ$20,"&lt;&gt;0")+1,0)=0,$H41&lt;VLOOKUP($C41,limity!$A$12:$J$22,COUNTIF($AK$20:AQ$20,"&lt;&gt;0")+1,0)),ROUNDDOWN($AB41*AQ$22,2),ROUNDDOWN($AB41*((VLOOKUP($C41,limity!$A$12:$J$22,COUNTIF($AK$20:AQ$20,"&lt;&gt;0")+1,0)/$H41)*AQ$22),2))</f>
        <v>#N/A</v>
      </c>
      <c r="AR41" s="38" t="e">
        <f>IF(OR(VLOOKUP($C41,limity!$A$12:$J$22,COUNTIF($AK$20:AR$20,"&lt;&gt;0")+1,0)=0,$H41&lt;VLOOKUP($C41,limity!$A$12:$J$22,COUNTIF($AK$20:AR$20,"&lt;&gt;0")+1,0)),ROUNDDOWN($AB41*AR$22,2),ROUNDDOWN($AB41*((VLOOKUP($C41,limity!$A$12:$J$22,COUNTIF($AK$20:AR$20,"&lt;&gt;0")+1,0)/$H41)*AR$22),2))</f>
        <v>#N/A</v>
      </c>
      <c r="AS41" s="38" t="e">
        <f>IF(OR(VLOOKUP($C41,limity!$A$12:$J$22,COUNTIF($AK$20:AS$20,"&lt;&gt;0")+1,0)=0,$H41&lt;VLOOKUP($C41,limity!$A$12:$J$22,COUNTIF($AK$20:AS$20,"&lt;&gt;0")+1,0)),ROUNDDOWN($AB41*AS$22,2),ROUNDDOWN($AB41*((VLOOKUP($C41,limity!$A$12:$J$22,COUNTIF($AK$20:AS$20,"&lt;&gt;0")+1,0)/$H41)*AS$22),2))</f>
        <v>#N/A</v>
      </c>
      <c r="AT41" s="46"/>
    </row>
    <row r="42" spans="1:46" s="40" customFormat="1" ht="13.5" x14ac:dyDescent="0.2">
      <c r="A42" s="31" t="s">
        <v>123</v>
      </c>
      <c r="B42" s="92"/>
      <c r="C42" s="93"/>
      <c r="D42" s="32"/>
      <c r="E42" s="33"/>
      <c r="F42" s="34"/>
      <c r="G42" s="35">
        <f t="shared" si="46"/>
        <v>0</v>
      </c>
      <c r="H42" s="35">
        <f t="shared" si="47"/>
        <v>0</v>
      </c>
      <c r="I42" s="33"/>
      <c r="J42" s="33"/>
      <c r="K42" s="33"/>
      <c r="L42" s="33"/>
      <c r="M42" s="33"/>
      <c r="N42" s="33"/>
      <c r="O42" s="34"/>
      <c r="P42" s="34"/>
      <c r="Q42" s="35">
        <f t="shared" si="48"/>
        <v>0</v>
      </c>
      <c r="R42" s="86"/>
      <c r="S42" s="35">
        <f>IF(D42="",0,IF(VLOOKUP($D42,limity!$A$1:$CC$7,HLOOKUP($E$15,limity!$A$1:$CC$2,2,FALSE),FALSE)=0,SUM(I42:N42),IF(SUM(I42:N42)&gt;VLOOKUP($D42,limity!$A$1:$CC$7,HLOOKUP($E$15,limity!$A$1:$CC$2,2,FALSE),FALSE),VLOOKUP($D42,limity!$A$1:$CC$7,HLOOKUP($E$15,limity!$A$1:$CC$2,2,FALSE),FALSE),SUM(I42:N42))))</f>
        <v>0</v>
      </c>
      <c r="T42" s="35" t="e">
        <f t="shared" si="64"/>
        <v>#DIV/0!</v>
      </c>
      <c r="U42" s="35" t="e">
        <f t="shared" si="65"/>
        <v>#DIV/0!</v>
      </c>
      <c r="V42" s="35" t="e">
        <f t="shared" si="66"/>
        <v>#DIV/0!</v>
      </c>
      <c r="W42" s="35" t="e">
        <f t="shared" si="67"/>
        <v>#DIV/0!</v>
      </c>
      <c r="X42" s="35" t="e">
        <f t="shared" si="68"/>
        <v>#DIV/0!</v>
      </c>
      <c r="Y42" s="35" t="e">
        <f t="shared" si="69"/>
        <v>#DIV/0!</v>
      </c>
      <c r="Z42" s="86"/>
      <c r="AA42" s="33"/>
      <c r="AB42" s="36" t="e">
        <f t="shared" si="70"/>
        <v>#DIV/0!</v>
      </c>
      <c r="AC42" s="35" t="e">
        <f t="shared" si="71"/>
        <v>#N/A</v>
      </c>
      <c r="AD42" s="37" t="e">
        <f t="shared" si="72"/>
        <v>#DIV/0!</v>
      </c>
      <c r="AE42" s="36" t="e">
        <f t="shared" si="73"/>
        <v>#DIV/0!</v>
      </c>
      <c r="AF42" s="36" t="e">
        <f t="shared" si="74"/>
        <v>#DIV/0!</v>
      </c>
      <c r="AG42" s="36" t="e">
        <f t="shared" si="75"/>
        <v>#DIV/0!</v>
      </c>
      <c r="AH42" s="36" t="e">
        <f t="shared" si="76"/>
        <v>#DIV/0!</v>
      </c>
      <c r="AI42" s="36" t="e">
        <f t="shared" si="77"/>
        <v>#DIV/0!</v>
      </c>
      <c r="AJ42" s="36" t="e">
        <f t="shared" si="78"/>
        <v>#DIV/0!</v>
      </c>
      <c r="AK42" s="38" t="e">
        <f>IF(OR(VLOOKUP($C42,limity!$A$12:$J$22,COUNTIF($AK$20:AK$20,"&lt;&gt;0")+1,0)=0,$H42&lt;VLOOKUP($C42,limity!$A$12:$J$22,COUNTIF($AK$20:AK$20,"&lt;&gt;0")+1,0)),ROUNDDOWN($AB42*AK$22,2),ROUNDDOWN($AB42*((VLOOKUP($C42,limity!$A$12:$J$22,COUNTIF($AK$20:AK$20,"&lt;&gt;0")+1,0)/$H42)*AK$22),2))</f>
        <v>#N/A</v>
      </c>
      <c r="AL42" s="38" t="e">
        <f>IF($AK42&gt;0,0,IF(OR(VLOOKUP($C42,limity!$A$12:$J$22,COUNTIF($AK$20:AL$20,"&lt;&gt;0")+1,0)=0,$H42&lt;VLOOKUP($C42,limity!$A$12:$J$22,COUNTIF($AK$20:AL$20,"&lt;&gt;0")+1,0)),ROUNDDOWN($AB42*AL$22,2),ROUNDDOWN($AB42*((VLOOKUP($C42,limity!$A$12:$J$22,COUNTIF($AK$20:AL$20,"&lt;&gt;0")+1,0)/$H42)*AL$22),2)))</f>
        <v>#N/A</v>
      </c>
      <c r="AM42" s="38" t="e">
        <f>IF(OR(VLOOKUP($C42,limity!$A$12:$J$22,COUNTIF($AK$20:AM$20,"&lt;&gt;0")+1,0)=0,$H42&lt;VLOOKUP($C42,limity!$A$12:$J$22,COUNTIF($AK$20:AM$20,"&lt;&gt;0")+1,0)),ROUNDDOWN($AB42*AM$22,2),ROUNDDOWN($AB42*((VLOOKUP($C42,limity!$A$12:$J$22,COUNTIF($AK$20:AM$20,"&lt;&gt;0")+1,0)/$H42)*AM$22),2))</f>
        <v>#N/A</v>
      </c>
      <c r="AN42" s="38" t="e">
        <f>IF(OR(VLOOKUP($C42,limity!$A$12:$J$22,COUNTIF($AK$20:AN$20,"&lt;&gt;0")+1,0)=0,$H42&lt;VLOOKUP($C42,limity!$A$12:$J$22,COUNTIF($AK$20:AN$20,"&lt;&gt;0")+1,0)),ROUNDDOWN($AB42*AN$22,2),ROUNDDOWN($AB42*((VLOOKUP($C42,limity!$A$12:$J$22,COUNTIF($AK$20:AN$20,"&lt;&gt;0")+1,0)/$H42)*AN$22),2))</f>
        <v>#N/A</v>
      </c>
      <c r="AO42" s="38" t="e">
        <f>IF(OR(VLOOKUP($C42,limity!$A$12:$J$22,COUNTIF($AK$20:AO$20,"&lt;&gt;0")+1,0)=0,$H42&lt;VLOOKUP($C42,limity!$A$12:$J$22,COUNTIF($AK$20:AO$20,"&lt;&gt;0")+1,0)),ROUNDDOWN($AB42*AO$22,2),ROUNDDOWN($AB42*((VLOOKUP($C42,limity!$A$12:$J$22,COUNTIF($AK$20:AO$20,"&lt;&gt;0")+1,0)/$H42)*AO$22),2))</f>
        <v>#N/A</v>
      </c>
      <c r="AP42" s="38" t="e">
        <f>IF(OR(VLOOKUP($C42,limity!$A$12:$J$22,COUNTIF($AK$20:AP$20,"&lt;&gt;0")+1,0)=0,$H42&lt;VLOOKUP($C42,limity!$A$12:$J$22,COUNTIF($AK$20:AP$20,"&lt;&gt;0")+1,0)),ROUNDDOWN($AB42*AP$22,2),ROUNDDOWN($AB42*((VLOOKUP($C42,limity!$A$12:$J$22,COUNTIF($AK$20:AP$20,"&lt;&gt;0")+1,0)/$H42)*AP$22),2))</f>
        <v>#N/A</v>
      </c>
      <c r="AQ42" s="38" t="e">
        <f>IF(OR(VLOOKUP($C42,limity!$A$12:$J$22,COUNTIF($AK$20:AQ$20,"&lt;&gt;0")+1,0)=0,$H42&lt;VLOOKUP($C42,limity!$A$12:$J$22,COUNTIF($AK$20:AQ$20,"&lt;&gt;0")+1,0)),ROUNDDOWN($AB42*AQ$22,2),ROUNDDOWN($AB42*((VLOOKUP($C42,limity!$A$12:$J$22,COUNTIF($AK$20:AQ$20,"&lt;&gt;0")+1,0)/$H42)*AQ$22),2))</f>
        <v>#N/A</v>
      </c>
      <c r="AR42" s="38" t="e">
        <f>IF(OR(VLOOKUP($C42,limity!$A$12:$J$22,COUNTIF($AK$20:AR$20,"&lt;&gt;0")+1,0)=0,$H42&lt;VLOOKUP($C42,limity!$A$12:$J$22,COUNTIF($AK$20:AR$20,"&lt;&gt;0")+1,0)),ROUNDDOWN($AB42*AR$22,2),ROUNDDOWN($AB42*((VLOOKUP($C42,limity!$A$12:$J$22,COUNTIF($AK$20:AR$20,"&lt;&gt;0")+1,0)/$H42)*AR$22),2))</f>
        <v>#N/A</v>
      </c>
      <c r="AS42" s="38" t="e">
        <f>IF(OR(VLOOKUP($C42,limity!$A$12:$J$22,COUNTIF($AK$20:AS$20,"&lt;&gt;0")+1,0)=0,$H42&lt;VLOOKUP($C42,limity!$A$12:$J$22,COUNTIF($AK$20:AS$20,"&lt;&gt;0")+1,0)),ROUNDDOWN($AB42*AS$22,2),ROUNDDOWN($AB42*((VLOOKUP($C42,limity!$A$12:$J$22,COUNTIF($AK$20:AS$20,"&lt;&gt;0")+1,0)/$H42)*AS$22),2))</f>
        <v>#N/A</v>
      </c>
      <c r="AT42" s="46"/>
    </row>
    <row r="43" spans="1:46" s="40" customFormat="1" ht="13.5" x14ac:dyDescent="0.2">
      <c r="A43" s="31" t="s">
        <v>124</v>
      </c>
      <c r="B43" s="92"/>
      <c r="C43" s="93"/>
      <c r="D43" s="32"/>
      <c r="E43" s="33"/>
      <c r="F43" s="34"/>
      <c r="G43" s="35">
        <f t="shared" si="46"/>
        <v>0</v>
      </c>
      <c r="H43" s="35">
        <f t="shared" si="47"/>
        <v>0</v>
      </c>
      <c r="I43" s="33"/>
      <c r="J43" s="33"/>
      <c r="K43" s="33"/>
      <c r="L43" s="33"/>
      <c r="M43" s="33"/>
      <c r="N43" s="33"/>
      <c r="O43" s="34"/>
      <c r="P43" s="34"/>
      <c r="Q43" s="35">
        <f t="shared" si="48"/>
        <v>0</v>
      </c>
      <c r="R43" s="86"/>
      <c r="S43" s="35">
        <f>IF(D43="",0,IF(VLOOKUP($D43,limity!$A$1:$CC$7,HLOOKUP($E$15,limity!$A$1:$CC$2,2,FALSE),FALSE)=0,SUM(I43:N43),IF(SUM(I43:N43)&gt;VLOOKUP($D43,limity!$A$1:$CC$7,HLOOKUP($E$15,limity!$A$1:$CC$2,2,FALSE),FALSE),VLOOKUP($D43,limity!$A$1:$CC$7,HLOOKUP($E$15,limity!$A$1:$CC$2,2,FALSE),FALSE),SUM(I43:N43))))</f>
        <v>0</v>
      </c>
      <c r="T43" s="35" t="e">
        <f t="shared" si="64"/>
        <v>#DIV/0!</v>
      </c>
      <c r="U43" s="35" t="e">
        <f t="shared" si="65"/>
        <v>#DIV/0!</v>
      </c>
      <c r="V43" s="35" t="e">
        <f t="shared" si="66"/>
        <v>#DIV/0!</v>
      </c>
      <c r="W43" s="35" t="e">
        <f t="shared" si="67"/>
        <v>#DIV/0!</v>
      </c>
      <c r="X43" s="35" t="e">
        <f t="shared" si="68"/>
        <v>#DIV/0!</v>
      </c>
      <c r="Y43" s="35" t="e">
        <f t="shared" si="69"/>
        <v>#DIV/0!</v>
      </c>
      <c r="Z43" s="86"/>
      <c r="AA43" s="33"/>
      <c r="AB43" s="36" t="e">
        <f t="shared" si="70"/>
        <v>#DIV/0!</v>
      </c>
      <c r="AC43" s="35" t="e">
        <f t="shared" si="71"/>
        <v>#N/A</v>
      </c>
      <c r="AD43" s="37" t="e">
        <f t="shared" si="72"/>
        <v>#DIV/0!</v>
      </c>
      <c r="AE43" s="36" t="e">
        <f t="shared" si="73"/>
        <v>#DIV/0!</v>
      </c>
      <c r="AF43" s="36" t="e">
        <f t="shared" si="74"/>
        <v>#DIV/0!</v>
      </c>
      <c r="AG43" s="36" t="e">
        <f t="shared" si="75"/>
        <v>#DIV/0!</v>
      </c>
      <c r="AH43" s="36" t="e">
        <f t="shared" si="76"/>
        <v>#DIV/0!</v>
      </c>
      <c r="AI43" s="36" t="e">
        <f t="shared" si="77"/>
        <v>#DIV/0!</v>
      </c>
      <c r="AJ43" s="36" t="e">
        <f t="shared" si="78"/>
        <v>#DIV/0!</v>
      </c>
      <c r="AK43" s="38" t="e">
        <f>IF(OR(VLOOKUP($C43,limity!$A$12:$J$22,COUNTIF($AK$20:AK$20,"&lt;&gt;0")+1,0)=0,$H43&lt;VLOOKUP($C43,limity!$A$12:$J$22,COUNTIF($AK$20:AK$20,"&lt;&gt;0")+1,0)),ROUNDDOWN($AB43*AK$22,2),ROUNDDOWN($AB43*((VLOOKUP($C43,limity!$A$12:$J$22,COUNTIF($AK$20:AK$20,"&lt;&gt;0")+1,0)/$H43)*AK$22),2))</f>
        <v>#N/A</v>
      </c>
      <c r="AL43" s="38" t="e">
        <f>IF($AK43&gt;0,0,IF(OR(VLOOKUP($C43,limity!$A$12:$J$22,COUNTIF($AK$20:AL$20,"&lt;&gt;0")+1,0)=0,$H43&lt;VLOOKUP($C43,limity!$A$12:$J$22,COUNTIF($AK$20:AL$20,"&lt;&gt;0")+1,0)),ROUNDDOWN($AB43*AL$22,2),ROUNDDOWN($AB43*((VLOOKUP($C43,limity!$A$12:$J$22,COUNTIF($AK$20:AL$20,"&lt;&gt;0")+1,0)/$H43)*AL$22),2)))</f>
        <v>#N/A</v>
      </c>
      <c r="AM43" s="38" t="e">
        <f>IF(OR(VLOOKUP($C43,limity!$A$12:$J$22,COUNTIF($AK$20:AM$20,"&lt;&gt;0")+1,0)=0,$H43&lt;VLOOKUP($C43,limity!$A$12:$J$22,COUNTIF($AK$20:AM$20,"&lt;&gt;0")+1,0)),ROUNDDOWN($AB43*AM$22,2),ROUNDDOWN($AB43*((VLOOKUP($C43,limity!$A$12:$J$22,COUNTIF($AK$20:AM$20,"&lt;&gt;0")+1,0)/$H43)*AM$22),2))</f>
        <v>#N/A</v>
      </c>
      <c r="AN43" s="38" t="e">
        <f>IF(OR(VLOOKUP($C43,limity!$A$12:$J$22,COUNTIF($AK$20:AN$20,"&lt;&gt;0")+1,0)=0,$H43&lt;VLOOKUP($C43,limity!$A$12:$J$22,COUNTIF($AK$20:AN$20,"&lt;&gt;0")+1,0)),ROUNDDOWN($AB43*AN$22,2),ROUNDDOWN($AB43*((VLOOKUP($C43,limity!$A$12:$J$22,COUNTIF($AK$20:AN$20,"&lt;&gt;0")+1,0)/$H43)*AN$22),2))</f>
        <v>#N/A</v>
      </c>
      <c r="AO43" s="38" t="e">
        <f>IF(OR(VLOOKUP($C43,limity!$A$12:$J$22,COUNTIF($AK$20:AO$20,"&lt;&gt;0")+1,0)=0,$H43&lt;VLOOKUP($C43,limity!$A$12:$J$22,COUNTIF($AK$20:AO$20,"&lt;&gt;0")+1,0)),ROUNDDOWN($AB43*AO$22,2),ROUNDDOWN($AB43*((VLOOKUP($C43,limity!$A$12:$J$22,COUNTIF($AK$20:AO$20,"&lt;&gt;0")+1,0)/$H43)*AO$22),2))</f>
        <v>#N/A</v>
      </c>
      <c r="AP43" s="38" t="e">
        <f>IF(OR(VLOOKUP($C43,limity!$A$12:$J$22,COUNTIF($AK$20:AP$20,"&lt;&gt;0")+1,0)=0,$H43&lt;VLOOKUP($C43,limity!$A$12:$J$22,COUNTIF($AK$20:AP$20,"&lt;&gt;0")+1,0)),ROUNDDOWN($AB43*AP$22,2),ROUNDDOWN($AB43*((VLOOKUP($C43,limity!$A$12:$J$22,COUNTIF($AK$20:AP$20,"&lt;&gt;0")+1,0)/$H43)*AP$22),2))</f>
        <v>#N/A</v>
      </c>
      <c r="AQ43" s="38" t="e">
        <f>IF(OR(VLOOKUP($C43,limity!$A$12:$J$22,COUNTIF($AK$20:AQ$20,"&lt;&gt;0")+1,0)=0,$H43&lt;VLOOKUP($C43,limity!$A$12:$J$22,COUNTIF($AK$20:AQ$20,"&lt;&gt;0")+1,0)),ROUNDDOWN($AB43*AQ$22,2),ROUNDDOWN($AB43*((VLOOKUP($C43,limity!$A$12:$J$22,COUNTIF($AK$20:AQ$20,"&lt;&gt;0")+1,0)/$H43)*AQ$22),2))</f>
        <v>#N/A</v>
      </c>
      <c r="AR43" s="38" t="e">
        <f>IF(OR(VLOOKUP($C43,limity!$A$12:$J$22,COUNTIF($AK$20:AR$20,"&lt;&gt;0")+1,0)=0,$H43&lt;VLOOKUP($C43,limity!$A$12:$J$22,COUNTIF($AK$20:AR$20,"&lt;&gt;0")+1,0)),ROUNDDOWN($AB43*AR$22,2),ROUNDDOWN($AB43*((VLOOKUP($C43,limity!$A$12:$J$22,COUNTIF($AK$20:AR$20,"&lt;&gt;0")+1,0)/$H43)*AR$22),2))</f>
        <v>#N/A</v>
      </c>
      <c r="AS43" s="38" t="e">
        <f>IF(OR(VLOOKUP($C43,limity!$A$12:$J$22,COUNTIF($AK$20:AS$20,"&lt;&gt;0")+1,0)=0,$H43&lt;VLOOKUP($C43,limity!$A$12:$J$22,COUNTIF($AK$20:AS$20,"&lt;&gt;0")+1,0)),ROUNDDOWN($AB43*AS$22,2),ROUNDDOWN($AB43*((VLOOKUP($C43,limity!$A$12:$J$22,COUNTIF($AK$20:AS$20,"&lt;&gt;0")+1,0)/$H43)*AS$22),2))</f>
        <v>#N/A</v>
      </c>
      <c r="AT43" s="46"/>
    </row>
    <row r="44" spans="1:46" s="40" customFormat="1" ht="13.5" x14ac:dyDescent="0.2">
      <c r="A44" s="31" t="s">
        <v>125</v>
      </c>
      <c r="B44" s="92"/>
      <c r="C44" s="93"/>
      <c r="D44" s="32"/>
      <c r="E44" s="33"/>
      <c r="F44" s="34"/>
      <c r="G44" s="35">
        <f t="shared" si="46"/>
        <v>0</v>
      </c>
      <c r="H44" s="35">
        <f t="shared" si="47"/>
        <v>0</v>
      </c>
      <c r="I44" s="33"/>
      <c r="J44" s="33"/>
      <c r="K44" s="33"/>
      <c r="L44" s="33"/>
      <c r="M44" s="33"/>
      <c r="N44" s="33"/>
      <c r="O44" s="34"/>
      <c r="P44" s="34"/>
      <c r="Q44" s="35">
        <f t="shared" si="48"/>
        <v>0</v>
      </c>
      <c r="R44" s="86"/>
      <c r="S44" s="35">
        <f>IF(D44="",0,IF(VLOOKUP($D44,limity!$A$1:$CC$7,HLOOKUP($E$15,limity!$A$1:$CC$2,2,FALSE),FALSE)=0,SUM(I44:N44),IF(SUM(I44:N44)&gt;VLOOKUP($D44,limity!$A$1:$CC$7,HLOOKUP($E$15,limity!$A$1:$CC$2,2,FALSE),FALSE),VLOOKUP($D44,limity!$A$1:$CC$7,HLOOKUP($E$15,limity!$A$1:$CC$2,2,FALSE),FALSE),SUM(I44:N44))))</f>
        <v>0</v>
      </c>
      <c r="T44" s="35" t="e">
        <f t="shared" si="49"/>
        <v>#DIV/0!</v>
      </c>
      <c r="U44" s="35" t="e">
        <f t="shared" si="50"/>
        <v>#DIV/0!</v>
      </c>
      <c r="V44" s="35" t="e">
        <f t="shared" si="51"/>
        <v>#DIV/0!</v>
      </c>
      <c r="W44" s="35" t="e">
        <f t="shared" si="52"/>
        <v>#DIV/0!</v>
      </c>
      <c r="X44" s="35" t="e">
        <f t="shared" si="53"/>
        <v>#DIV/0!</v>
      </c>
      <c r="Y44" s="35" t="e">
        <f t="shared" si="54"/>
        <v>#DIV/0!</v>
      </c>
      <c r="Z44" s="86"/>
      <c r="AA44" s="33"/>
      <c r="AB44" s="36" t="e">
        <f t="shared" si="55"/>
        <v>#DIV/0!</v>
      </c>
      <c r="AC44" s="35" t="e">
        <f>IF((SUM(AK44:AS44)/AA44)*G44+ROUND((H44-S44)*(P44/H44),2)&lt;=P44,SUM(AK44:AS44),((P44-ROUND((H44-S44)*(P44/H44),2))/G44)*AA44)</f>
        <v>#N/A</v>
      </c>
      <c r="AD44" s="37" t="e">
        <f t="shared" si="57"/>
        <v>#DIV/0!</v>
      </c>
      <c r="AE44" s="36" t="e">
        <f t="shared" si="58"/>
        <v>#DIV/0!</v>
      </c>
      <c r="AF44" s="36" t="e">
        <f t="shared" si="59"/>
        <v>#DIV/0!</v>
      </c>
      <c r="AG44" s="36" t="e">
        <f t="shared" si="60"/>
        <v>#DIV/0!</v>
      </c>
      <c r="AH44" s="36" t="e">
        <f t="shared" si="61"/>
        <v>#DIV/0!</v>
      </c>
      <c r="AI44" s="36" t="e">
        <f t="shared" si="62"/>
        <v>#DIV/0!</v>
      </c>
      <c r="AJ44" s="36" t="e">
        <f t="shared" si="63"/>
        <v>#DIV/0!</v>
      </c>
      <c r="AK44" s="38" t="e">
        <f>IF(OR(VLOOKUP($C44,limity!$A$12:$J$22,COUNTIF($AK$20:AK$20,"&lt;&gt;0")+1,0)=0,$H44&lt;VLOOKUP($C44,limity!$A$12:$J$22,COUNTIF($AK$20:AK$20,"&lt;&gt;0")+1,0)),ROUNDDOWN($AB44*AK$22,2),ROUNDDOWN($AB44*((VLOOKUP($C44,limity!$A$12:$J$22,COUNTIF($AK$20:AK$20,"&lt;&gt;0")+1,0)/$H44)*AK$22),2))</f>
        <v>#N/A</v>
      </c>
      <c r="AL44" s="38" t="e">
        <f>IF($AK44&gt;0,0,IF(OR(VLOOKUP($C44,limity!$A$12:$J$22,COUNTIF($AK$20:AL$20,"&lt;&gt;0")+1,0)=0,$H44&lt;VLOOKUP($C44,limity!$A$12:$J$22,COUNTIF($AK$20:AL$20,"&lt;&gt;0")+1,0)),ROUNDDOWN($AB44*AL$22,2),ROUNDDOWN($AB44*((VLOOKUP($C44,limity!$A$12:$J$22,COUNTIF($AK$20:AL$20,"&lt;&gt;0")+1,0)/$H44)*AL$22),2)))</f>
        <v>#N/A</v>
      </c>
      <c r="AM44" s="38" t="e">
        <f>IF(OR(VLOOKUP($C44,limity!$A$12:$J$22,COUNTIF($AK$20:AM$20,"&lt;&gt;0")+1,0)=0,$H44&lt;VLOOKUP($C44,limity!$A$12:$J$22,COUNTIF($AK$20:AM$20,"&lt;&gt;0")+1,0)),ROUNDDOWN($AB44*AM$22,2),ROUNDDOWN($AB44*((VLOOKUP($C44,limity!$A$12:$J$22,COUNTIF($AK$20:AM$20,"&lt;&gt;0")+1,0)/$H44)*AM$22),2))</f>
        <v>#N/A</v>
      </c>
      <c r="AN44" s="38" t="e">
        <f>IF(OR(VLOOKUP($C44,limity!$A$12:$J$22,COUNTIF($AK$20:AN$20,"&lt;&gt;0")+1,0)=0,$H44&lt;VLOOKUP($C44,limity!$A$12:$J$22,COUNTIF($AK$20:AN$20,"&lt;&gt;0")+1,0)),ROUNDDOWN($AB44*AN$22,2),ROUNDDOWN($AB44*((VLOOKUP($C44,limity!$A$12:$J$22,COUNTIF($AK$20:AN$20,"&lt;&gt;0")+1,0)/$H44)*AN$22),2))</f>
        <v>#N/A</v>
      </c>
      <c r="AO44" s="38" t="e">
        <f>IF(OR(VLOOKUP($C44,limity!$A$12:$J$22,COUNTIF($AK$20:AO$20,"&lt;&gt;0")+1,0)=0,$H44&lt;VLOOKUP($C44,limity!$A$12:$J$22,COUNTIF($AK$20:AO$20,"&lt;&gt;0")+1,0)),ROUNDDOWN($AB44*AO$22,2),ROUNDDOWN($AB44*((VLOOKUP($C44,limity!$A$12:$J$22,COUNTIF($AK$20:AO$20,"&lt;&gt;0")+1,0)/$H44)*AO$22),2))</f>
        <v>#N/A</v>
      </c>
      <c r="AP44" s="38" t="e">
        <f>IF(OR(VLOOKUP($C44,limity!$A$12:$J$22,COUNTIF($AK$20:AP$20,"&lt;&gt;0")+1,0)=0,$H44&lt;VLOOKUP($C44,limity!$A$12:$J$22,COUNTIF($AK$20:AP$20,"&lt;&gt;0")+1,0)),ROUNDDOWN($AB44*AP$22,2),ROUNDDOWN($AB44*((VLOOKUP($C44,limity!$A$12:$J$22,COUNTIF($AK$20:AP$20,"&lt;&gt;0")+1,0)/$H44)*AP$22),2))</f>
        <v>#N/A</v>
      </c>
      <c r="AQ44" s="38" t="e">
        <f>IF(OR(VLOOKUP($C44,limity!$A$12:$J$22,COUNTIF($AK$20:AQ$20,"&lt;&gt;0")+1,0)=0,$H44&lt;VLOOKUP($C44,limity!$A$12:$J$22,COUNTIF($AK$20:AQ$20,"&lt;&gt;0")+1,0)),ROUNDDOWN($AB44*AQ$22,2),ROUNDDOWN($AB44*((VLOOKUP($C44,limity!$A$12:$J$22,COUNTIF($AK$20:AQ$20,"&lt;&gt;0")+1,0)/$H44)*AQ$22),2))</f>
        <v>#N/A</v>
      </c>
      <c r="AR44" s="38" t="e">
        <f>IF(OR(VLOOKUP($C44,limity!$A$12:$J$22,COUNTIF($AK$20:AR$20,"&lt;&gt;0")+1,0)=0,$H44&lt;VLOOKUP($C44,limity!$A$12:$J$22,COUNTIF($AK$20:AR$20,"&lt;&gt;0")+1,0)),ROUNDDOWN($AB44*AR$22,2),ROUNDDOWN($AB44*((VLOOKUP($C44,limity!$A$12:$J$22,COUNTIF($AK$20:AR$20,"&lt;&gt;0")+1,0)/$H44)*AR$22),2))</f>
        <v>#N/A</v>
      </c>
      <c r="AS44" s="38" t="e">
        <f>IF(OR(VLOOKUP($C44,limity!$A$12:$J$22,COUNTIF($AK$20:AS$20,"&lt;&gt;0")+1,0)=0,$H44&lt;VLOOKUP($C44,limity!$A$12:$J$22,COUNTIF($AK$20:AS$20,"&lt;&gt;0")+1,0)),ROUNDDOWN($AB44*AS$22,2),ROUNDDOWN($AB44*((VLOOKUP($C44,limity!$A$12:$J$22,COUNTIF($AK$20:AS$20,"&lt;&gt;0")+1,0)/$H44)*AS$22),2))</f>
        <v>#N/A</v>
      </c>
      <c r="AT44" s="46"/>
    </row>
    <row r="45" spans="1:46" s="40" customFormat="1" ht="13.5" x14ac:dyDescent="0.2">
      <c r="A45" s="31" t="s">
        <v>126</v>
      </c>
      <c r="B45" s="92"/>
      <c r="C45" s="93"/>
      <c r="D45" s="32"/>
      <c r="E45" s="33"/>
      <c r="F45" s="34"/>
      <c r="G45" s="35">
        <f t="shared" ref="G45:G48" si="79" xml:space="preserve"> E45-F45</f>
        <v>0</v>
      </c>
      <c r="H45" s="35">
        <f t="shared" ref="H45:H48" si="80">SUM(I45:O45)</f>
        <v>0</v>
      </c>
      <c r="I45" s="33"/>
      <c r="J45" s="33"/>
      <c r="K45" s="33"/>
      <c r="L45" s="33"/>
      <c r="M45" s="33"/>
      <c r="N45" s="33"/>
      <c r="O45" s="34"/>
      <c r="P45" s="34"/>
      <c r="Q45" s="35">
        <f t="shared" ref="Q45:Q48" si="81">SUM(I45:O45,P45)</f>
        <v>0</v>
      </c>
      <c r="R45" s="86"/>
      <c r="S45" s="35">
        <f>IF(D45="",0,IF(VLOOKUP($D45,limity!$A$1:$CC$7,HLOOKUP($E$15,limity!$A$1:$CC$2,2,FALSE),FALSE)=0,SUM(I45:N45),IF(SUM(I45:N45)&gt;VLOOKUP($D45,limity!$A$1:$CC$7,HLOOKUP($E$15,limity!$A$1:$CC$2,2,FALSE),FALSE),VLOOKUP($D45,limity!$A$1:$CC$7,HLOOKUP($E$15,limity!$A$1:$CC$2,2,FALSE),FALSE),SUM(I45:N45))))</f>
        <v>0</v>
      </c>
      <c r="T45" s="35" t="e">
        <f t="shared" ref="T45:T48" si="82">I45/(SUM($I45:$O45)-$O45)*$S45</f>
        <v>#DIV/0!</v>
      </c>
      <c r="U45" s="35" t="e">
        <f t="shared" ref="U45:U48" si="83">J45/(SUM($I45:$O45)-$O45)*$S45</f>
        <v>#DIV/0!</v>
      </c>
      <c r="V45" s="35" t="e">
        <f t="shared" ref="V45:V48" si="84">K45/(SUM($I45:$O45)-$O45)*$S45</f>
        <v>#DIV/0!</v>
      </c>
      <c r="W45" s="35" t="e">
        <f t="shared" ref="W45:W48" si="85">L45/(SUM($I45:$O45)-$O45)*$S45</f>
        <v>#DIV/0!</v>
      </c>
      <c r="X45" s="35" t="e">
        <f t="shared" ref="X45:X48" si="86">M45/(SUM($I45:$O45)-$O45)*$S45</f>
        <v>#DIV/0!</v>
      </c>
      <c r="Y45" s="35" t="e">
        <f t="shared" ref="Y45:Y48" si="87">N45/(SUM($I45:$O45)-$O45)*$S45</f>
        <v>#DIV/0!</v>
      </c>
      <c r="Z45" s="86"/>
      <c r="AA45" s="33"/>
      <c r="AB45" s="36" t="e">
        <f t="shared" ref="AB45:AB48" si="88">SUM(AE45:AJ45)</f>
        <v>#DIV/0!</v>
      </c>
      <c r="AC45" s="35" t="e">
        <f t="shared" ref="AC45:AC48" si="89">IF((SUM(AK45:AS45)/AA45)*G45+ROUND((H45-S45)*(P45/H45),2)&lt;=P45,SUM(AK45:AS45),((P45-ROUND((H45-S45)*(P45/H45),2))/G45)*AA45)</f>
        <v>#N/A</v>
      </c>
      <c r="AD45" s="37" t="e">
        <f t="shared" ref="AD45:AD48" si="90">AB45+AC45</f>
        <v>#DIV/0!</v>
      </c>
      <c r="AE45" s="36" t="e">
        <f t="shared" ref="AE45:AE48" si="91">ROUND((T45/$G45)*$AA45,2)</f>
        <v>#DIV/0!</v>
      </c>
      <c r="AF45" s="36" t="e">
        <f t="shared" ref="AF45:AF48" si="92">ROUND((U45/$G45)*$AA45,2)</f>
        <v>#DIV/0!</v>
      </c>
      <c r="AG45" s="36" t="e">
        <f t="shared" ref="AG45:AG48" si="93">ROUND((V45/$G45)*$AA45,2)</f>
        <v>#DIV/0!</v>
      </c>
      <c r="AH45" s="36" t="e">
        <f t="shared" ref="AH45:AH48" si="94">ROUND((W45/$G45)*$AA45,2)</f>
        <v>#DIV/0!</v>
      </c>
      <c r="AI45" s="36" t="e">
        <f t="shared" ref="AI45:AI48" si="95">ROUND((X45/$G45)*$AA45,2)</f>
        <v>#DIV/0!</v>
      </c>
      <c r="AJ45" s="36" t="e">
        <f t="shared" ref="AJ45:AJ48" si="96">ROUND((Y45/$G45)*$AA45,2)</f>
        <v>#DIV/0!</v>
      </c>
      <c r="AK45" s="38" t="e">
        <f>IF(OR(VLOOKUP($C45,limity!$A$12:$J$22,COUNTIF($AK$20:AK$20,"&lt;&gt;0")+1,0)=0,$H45&lt;VLOOKUP($C45,limity!$A$12:$J$22,COUNTIF($AK$20:AK$20,"&lt;&gt;0")+1,0)),ROUNDDOWN($AB45*AK$22,2),ROUNDDOWN($AB45*((VLOOKUP($C45,limity!$A$12:$J$22,COUNTIF($AK$20:AK$20,"&lt;&gt;0")+1,0)/$H45)*AK$22),2))</f>
        <v>#N/A</v>
      </c>
      <c r="AL45" s="38" t="e">
        <f>IF($AK45&gt;0,0,IF(OR(VLOOKUP($C45,limity!$A$12:$J$22,COUNTIF($AK$20:AL$20,"&lt;&gt;0")+1,0)=0,$H45&lt;VLOOKUP($C45,limity!$A$12:$J$22,COUNTIF($AK$20:AL$20,"&lt;&gt;0")+1,0)),ROUNDDOWN($AB45*AL$22,2),ROUNDDOWN($AB45*((VLOOKUP($C45,limity!$A$12:$J$22,COUNTIF($AK$20:AL$20,"&lt;&gt;0")+1,0)/$H45)*AL$22),2)))</f>
        <v>#N/A</v>
      </c>
      <c r="AM45" s="38" t="e">
        <f>IF(OR(VLOOKUP($C45,limity!$A$12:$J$22,COUNTIF($AK$20:AM$20,"&lt;&gt;0")+1,0)=0,$H45&lt;VLOOKUP($C45,limity!$A$12:$J$22,COUNTIF($AK$20:AM$20,"&lt;&gt;0")+1,0)),ROUNDDOWN($AB45*AM$22,2),ROUNDDOWN($AB45*((VLOOKUP($C45,limity!$A$12:$J$22,COUNTIF($AK$20:AM$20,"&lt;&gt;0")+1,0)/$H45)*AM$22),2))</f>
        <v>#N/A</v>
      </c>
      <c r="AN45" s="38" t="e">
        <f>IF(OR(VLOOKUP($C45,limity!$A$12:$J$22,COUNTIF($AK$20:AN$20,"&lt;&gt;0")+1,0)=0,$H45&lt;VLOOKUP($C45,limity!$A$12:$J$22,COUNTIF($AK$20:AN$20,"&lt;&gt;0")+1,0)),ROUNDDOWN($AB45*AN$22,2),ROUNDDOWN($AB45*((VLOOKUP($C45,limity!$A$12:$J$22,COUNTIF($AK$20:AN$20,"&lt;&gt;0")+1,0)/$H45)*AN$22),2))</f>
        <v>#N/A</v>
      </c>
      <c r="AO45" s="38" t="e">
        <f>IF(OR(VLOOKUP($C45,limity!$A$12:$J$22,COUNTIF($AK$20:AO$20,"&lt;&gt;0")+1,0)=0,$H45&lt;VLOOKUP($C45,limity!$A$12:$J$22,COUNTIF($AK$20:AO$20,"&lt;&gt;0")+1,0)),ROUNDDOWN($AB45*AO$22,2),ROUNDDOWN($AB45*((VLOOKUP($C45,limity!$A$12:$J$22,COUNTIF($AK$20:AO$20,"&lt;&gt;0")+1,0)/$H45)*AO$22),2))</f>
        <v>#N/A</v>
      </c>
      <c r="AP45" s="38" t="e">
        <f>IF(OR(VLOOKUP($C45,limity!$A$12:$J$22,COUNTIF($AK$20:AP$20,"&lt;&gt;0")+1,0)=0,$H45&lt;VLOOKUP($C45,limity!$A$12:$J$22,COUNTIF($AK$20:AP$20,"&lt;&gt;0")+1,0)),ROUNDDOWN($AB45*AP$22,2),ROUNDDOWN($AB45*((VLOOKUP($C45,limity!$A$12:$J$22,COUNTIF($AK$20:AP$20,"&lt;&gt;0")+1,0)/$H45)*AP$22),2))</f>
        <v>#N/A</v>
      </c>
      <c r="AQ45" s="38" t="e">
        <f>IF(OR(VLOOKUP($C45,limity!$A$12:$J$22,COUNTIF($AK$20:AQ$20,"&lt;&gt;0")+1,0)=0,$H45&lt;VLOOKUP($C45,limity!$A$12:$J$22,COUNTIF($AK$20:AQ$20,"&lt;&gt;0")+1,0)),ROUNDDOWN($AB45*AQ$22,2),ROUNDDOWN($AB45*((VLOOKUP($C45,limity!$A$12:$J$22,COUNTIF($AK$20:AQ$20,"&lt;&gt;0")+1,0)/$H45)*AQ$22),2))</f>
        <v>#N/A</v>
      </c>
      <c r="AR45" s="38" t="e">
        <f>IF(OR(VLOOKUP($C45,limity!$A$12:$J$22,COUNTIF($AK$20:AR$20,"&lt;&gt;0")+1,0)=0,$H45&lt;VLOOKUP($C45,limity!$A$12:$J$22,COUNTIF($AK$20:AR$20,"&lt;&gt;0")+1,0)),ROUNDDOWN($AB45*AR$22,2),ROUNDDOWN($AB45*((VLOOKUP($C45,limity!$A$12:$J$22,COUNTIF($AK$20:AR$20,"&lt;&gt;0")+1,0)/$H45)*AR$22),2))</f>
        <v>#N/A</v>
      </c>
      <c r="AS45" s="38" t="e">
        <f>IF(OR(VLOOKUP($C45,limity!$A$12:$J$22,COUNTIF($AK$20:AS$20,"&lt;&gt;0")+1,0)=0,$H45&lt;VLOOKUP($C45,limity!$A$12:$J$22,COUNTIF($AK$20:AS$20,"&lt;&gt;0")+1,0)),ROUNDDOWN($AB45*AS$22,2),ROUNDDOWN($AB45*((VLOOKUP($C45,limity!$A$12:$J$22,COUNTIF($AK$20:AS$20,"&lt;&gt;0")+1,0)/$H45)*AS$22),2))</f>
        <v>#N/A</v>
      </c>
      <c r="AT45" s="46"/>
    </row>
    <row r="46" spans="1:46" s="40" customFormat="1" ht="13.5" x14ac:dyDescent="0.2">
      <c r="A46" s="31" t="s">
        <v>127</v>
      </c>
      <c r="B46" s="92"/>
      <c r="C46" s="93"/>
      <c r="D46" s="32"/>
      <c r="E46" s="33"/>
      <c r="F46" s="34"/>
      <c r="G46" s="35">
        <f t="shared" si="79"/>
        <v>0</v>
      </c>
      <c r="H46" s="35">
        <f t="shared" si="80"/>
        <v>0</v>
      </c>
      <c r="I46" s="33"/>
      <c r="J46" s="33"/>
      <c r="K46" s="33"/>
      <c r="L46" s="33"/>
      <c r="M46" s="33"/>
      <c r="N46" s="33"/>
      <c r="O46" s="34"/>
      <c r="P46" s="34"/>
      <c r="Q46" s="35">
        <f t="shared" si="81"/>
        <v>0</v>
      </c>
      <c r="R46" s="86"/>
      <c r="S46" s="35">
        <f>IF(D46="",0,IF(VLOOKUP($D46,limity!$A$1:$CC$7,HLOOKUP($E$15,limity!$A$1:$CC$2,2,FALSE),FALSE)=0,SUM(I46:N46),IF(SUM(I46:N46)&gt;VLOOKUP($D46,limity!$A$1:$CC$7,HLOOKUP($E$15,limity!$A$1:$CC$2,2,FALSE),FALSE),VLOOKUP($D46,limity!$A$1:$CC$7,HLOOKUP($E$15,limity!$A$1:$CC$2,2,FALSE),FALSE),SUM(I46:N46))))</f>
        <v>0</v>
      </c>
      <c r="T46" s="35" t="e">
        <f t="shared" si="82"/>
        <v>#DIV/0!</v>
      </c>
      <c r="U46" s="35" t="e">
        <f t="shared" si="83"/>
        <v>#DIV/0!</v>
      </c>
      <c r="V46" s="35" t="e">
        <f t="shared" si="84"/>
        <v>#DIV/0!</v>
      </c>
      <c r="W46" s="35" t="e">
        <f t="shared" si="85"/>
        <v>#DIV/0!</v>
      </c>
      <c r="X46" s="35" t="e">
        <f t="shared" si="86"/>
        <v>#DIV/0!</v>
      </c>
      <c r="Y46" s="35" t="e">
        <f t="shared" si="87"/>
        <v>#DIV/0!</v>
      </c>
      <c r="Z46" s="86"/>
      <c r="AA46" s="33"/>
      <c r="AB46" s="36" t="e">
        <f t="shared" si="88"/>
        <v>#DIV/0!</v>
      </c>
      <c r="AC46" s="35" t="e">
        <f t="shared" si="89"/>
        <v>#N/A</v>
      </c>
      <c r="AD46" s="37" t="e">
        <f t="shared" si="90"/>
        <v>#DIV/0!</v>
      </c>
      <c r="AE46" s="36" t="e">
        <f t="shared" si="91"/>
        <v>#DIV/0!</v>
      </c>
      <c r="AF46" s="36" t="e">
        <f t="shared" si="92"/>
        <v>#DIV/0!</v>
      </c>
      <c r="AG46" s="36" t="e">
        <f t="shared" si="93"/>
        <v>#DIV/0!</v>
      </c>
      <c r="AH46" s="36" t="e">
        <f t="shared" si="94"/>
        <v>#DIV/0!</v>
      </c>
      <c r="AI46" s="36" t="e">
        <f t="shared" si="95"/>
        <v>#DIV/0!</v>
      </c>
      <c r="AJ46" s="36" t="e">
        <f t="shared" si="96"/>
        <v>#DIV/0!</v>
      </c>
      <c r="AK46" s="38" t="e">
        <f>IF(OR(VLOOKUP($C46,limity!$A$12:$J$22,COUNTIF($AK$20:AK$20,"&lt;&gt;0")+1,0)=0,$H46&lt;VLOOKUP($C46,limity!$A$12:$J$22,COUNTIF($AK$20:AK$20,"&lt;&gt;0")+1,0)),ROUNDDOWN($AB46*AK$22,2),ROUNDDOWN($AB46*((VLOOKUP($C46,limity!$A$12:$J$22,COUNTIF($AK$20:AK$20,"&lt;&gt;0")+1,0)/$H46)*AK$22),2))</f>
        <v>#N/A</v>
      </c>
      <c r="AL46" s="38" t="e">
        <f>IF($AK46&gt;0,0,IF(OR(VLOOKUP($C46,limity!$A$12:$J$22,COUNTIF($AK$20:AL$20,"&lt;&gt;0")+1,0)=0,$H46&lt;VLOOKUP($C46,limity!$A$12:$J$22,COUNTIF($AK$20:AL$20,"&lt;&gt;0")+1,0)),ROUNDDOWN($AB46*AL$22,2),ROUNDDOWN($AB46*((VLOOKUP($C46,limity!$A$12:$J$22,COUNTIF($AK$20:AL$20,"&lt;&gt;0")+1,0)/$H46)*AL$22),2)))</f>
        <v>#N/A</v>
      </c>
      <c r="AM46" s="38" t="e">
        <f>IF(OR(VLOOKUP($C46,limity!$A$12:$J$22,COUNTIF($AK$20:AM$20,"&lt;&gt;0")+1,0)=0,$H46&lt;VLOOKUP($C46,limity!$A$12:$J$22,COUNTIF($AK$20:AM$20,"&lt;&gt;0")+1,0)),ROUNDDOWN($AB46*AM$22,2),ROUNDDOWN($AB46*((VLOOKUP($C46,limity!$A$12:$J$22,COUNTIF($AK$20:AM$20,"&lt;&gt;0")+1,0)/$H46)*AM$22),2))</f>
        <v>#N/A</v>
      </c>
      <c r="AN46" s="38" t="e">
        <f>IF(OR(VLOOKUP($C46,limity!$A$12:$J$22,COUNTIF($AK$20:AN$20,"&lt;&gt;0")+1,0)=0,$H46&lt;VLOOKUP($C46,limity!$A$12:$J$22,COUNTIF($AK$20:AN$20,"&lt;&gt;0")+1,0)),ROUNDDOWN($AB46*AN$22,2),ROUNDDOWN($AB46*((VLOOKUP($C46,limity!$A$12:$J$22,COUNTIF($AK$20:AN$20,"&lt;&gt;0")+1,0)/$H46)*AN$22),2))</f>
        <v>#N/A</v>
      </c>
      <c r="AO46" s="38" t="e">
        <f>IF(OR(VLOOKUP($C46,limity!$A$12:$J$22,COUNTIF($AK$20:AO$20,"&lt;&gt;0")+1,0)=0,$H46&lt;VLOOKUP($C46,limity!$A$12:$J$22,COUNTIF($AK$20:AO$20,"&lt;&gt;0")+1,0)),ROUNDDOWN($AB46*AO$22,2),ROUNDDOWN($AB46*((VLOOKUP($C46,limity!$A$12:$J$22,COUNTIF($AK$20:AO$20,"&lt;&gt;0")+1,0)/$H46)*AO$22),2))</f>
        <v>#N/A</v>
      </c>
      <c r="AP46" s="38" t="e">
        <f>IF(OR(VLOOKUP($C46,limity!$A$12:$J$22,COUNTIF($AK$20:AP$20,"&lt;&gt;0")+1,0)=0,$H46&lt;VLOOKUP($C46,limity!$A$12:$J$22,COUNTIF($AK$20:AP$20,"&lt;&gt;0")+1,0)),ROUNDDOWN($AB46*AP$22,2),ROUNDDOWN($AB46*((VLOOKUP($C46,limity!$A$12:$J$22,COUNTIF($AK$20:AP$20,"&lt;&gt;0")+1,0)/$H46)*AP$22),2))</f>
        <v>#N/A</v>
      </c>
      <c r="AQ46" s="38" t="e">
        <f>IF(OR(VLOOKUP($C46,limity!$A$12:$J$22,COUNTIF($AK$20:AQ$20,"&lt;&gt;0")+1,0)=0,$H46&lt;VLOOKUP($C46,limity!$A$12:$J$22,COUNTIF($AK$20:AQ$20,"&lt;&gt;0")+1,0)),ROUNDDOWN($AB46*AQ$22,2),ROUNDDOWN($AB46*((VLOOKUP($C46,limity!$A$12:$J$22,COUNTIF($AK$20:AQ$20,"&lt;&gt;0")+1,0)/$H46)*AQ$22),2))</f>
        <v>#N/A</v>
      </c>
      <c r="AR46" s="38" t="e">
        <f>IF(OR(VLOOKUP($C46,limity!$A$12:$J$22,COUNTIF($AK$20:AR$20,"&lt;&gt;0")+1,0)=0,$H46&lt;VLOOKUP($C46,limity!$A$12:$J$22,COUNTIF($AK$20:AR$20,"&lt;&gt;0")+1,0)),ROUNDDOWN($AB46*AR$22,2),ROUNDDOWN($AB46*((VLOOKUP($C46,limity!$A$12:$J$22,COUNTIF($AK$20:AR$20,"&lt;&gt;0")+1,0)/$H46)*AR$22),2))</f>
        <v>#N/A</v>
      </c>
      <c r="AS46" s="38" t="e">
        <f>IF(OR(VLOOKUP($C46,limity!$A$12:$J$22,COUNTIF($AK$20:AS$20,"&lt;&gt;0")+1,0)=0,$H46&lt;VLOOKUP($C46,limity!$A$12:$J$22,COUNTIF($AK$20:AS$20,"&lt;&gt;0")+1,0)),ROUNDDOWN($AB46*AS$22,2),ROUNDDOWN($AB46*((VLOOKUP($C46,limity!$A$12:$J$22,COUNTIF($AK$20:AS$20,"&lt;&gt;0")+1,0)/$H46)*AS$22),2))</f>
        <v>#N/A</v>
      </c>
      <c r="AT46" s="46"/>
    </row>
    <row r="47" spans="1:46" s="40" customFormat="1" ht="13.5" x14ac:dyDescent="0.2">
      <c r="A47" s="31" t="s">
        <v>128</v>
      </c>
      <c r="B47" s="92"/>
      <c r="C47" s="93"/>
      <c r="D47" s="32"/>
      <c r="E47" s="33"/>
      <c r="F47" s="34"/>
      <c r="G47" s="35">
        <f t="shared" si="79"/>
        <v>0</v>
      </c>
      <c r="H47" s="35">
        <f t="shared" si="80"/>
        <v>0</v>
      </c>
      <c r="I47" s="33"/>
      <c r="J47" s="33"/>
      <c r="K47" s="33"/>
      <c r="L47" s="33"/>
      <c r="M47" s="33"/>
      <c r="N47" s="33"/>
      <c r="O47" s="34"/>
      <c r="P47" s="34"/>
      <c r="Q47" s="35">
        <f t="shared" si="81"/>
        <v>0</v>
      </c>
      <c r="R47" s="86"/>
      <c r="S47" s="35">
        <f>IF(D47="",0,IF(VLOOKUP($D47,limity!$A$1:$CC$7,HLOOKUP($E$15,limity!$A$1:$CC$2,2,FALSE),FALSE)=0,SUM(I47:N47),IF(SUM(I47:N47)&gt;VLOOKUP($D47,limity!$A$1:$CC$7,HLOOKUP($E$15,limity!$A$1:$CC$2,2,FALSE),FALSE),VLOOKUP($D47,limity!$A$1:$CC$7,HLOOKUP($E$15,limity!$A$1:$CC$2,2,FALSE),FALSE),SUM(I47:N47))))</f>
        <v>0</v>
      </c>
      <c r="T47" s="35" t="e">
        <f t="shared" si="82"/>
        <v>#DIV/0!</v>
      </c>
      <c r="U47" s="35" t="e">
        <f t="shared" si="83"/>
        <v>#DIV/0!</v>
      </c>
      <c r="V47" s="35" t="e">
        <f t="shared" si="84"/>
        <v>#DIV/0!</v>
      </c>
      <c r="W47" s="35" t="e">
        <f t="shared" si="85"/>
        <v>#DIV/0!</v>
      </c>
      <c r="X47" s="35" t="e">
        <f t="shared" si="86"/>
        <v>#DIV/0!</v>
      </c>
      <c r="Y47" s="35" t="e">
        <f t="shared" si="87"/>
        <v>#DIV/0!</v>
      </c>
      <c r="Z47" s="86"/>
      <c r="AA47" s="33"/>
      <c r="AB47" s="36" t="e">
        <f t="shared" si="88"/>
        <v>#DIV/0!</v>
      </c>
      <c r="AC47" s="35" t="e">
        <f t="shared" si="89"/>
        <v>#N/A</v>
      </c>
      <c r="AD47" s="37" t="e">
        <f t="shared" si="90"/>
        <v>#DIV/0!</v>
      </c>
      <c r="AE47" s="36" t="e">
        <f t="shared" si="91"/>
        <v>#DIV/0!</v>
      </c>
      <c r="AF47" s="36" t="e">
        <f t="shared" si="92"/>
        <v>#DIV/0!</v>
      </c>
      <c r="AG47" s="36" t="e">
        <f t="shared" si="93"/>
        <v>#DIV/0!</v>
      </c>
      <c r="AH47" s="36" t="e">
        <f t="shared" si="94"/>
        <v>#DIV/0!</v>
      </c>
      <c r="AI47" s="36" t="e">
        <f t="shared" si="95"/>
        <v>#DIV/0!</v>
      </c>
      <c r="AJ47" s="36" t="e">
        <f t="shared" si="96"/>
        <v>#DIV/0!</v>
      </c>
      <c r="AK47" s="38" t="e">
        <f>IF(OR(VLOOKUP($C47,limity!$A$12:$J$22,COUNTIF($AK$20:AK$20,"&lt;&gt;0")+1,0)=0,$H47&lt;VLOOKUP($C47,limity!$A$12:$J$22,COUNTIF($AK$20:AK$20,"&lt;&gt;0")+1,0)),ROUNDDOWN($AB47*AK$22,2),ROUNDDOWN($AB47*((VLOOKUP($C47,limity!$A$12:$J$22,COUNTIF($AK$20:AK$20,"&lt;&gt;0")+1,0)/$H47)*AK$22),2))</f>
        <v>#N/A</v>
      </c>
      <c r="AL47" s="38" t="e">
        <f>IF($AK47&gt;0,0,IF(OR(VLOOKUP($C47,limity!$A$12:$J$22,COUNTIF($AK$20:AL$20,"&lt;&gt;0")+1,0)=0,$H47&lt;VLOOKUP($C47,limity!$A$12:$J$22,COUNTIF($AK$20:AL$20,"&lt;&gt;0")+1,0)),ROUNDDOWN($AB47*AL$22,2),ROUNDDOWN($AB47*((VLOOKUP($C47,limity!$A$12:$J$22,COUNTIF($AK$20:AL$20,"&lt;&gt;0")+1,0)/$H47)*AL$22),2)))</f>
        <v>#N/A</v>
      </c>
      <c r="AM47" s="38" t="e">
        <f>IF(OR(VLOOKUP($C47,limity!$A$12:$J$22,COUNTIF($AK$20:AM$20,"&lt;&gt;0")+1,0)=0,$H47&lt;VLOOKUP($C47,limity!$A$12:$J$22,COUNTIF($AK$20:AM$20,"&lt;&gt;0")+1,0)),ROUNDDOWN($AB47*AM$22,2),ROUNDDOWN($AB47*((VLOOKUP($C47,limity!$A$12:$J$22,COUNTIF($AK$20:AM$20,"&lt;&gt;0")+1,0)/$H47)*AM$22),2))</f>
        <v>#N/A</v>
      </c>
      <c r="AN47" s="38" t="e">
        <f>IF(OR(VLOOKUP($C47,limity!$A$12:$J$22,COUNTIF($AK$20:AN$20,"&lt;&gt;0")+1,0)=0,$H47&lt;VLOOKUP($C47,limity!$A$12:$J$22,COUNTIF($AK$20:AN$20,"&lt;&gt;0")+1,0)),ROUNDDOWN($AB47*AN$22,2),ROUNDDOWN($AB47*((VLOOKUP($C47,limity!$A$12:$J$22,COUNTIF($AK$20:AN$20,"&lt;&gt;0")+1,0)/$H47)*AN$22),2))</f>
        <v>#N/A</v>
      </c>
      <c r="AO47" s="38" t="e">
        <f>IF(OR(VLOOKUP($C47,limity!$A$12:$J$22,COUNTIF($AK$20:AO$20,"&lt;&gt;0")+1,0)=0,$H47&lt;VLOOKUP($C47,limity!$A$12:$J$22,COUNTIF($AK$20:AO$20,"&lt;&gt;0")+1,0)),ROUNDDOWN($AB47*AO$22,2),ROUNDDOWN($AB47*((VLOOKUP($C47,limity!$A$12:$J$22,COUNTIF($AK$20:AO$20,"&lt;&gt;0")+1,0)/$H47)*AO$22),2))</f>
        <v>#N/A</v>
      </c>
      <c r="AP47" s="38" t="e">
        <f>IF(OR(VLOOKUP($C47,limity!$A$12:$J$22,COUNTIF($AK$20:AP$20,"&lt;&gt;0")+1,0)=0,$H47&lt;VLOOKUP($C47,limity!$A$12:$J$22,COUNTIF($AK$20:AP$20,"&lt;&gt;0")+1,0)),ROUNDDOWN($AB47*AP$22,2),ROUNDDOWN($AB47*((VLOOKUP($C47,limity!$A$12:$J$22,COUNTIF($AK$20:AP$20,"&lt;&gt;0")+1,0)/$H47)*AP$22),2))</f>
        <v>#N/A</v>
      </c>
      <c r="AQ47" s="38" t="e">
        <f>IF(OR(VLOOKUP($C47,limity!$A$12:$J$22,COUNTIF($AK$20:AQ$20,"&lt;&gt;0")+1,0)=0,$H47&lt;VLOOKUP($C47,limity!$A$12:$J$22,COUNTIF($AK$20:AQ$20,"&lt;&gt;0")+1,0)),ROUNDDOWN($AB47*AQ$22,2),ROUNDDOWN($AB47*((VLOOKUP($C47,limity!$A$12:$J$22,COUNTIF($AK$20:AQ$20,"&lt;&gt;0")+1,0)/$H47)*AQ$22),2))</f>
        <v>#N/A</v>
      </c>
      <c r="AR47" s="38" t="e">
        <f>IF(OR(VLOOKUP($C47,limity!$A$12:$J$22,COUNTIF($AK$20:AR$20,"&lt;&gt;0")+1,0)=0,$H47&lt;VLOOKUP($C47,limity!$A$12:$J$22,COUNTIF($AK$20:AR$20,"&lt;&gt;0")+1,0)),ROUNDDOWN($AB47*AR$22,2),ROUNDDOWN($AB47*((VLOOKUP($C47,limity!$A$12:$J$22,COUNTIF($AK$20:AR$20,"&lt;&gt;0")+1,0)/$H47)*AR$22),2))</f>
        <v>#N/A</v>
      </c>
      <c r="AS47" s="38" t="e">
        <f>IF(OR(VLOOKUP($C47,limity!$A$12:$J$22,COUNTIF($AK$20:AS$20,"&lt;&gt;0")+1,0)=0,$H47&lt;VLOOKUP($C47,limity!$A$12:$J$22,COUNTIF($AK$20:AS$20,"&lt;&gt;0")+1,0)),ROUNDDOWN($AB47*AS$22,2),ROUNDDOWN($AB47*((VLOOKUP($C47,limity!$A$12:$J$22,COUNTIF($AK$20:AS$20,"&lt;&gt;0")+1,0)/$H47)*AS$22),2))</f>
        <v>#N/A</v>
      </c>
      <c r="AT47" s="46"/>
    </row>
    <row r="48" spans="1:46" s="40" customFormat="1" ht="13.5" x14ac:dyDescent="0.2">
      <c r="A48" s="31" t="s">
        <v>129</v>
      </c>
      <c r="B48" s="92"/>
      <c r="C48" s="93"/>
      <c r="D48" s="32"/>
      <c r="E48" s="33"/>
      <c r="F48" s="34"/>
      <c r="G48" s="35">
        <f t="shared" si="79"/>
        <v>0</v>
      </c>
      <c r="H48" s="35">
        <f t="shared" si="80"/>
        <v>0</v>
      </c>
      <c r="I48" s="33"/>
      <c r="J48" s="33"/>
      <c r="K48" s="33"/>
      <c r="L48" s="33"/>
      <c r="M48" s="33"/>
      <c r="N48" s="33"/>
      <c r="O48" s="34"/>
      <c r="P48" s="34"/>
      <c r="Q48" s="35">
        <f t="shared" si="81"/>
        <v>0</v>
      </c>
      <c r="R48" s="86"/>
      <c r="S48" s="35">
        <f>IF(D48="",0,IF(VLOOKUP($D48,limity!$A$1:$CC$7,HLOOKUP($E$15,limity!$A$1:$CC$2,2,FALSE),FALSE)=0,SUM(I48:N48),IF(SUM(I48:N48)&gt;VLOOKUP($D48,limity!$A$1:$CC$7,HLOOKUP($E$15,limity!$A$1:$CC$2,2,FALSE),FALSE),VLOOKUP($D48,limity!$A$1:$CC$7,HLOOKUP($E$15,limity!$A$1:$CC$2,2,FALSE),FALSE),SUM(I48:N48))))</f>
        <v>0</v>
      </c>
      <c r="T48" s="35" t="e">
        <f t="shared" si="82"/>
        <v>#DIV/0!</v>
      </c>
      <c r="U48" s="35" t="e">
        <f t="shared" si="83"/>
        <v>#DIV/0!</v>
      </c>
      <c r="V48" s="35" t="e">
        <f t="shared" si="84"/>
        <v>#DIV/0!</v>
      </c>
      <c r="W48" s="35" t="e">
        <f t="shared" si="85"/>
        <v>#DIV/0!</v>
      </c>
      <c r="X48" s="35" t="e">
        <f t="shared" si="86"/>
        <v>#DIV/0!</v>
      </c>
      <c r="Y48" s="35" t="e">
        <f t="shared" si="87"/>
        <v>#DIV/0!</v>
      </c>
      <c r="Z48" s="86"/>
      <c r="AA48" s="33"/>
      <c r="AB48" s="36" t="e">
        <f t="shared" si="88"/>
        <v>#DIV/0!</v>
      </c>
      <c r="AC48" s="35" t="e">
        <f t="shared" si="89"/>
        <v>#N/A</v>
      </c>
      <c r="AD48" s="37" t="e">
        <f t="shared" si="90"/>
        <v>#DIV/0!</v>
      </c>
      <c r="AE48" s="36" t="e">
        <f t="shared" si="91"/>
        <v>#DIV/0!</v>
      </c>
      <c r="AF48" s="36" t="e">
        <f t="shared" si="92"/>
        <v>#DIV/0!</v>
      </c>
      <c r="AG48" s="36" t="e">
        <f t="shared" si="93"/>
        <v>#DIV/0!</v>
      </c>
      <c r="AH48" s="36" t="e">
        <f t="shared" si="94"/>
        <v>#DIV/0!</v>
      </c>
      <c r="AI48" s="36" t="e">
        <f t="shared" si="95"/>
        <v>#DIV/0!</v>
      </c>
      <c r="AJ48" s="36" t="e">
        <f t="shared" si="96"/>
        <v>#DIV/0!</v>
      </c>
      <c r="AK48" s="38" t="e">
        <f>IF(OR(VLOOKUP($C48,limity!$A$12:$J$22,COUNTIF($AK$20:AK$20,"&lt;&gt;0")+1,0)=0,$H48&lt;VLOOKUP($C48,limity!$A$12:$J$22,COUNTIF($AK$20:AK$20,"&lt;&gt;0")+1,0)),ROUNDDOWN($AB48*AK$22,2),ROUNDDOWN($AB48*((VLOOKUP($C48,limity!$A$12:$J$22,COUNTIF($AK$20:AK$20,"&lt;&gt;0")+1,0)/$H48)*AK$22),2))</f>
        <v>#N/A</v>
      </c>
      <c r="AL48" s="38" t="e">
        <f>IF($AK48&gt;0,0,IF(OR(VLOOKUP($C48,limity!$A$12:$J$22,COUNTIF($AK$20:AL$20,"&lt;&gt;0")+1,0)=0,$H48&lt;VLOOKUP($C48,limity!$A$12:$J$22,COUNTIF($AK$20:AL$20,"&lt;&gt;0")+1,0)),ROUNDDOWN($AB48*AL$22,2),ROUNDDOWN($AB48*((VLOOKUP($C48,limity!$A$12:$J$22,COUNTIF($AK$20:AL$20,"&lt;&gt;0")+1,0)/$H48)*AL$22),2)))</f>
        <v>#N/A</v>
      </c>
      <c r="AM48" s="38" t="e">
        <f>IF(OR(VLOOKUP($C48,limity!$A$12:$J$22,COUNTIF($AK$20:AM$20,"&lt;&gt;0")+1,0)=0,$H48&lt;VLOOKUP($C48,limity!$A$12:$J$22,COUNTIF($AK$20:AM$20,"&lt;&gt;0")+1,0)),ROUNDDOWN($AB48*AM$22,2),ROUNDDOWN($AB48*((VLOOKUP($C48,limity!$A$12:$J$22,COUNTIF($AK$20:AM$20,"&lt;&gt;0")+1,0)/$H48)*AM$22),2))</f>
        <v>#N/A</v>
      </c>
      <c r="AN48" s="38" t="e">
        <f>IF(OR(VLOOKUP($C48,limity!$A$12:$J$22,COUNTIF($AK$20:AN$20,"&lt;&gt;0")+1,0)=0,$H48&lt;VLOOKUP($C48,limity!$A$12:$J$22,COUNTIF($AK$20:AN$20,"&lt;&gt;0")+1,0)),ROUNDDOWN($AB48*AN$22,2),ROUNDDOWN($AB48*((VLOOKUP($C48,limity!$A$12:$J$22,COUNTIF($AK$20:AN$20,"&lt;&gt;0")+1,0)/$H48)*AN$22),2))</f>
        <v>#N/A</v>
      </c>
      <c r="AO48" s="38" t="e">
        <f>IF(OR(VLOOKUP($C48,limity!$A$12:$J$22,COUNTIF($AK$20:AO$20,"&lt;&gt;0")+1,0)=0,$H48&lt;VLOOKUP($C48,limity!$A$12:$J$22,COUNTIF($AK$20:AO$20,"&lt;&gt;0")+1,0)),ROUNDDOWN($AB48*AO$22,2),ROUNDDOWN($AB48*((VLOOKUP($C48,limity!$A$12:$J$22,COUNTIF($AK$20:AO$20,"&lt;&gt;0")+1,0)/$H48)*AO$22),2))</f>
        <v>#N/A</v>
      </c>
      <c r="AP48" s="38" t="e">
        <f>IF(OR(VLOOKUP($C48,limity!$A$12:$J$22,COUNTIF($AK$20:AP$20,"&lt;&gt;0")+1,0)=0,$H48&lt;VLOOKUP($C48,limity!$A$12:$J$22,COUNTIF($AK$20:AP$20,"&lt;&gt;0")+1,0)),ROUNDDOWN($AB48*AP$22,2),ROUNDDOWN($AB48*((VLOOKUP($C48,limity!$A$12:$J$22,COUNTIF($AK$20:AP$20,"&lt;&gt;0")+1,0)/$H48)*AP$22),2))</f>
        <v>#N/A</v>
      </c>
      <c r="AQ48" s="38" t="e">
        <f>IF(OR(VLOOKUP($C48,limity!$A$12:$J$22,COUNTIF($AK$20:AQ$20,"&lt;&gt;0")+1,0)=0,$H48&lt;VLOOKUP($C48,limity!$A$12:$J$22,COUNTIF($AK$20:AQ$20,"&lt;&gt;0")+1,0)),ROUNDDOWN($AB48*AQ$22,2),ROUNDDOWN($AB48*((VLOOKUP($C48,limity!$A$12:$J$22,COUNTIF($AK$20:AQ$20,"&lt;&gt;0")+1,0)/$H48)*AQ$22),2))</f>
        <v>#N/A</v>
      </c>
      <c r="AR48" s="38" t="e">
        <f>IF(OR(VLOOKUP($C48,limity!$A$12:$J$22,COUNTIF($AK$20:AR$20,"&lt;&gt;0")+1,0)=0,$H48&lt;VLOOKUP($C48,limity!$A$12:$J$22,COUNTIF($AK$20:AR$20,"&lt;&gt;0")+1,0)),ROUNDDOWN($AB48*AR$22,2),ROUNDDOWN($AB48*((VLOOKUP($C48,limity!$A$12:$J$22,COUNTIF($AK$20:AR$20,"&lt;&gt;0")+1,0)/$H48)*AR$22),2))</f>
        <v>#N/A</v>
      </c>
      <c r="AS48" s="38" t="e">
        <f>IF(OR(VLOOKUP($C48,limity!$A$12:$J$22,COUNTIF($AK$20:AS$20,"&lt;&gt;0")+1,0)=0,$H48&lt;VLOOKUP($C48,limity!$A$12:$J$22,COUNTIF($AK$20:AS$20,"&lt;&gt;0")+1,0)),ROUNDDOWN($AB48*AS$22,2),ROUNDDOWN($AB48*((VLOOKUP($C48,limity!$A$12:$J$22,COUNTIF($AK$20:AS$20,"&lt;&gt;0")+1,0)/$H48)*AS$22),2))</f>
        <v>#N/A</v>
      </c>
      <c r="AT48" s="46"/>
    </row>
    <row r="49" spans="1:46" s="40" customFormat="1" ht="13.5" x14ac:dyDescent="0.2">
      <c r="A49" s="31" t="s">
        <v>130</v>
      </c>
      <c r="B49" s="92"/>
      <c r="C49" s="93"/>
      <c r="D49" s="32"/>
      <c r="E49" s="33"/>
      <c r="F49" s="34"/>
      <c r="G49" s="35">
        <f xml:space="preserve"> E49-F49</f>
        <v>0</v>
      </c>
      <c r="H49" s="35">
        <f t="shared" si="47"/>
        <v>0</v>
      </c>
      <c r="I49" s="33"/>
      <c r="J49" s="33"/>
      <c r="K49" s="33"/>
      <c r="L49" s="33"/>
      <c r="M49" s="33"/>
      <c r="N49" s="33"/>
      <c r="O49" s="34"/>
      <c r="P49" s="34"/>
      <c r="Q49" s="35">
        <f t="shared" si="48"/>
        <v>0</v>
      </c>
      <c r="R49" s="86"/>
      <c r="S49" s="35">
        <f>IF(D49="",0,IF(VLOOKUP($D49,limity!$A$1:$CC$7,HLOOKUP($E$15,limity!$A$1:$CC$2,2,FALSE),FALSE)=0,SUM(I49:N49),IF(SUM(I49:N49)&gt;VLOOKUP($D49,limity!$A$1:$CC$7,HLOOKUP($E$15,limity!$A$1:$CC$2,2,FALSE),FALSE),VLOOKUP($D49,limity!$A$1:$CC$7,HLOOKUP($E$15,limity!$A$1:$CC$2,2,FALSE),FALSE),SUM(I49:N49))))</f>
        <v>0</v>
      </c>
      <c r="T49" s="35" t="e">
        <f t="shared" si="49"/>
        <v>#DIV/0!</v>
      </c>
      <c r="U49" s="35" t="e">
        <f t="shared" si="50"/>
        <v>#DIV/0!</v>
      </c>
      <c r="V49" s="35" t="e">
        <f t="shared" si="51"/>
        <v>#DIV/0!</v>
      </c>
      <c r="W49" s="35" t="e">
        <f t="shared" si="52"/>
        <v>#DIV/0!</v>
      </c>
      <c r="X49" s="35" t="e">
        <f t="shared" si="53"/>
        <v>#DIV/0!</v>
      </c>
      <c r="Y49" s="35" t="e">
        <f t="shared" si="54"/>
        <v>#DIV/0!</v>
      </c>
      <c r="Z49" s="86"/>
      <c r="AA49" s="33"/>
      <c r="AB49" s="36" t="e">
        <f t="shared" si="55"/>
        <v>#DIV/0!</v>
      </c>
      <c r="AC49" s="35" t="e">
        <f t="shared" si="56"/>
        <v>#N/A</v>
      </c>
      <c r="AD49" s="37" t="e">
        <f t="shared" si="57"/>
        <v>#DIV/0!</v>
      </c>
      <c r="AE49" s="36" t="e">
        <f t="shared" si="58"/>
        <v>#DIV/0!</v>
      </c>
      <c r="AF49" s="36" t="e">
        <f t="shared" si="59"/>
        <v>#DIV/0!</v>
      </c>
      <c r="AG49" s="36" t="e">
        <f t="shared" si="60"/>
        <v>#DIV/0!</v>
      </c>
      <c r="AH49" s="36" t="e">
        <f t="shared" si="61"/>
        <v>#DIV/0!</v>
      </c>
      <c r="AI49" s="36" t="e">
        <f t="shared" si="62"/>
        <v>#DIV/0!</v>
      </c>
      <c r="AJ49" s="36" t="e">
        <f t="shared" si="63"/>
        <v>#DIV/0!</v>
      </c>
      <c r="AK49" s="38" t="e">
        <f>IF(OR(VLOOKUP($C49,limity!$A$12:$J$22,COUNTIF($AK$20:AK$20,"&lt;&gt;0")+1,0)=0,$H49&lt;VLOOKUP($C49,limity!$A$12:$J$22,COUNTIF($AK$20:AK$20,"&lt;&gt;0")+1,0)),ROUNDDOWN($AB49*AK$22,2),ROUNDDOWN($AB49*((VLOOKUP($C49,limity!$A$12:$J$22,COUNTIF($AK$20:AK$20,"&lt;&gt;0")+1,0)/$H49)*AK$22),2))</f>
        <v>#N/A</v>
      </c>
      <c r="AL49" s="38" t="e">
        <f>IF($AK49&gt;0,0,IF(OR(VLOOKUP($C49,limity!$A$12:$J$22,COUNTIF($AK$20:AL$20,"&lt;&gt;0")+1,0)=0,$H49&lt;VLOOKUP($C49,limity!$A$12:$J$22,COUNTIF($AK$20:AL$20,"&lt;&gt;0")+1,0)),ROUNDDOWN($AB49*AL$22,2),ROUNDDOWN($AB49*((VLOOKUP($C49,limity!$A$12:$J$22,COUNTIF($AK$20:AL$20,"&lt;&gt;0")+1,0)/$H49)*AL$22),2)))</f>
        <v>#N/A</v>
      </c>
      <c r="AM49" s="38" t="e">
        <f>IF(OR(VLOOKUP($C49,limity!$A$12:$J$22,COUNTIF($AK$20:AM$20,"&lt;&gt;0")+1,0)=0,$H49&lt;VLOOKUP($C49,limity!$A$12:$J$22,COUNTIF($AK$20:AM$20,"&lt;&gt;0")+1,0)),ROUNDDOWN($AB49*AM$22,2),ROUNDDOWN($AB49*((VLOOKUP($C49,limity!$A$12:$J$22,COUNTIF($AK$20:AM$20,"&lt;&gt;0")+1,0)/$H49)*AM$22),2))</f>
        <v>#N/A</v>
      </c>
      <c r="AN49" s="38" t="e">
        <f>IF(OR(VLOOKUP($C49,limity!$A$12:$J$22,COUNTIF($AK$20:AN$20,"&lt;&gt;0")+1,0)=0,$H49&lt;VLOOKUP($C49,limity!$A$12:$J$22,COUNTIF($AK$20:AN$20,"&lt;&gt;0")+1,0)),ROUNDDOWN($AB49*AN$22,2),ROUNDDOWN($AB49*((VLOOKUP($C49,limity!$A$12:$J$22,COUNTIF($AK$20:AN$20,"&lt;&gt;0")+1,0)/$H49)*AN$22),2))</f>
        <v>#N/A</v>
      </c>
      <c r="AO49" s="38" t="e">
        <f>IF(OR(VLOOKUP($C49,limity!$A$12:$J$22,COUNTIF($AK$20:AO$20,"&lt;&gt;0")+1,0)=0,$H49&lt;VLOOKUP($C49,limity!$A$12:$J$22,COUNTIF($AK$20:AO$20,"&lt;&gt;0")+1,0)),ROUNDDOWN($AB49*AO$22,2),ROUNDDOWN($AB49*((VLOOKUP($C49,limity!$A$12:$J$22,COUNTIF($AK$20:AO$20,"&lt;&gt;0")+1,0)/$H49)*AO$22),2))</f>
        <v>#N/A</v>
      </c>
      <c r="AP49" s="38" t="e">
        <f>IF(OR(VLOOKUP($C49,limity!$A$12:$J$22,COUNTIF($AK$20:AP$20,"&lt;&gt;0")+1,0)=0,$H49&lt;VLOOKUP($C49,limity!$A$12:$J$22,COUNTIF($AK$20:AP$20,"&lt;&gt;0")+1,0)),ROUNDDOWN($AB49*AP$22,2),ROUNDDOWN($AB49*((VLOOKUP($C49,limity!$A$12:$J$22,COUNTIF($AK$20:AP$20,"&lt;&gt;0")+1,0)/$H49)*AP$22),2))</f>
        <v>#N/A</v>
      </c>
      <c r="AQ49" s="38" t="e">
        <f>IF(OR(VLOOKUP($C49,limity!$A$12:$J$22,COUNTIF($AK$20:AQ$20,"&lt;&gt;0")+1,0)=0,$H49&lt;VLOOKUP($C49,limity!$A$12:$J$22,COUNTIF($AK$20:AQ$20,"&lt;&gt;0")+1,0)),ROUNDDOWN($AB49*AQ$22,2),ROUNDDOWN($AB49*((VLOOKUP($C49,limity!$A$12:$J$22,COUNTIF($AK$20:AQ$20,"&lt;&gt;0")+1,0)/$H49)*AQ$22),2))</f>
        <v>#N/A</v>
      </c>
      <c r="AR49" s="38" t="e">
        <f>IF(OR(VLOOKUP($C49,limity!$A$12:$J$22,COUNTIF($AK$20:AR$20,"&lt;&gt;0")+1,0)=0,$H49&lt;VLOOKUP($C49,limity!$A$12:$J$22,COUNTIF($AK$20:AR$20,"&lt;&gt;0")+1,0)),ROUNDDOWN($AB49*AR$22,2),ROUNDDOWN($AB49*((VLOOKUP($C49,limity!$A$12:$J$22,COUNTIF($AK$20:AR$20,"&lt;&gt;0")+1,0)/$H49)*AR$22),2))</f>
        <v>#N/A</v>
      </c>
      <c r="AS49" s="38" t="e">
        <f>IF(OR(VLOOKUP($C49,limity!$A$12:$J$22,COUNTIF($AK$20:AS$20,"&lt;&gt;0")+1,0)=0,$H49&lt;VLOOKUP($C49,limity!$A$12:$J$22,COUNTIF($AK$20:AS$20,"&lt;&gt;0")+1,0)),ROUNDDOWN($AB49*AS$22,2),ROUNDDOWN($AB49*((VLOOKUP($C49,limity!$A$12:$J$22,COUNTIF($AK$20:AS$20,"&lt;&gt;0")+1,0)/$H49)*AS$22),2))</f>
        <v>#N/A</v>
      </c>
      <c r="AT49" s="46"/>
    </row>
    <row r="50" spans="1:46" s="47" customFormat="1" ht="13.5" x14ac:dyDescent="0.2">
      <c r="A50" s="42" t="s">
        <v>114</v>
      </c>
      <c r="B50" s="137"/>
      <c r="C50" s="138"/>
      <c r="D50" s="43"/>
      <c r="E50" s="44"/>
      <c r="F50" s="44"/>
      <c r="G50" s="45"/>
      <c r="H50" s="44">
        <f>SUM(H38:H49)</f>
        <v>0</v>
      </c>
      <c r="I50" s="45"/>
      <c r="J50" s="45"/>
      <c r="K50" s="45"/>
      <c r="L50" s="45"/>
      <c r="M50" s="45"/>
      <c r="N50" s="45"/>
      <c r="O50" s="45"/>
      <c r="P50" s="45"/>
      <c r="Q50" s="44">
        <f>SUM(Q38:Q49)</f>
        <v>0</v>
      </c>
      <c r="R50" s="86"/>
      <c r="S50" s="44">
        <f t="shared" ref="S50:Y50" si="97">SUM(S38:S49)</f>
        <v>0</v>
      </c>
      <c r="T50" s="44" t="e">
        <f t="shared" si="97"/>
        <v>#DIV/0!</v>
      </c>
      <c r="U50" s="44" t="e">
        <f t="shared" si="97"/>
        <v>#DIV/0!</v>
      </c>
      <c r="V50" s="44" t="e">
        <f t="shared" si="97"/>
        <v>#DIV/0!</v>
      </c>
      <c r="W50" s="44" t="e">
        <f t="shared" si="97"/>
        <v>#DIV/0!</v>
      </c>
      <c r="X50" s="44" t="e">
        <f t="shared" si="97"/>
        <v>#DIV/0!</v>
      </c>
      <c r="Y50" s="44" t="e">
        <f t="shared" si="97"/>
        <v>#DIV/0!</v>
      </c>
      <c r="Z50" s="86"/>
      <c r="AA50" s="45"/>
      <c r="AB50" s="44" t="e">
        <f t="shared" ref="AB50:AS50" si="98">SUM(AB38:AB49)</f>
        <v>#DIV/0!</v>
      </c>
      <c r="AC50" s="44" t="e">
        <f t="shared" si="98"/>
        <v>#N/A</v>
      </c>
      <c r="AD50" s="44" t="e">
        <f t="shared" si="98"/>
        <v>#DIV/0!</v>
      </c>
      <c r="AE50" s="44" t="e">
        <f t="shared" si="98"/>
        <v>#DIV/0!</v>
      </c>
      <c r="AF50" s="44" t="e">
        <f t="shared" si="98"/>
        <v>#DIV/0!</v>
      </c>
      <c r="AG50" s="44" t="e">
        <f t="shared" si="98"/>
        <v>#DIV/0!</v>
      </c>
      <c r="AH50" s="44" t="e">
        <f t="shared" si="98"/>
        <v>#DIV/0!</v>
      </c>
      <c r="AI50" s="44" t="e">
        <f t="shared" si="98"/>
        <v>#DIV/0!</v>
      </c>
      <c r="AJ50" s="44" t="e">
        <f t="shared" si="98"/>
        <v>#DIV/0!</v>
      </c>
      <c r="AK50" s="44" t="e">
        <f t="shared" si="98"/>
        <v>#N/A</v>
      </c>
      <c r="AL50" s="44" t="e">
        <f t="shared" si="98"/>
        <v>#N/A</v>
      </c>
      <c r="AM50" s="44" t="e">
        <f t="shared" si="98"/>
        <v>#N/A</v>
      </c>
      <c r="AN50" s="44" t="e">
        <f t="shared" si="98"/>
        <v>#N/A</v>
      </c>
      <c r="AO50" s="44" t="e">
        <f t="shared" si="98"/>
        <v>#N/A</v>
      </c>
      <c r="AP50" s="44" t="e">
        <f t="shared" si="98"/>
        <v>#N/A</v>
      </c>
      <c r="AQ50" s="44" t="e">
        <f t="shared" si="98"/>
        <v>#N/A</v>
      </c>
      <c r="AR50" s="44" t="e">
        <f t="shared" si="98"/>
        <v>#N/A</v>
      </c>
      <c r="AS50" s="44" t="e">
        <f t="shared" si="98"/>
        <v>#N/A</v>
      </c>
      <c r="AT50" s="46"/>
    </row>
    <row r="51" spans="1:46" s="47" customFormat="1" ht="14.25" thickBot="1" x14ac:dyDescent="0.25">
      <c r="A51" s="48" t="s">
        <v>10</v>
      </c>
      <c r="B51" s="107"/>
      <c r="C51" s="100"/>
      <c r="D51" s="49"/>
      <c r="E51" s="50"/>
      <c r="F51" s="50"/>
      <c r="G51" s="51"/>
      <c r="H51" s="50">
        <f>H37+H50</f>
        <v>0</v>
      </c>
      <c r="I51" s="51"/>
      <c r="J51" s="51"/>
      <c r="K51" s="51"/>
      <c r="L51" s="51"/>
      <c r="M51" s="51"/>
      <c r="N51" s="51"/>
      <c r="O51" s="51"/>
      <c r="P51" s="51"/>
      <c r="Q51" s="50">
        <f>Q37+Q50</f>
        <v>0</v>
      </c>
      <c r="R51"/>
      <c r="S51" s="50">
        <f t="shared" ref="S51:Y51" si="99">S37+S50</f>
        <v>0</v>
      </c>
      <c r="T51" s="50" t="e">
        <f t="shared" si="99"/>
        <v>#DIV/0!</v>
      </c>
      <c r="U51" s="50" t="e">
        <f t="shared" si="99"/>
        <v>#DIV/0!</v>
      </c>
      <c r="V51" s="50" t="e">
        <f t="shared" si="99"/>
        <v>#DIV/0!</v>
      </c>
      <c r="W51" s="50" t="e">
        <f t="shared" si="99"/>
        <v>#DIV/0!</v>
      </c>
      <c r="X51" s="50" t="e">
        <f t="shared" si="99"/>
        <v>#DIV/0!</v>
      </c>
      <c r="Y51" s="50" t="e">
        <f t="shared" si="99"/>
        <v>#DIV/0!</v>
      </c>
      <c r="Z51"/>
      <c r="AA51" s="51"/>
      <c r="AB51" s="50" t="e">
        <f t="shared" ref="AB51:AS51" si="100">AB37+AB50</f>
        <v>#DIV/0!</v>
      </c>
      <c r="AC51" s="50" t="e">
        <f t="shared" si="100"/>
        <v>#N/A</v>
      </c>
      <c r="AD51" s="50" t="e">
        <f t="shared" si="100"/>
        <v>#DIV/0!</v>
      </c>
      <c r="AE51" s="50" t="e">
        <f t="shared" si="100"/>
        <v>#DIV/0!</v>
      </c>
      <c r="AF51" s="50" t="e">
        <f t="shared" si="100"/>
        <v>#DIV/0!</v>
      </c>
      <c r="AG51" s="50" t="e">
        <f t="shared" si="100"/>
        <v>#DIV/0!</v>
      </c>
      <c r="AH51" s="50" t="e">
        <f t="shared" si="100"/>
        <v>#DIV/0!</v>
      </c>
      <c r="AI51" s="50" t="e">
        <f t="shared" si="100"/>
        <v>#DIV/0!</v>
      </c>
      <c r="AJ51" s="50" t="e">
        <f t="shared" si="100"/>
        <v>#DIV/0!</v>
      </c>
      <c r="AK51" s="50" t="e">
        <f t="shared" si="100"/>
        <v>#N/A</v>
      </c>
      <c r="AL51" s="50" t="e">
        <f t="shared" si="100"/>
        <v>#N/A</v>
      </c>
      <c r="AM51" s="50" t="e">
        <f t="shared" si="100"/>
        <v>#N/A</v>
      </c>
      <c r="AN51" s="50" t="e">
        <f t="shared" si="100"/>
        <v>#N/A</v>
      </c>
      <c r="AO51" s="50" t="e">
        <f t="shared" si="100"/>
        <v>#N/A</v>
      </c>
      <c r="AP51" s="50" t="e">
        <f t="shared" si="100"/>
        <v>#N/A</v>
      </c>
      <c r="AQ51" s="50" t="e">
        <f t="shared" si="100"/>
        <v>#N/A</v>
      </c>
      <c r="AR51" s="50" t="e">
        <f t="shared" si="100"/>
        <v>#N/A</v>
      </c>
      <c r="AS51" s="50" t="e">
        <f t="shared" si="100"/>
        <v>#N/A</v>
      </c>
      <c r="AT51" s="46"/>
    </row>
    <row r="52" spans="1:46" s="47" customFormat="1" ht="15.75" x14ac:dyDescent="0.2">
      <c r="A52" s="105" t="s">
        <v>113</v>
      </c>
      <c r="B52" s="106"/>
      <c r="C52" s="104"/>
      <c r="D52" s="104"/>
      <c r="E52" s="101"/>
      <c r="F52" s="102"/>
      <c r="G52" s="102"/>
      <c r="H52" s="102"/>
      <c r="I52" s="102"/>
      <c r="J52" s="102"/>
      <c r="K52" s="102"/>
      <c r="L52" s="102"/>
      <c r="M52" s="102"/>
      <c r="N52" s="102"/>
      <c r="O52" s="102"/>
      <c r="P52" s="102"/>
      <c r="Q52" s="102"/>
      <c r="R52"/>
      <c r="S52" s="102"/>
      <c r="T52" s="102"/>
      <c r="U52" s="102"/>
      <c r="V52" s="102"/>
      <c r="W52" s="102"/>
      <c r="X52" s="102"/>
      <c r="Y52" s="102"/>
      <c r="Z52"/>
      <c r="AA52" s="52"/>
      <c r="AB52" s="52"/>
      <c r="AC52" s="102"/>
      <c r="AD52" s="102"/>
      <c r="AE52" s="102"/>
      <c r="AF52" s="102"/>
      <c r="AG52" s="102"/>
      <c r="AH52" s="102"/>
      <c r="AI52" s="102"/>
      <c r="AJ52" s="102"/>
      <c r="AK52" s="102"/>
      <c r="AL52" s="102"/>
      <c r="AM52" s="102"/>
      <c r="AN52" s="102"/>
      <c r="AO52" s="102"/>
      <c r="AP52" s="102"/>
      <c r="AQ52" s="102"/>
      <c r="AR52" s="102"/>
      <c r="AS52" s="103"/>
      <c r="AT52" s="46"/>
    </row>
    <row r="53" spans="1:46" s="40" customFormat="1" ht="13.5" x14ac:dyDescent="0.2">
      <c r="A53" s="31" t="s">
        <v>119</v>
      </c>
      <c r="B53" s="92"/>
      <c r="C53" s="93"/>
      <c r="D53" s="32"/>
      <c r="E53" s="33"/>
      <c r="F53" s="34"/>
      <c r="G53" s="35">
        <f t="shared" ref="G53:G65" si="101" xml:space="preserve"> E53-F53</f>
        <v>0</v>
      </c>
      <c r="H53" s="35">
        <f t="shared" ref="H53:H65" si="102">SUM(I53:O53)</f>
        <v>0</v>
      </c>
      <c r="I53" s="33"/>
      <c r="J53" s="33"/>
      <c r="K53" s="33"/>
      <c r="L53" s="33"/>
      <c r="M53" s="33"/>
      <c r="N53" s="33"/>
      <c r="O53" s="34"/>
      <c r="P53" s="34"/>
      <c r="Q53" s="35">
        <f t="shared" ref="Q53:Q65" si="103">SUM(I53:O53,P53)</f>
        <v>0</v>
      </c>
      <c r="R53" s="86"/>
      <c r="S53" s="35">
        <f>IF(D53="",0,IF(VLOOKUP($D53,limity!$A$1:$CC$7,HLOOKUP($E$15,limity!$A$1:$CC$2,2,FALSE),FALSE)=0,SUM(I53:N53),IF(SUM(I53:N53)&gt;VLOOKUP($D53,limity!$A$1:$CC$7,HLOOKUP($E$15,limity!$A$1:$CC$2,2,FALSE),FALSE),VLOOKUP($D53,limity!$A$1:$CC$7,HLOOKUP($E$15,limity!$A$1:$CC$2,2,FALSE),FALSE),SUM(I53:N53))))</f>
        <v>0</v>
      </c>
      <c r="T53" s="35" t="e">
        <f t="shared" ref="T53:T65" si="104">I53/(SUM($I53:$O53)-$O53)*$S53</f>
        <v>#DIV/0!</v>
      </c>
      <c r="U53" s="35" t="e">
        <f t="shared" ref="U53:U65" si="105">J53/(SUM($I53:$O53)-$O53)*$S53</f>
        <v>#DIV/0!</v>
      </c>
      <c r="V53" s="35" t="e">
        <f t="shared" ref="V53:V65" si="106">K53/(SUM($I53:$O53)-$O53)*$S53</f>
        <v>#DIV/0!</v>
      </c>
      <c r="W53" s="35" t="e">
        <f t="shared" ref="W53:W65" si="107">L53/(SUM($I53:$O53)-$O53)*$S53</f>
        <v>#DIV/0!</v>
      </c>
      <c r="X53" s="35" t="e">
        <f t="shared" ref="X53:X65" si="108">M53/(SUM($I53:$O53)-$O53)*$S53</f>
        <v>#DIV/0!</v>
      </c>
      <c r="Y53" s="35" t="e">
        <f t="shared" ref="Y53:Y65" si="109">N53/(SUM($I53:$O53)-$O53)*$S53</f>
        <v>#DIV/0!</v>
      </c>
      <c r="Z53" s="86"/>
      <c r="AA53" s="33"/>
      <c r="AB53" s="36" t="e">
        <f t="shared" ref="AB53:AB65" si="110">SUM(AE53:AJ53)</f>
        <v>#DIV/0!</v>
      </c>
      <c r="AC53" s="35" t="e">
        <f t="shared" ref="AC53:AC65" si="111">IF((SUM(AK53:AS53)/AA53)*G53+ROUND((H53-S53)*(P53/H53),2)&lt;=P53,SUM(AK53:AS53),((P53-ROUND((H53-S53)*(P53/H53),2))/G53)*AA53)</f>
        <v>#N/A</v>
      </c>
      <c r="AD53" s="37" t="e">
        <f t="shared" ref="AD53:AD65" si="112">AB53+AC53</f>
        <v>#DIV/0!</v>
      </c>
      <c r="AE53" s="36" t="e">
        <f t="shared" ref="AE53:AE65" si="113">ROUND((T53/$G53)*$AA53,2)</f>
        <v>#DIV/0!</v>
      </c>
      <c r="AF53" s="36" t="e">
        <f t="shared" ref="AF53:AF65" si="114">ROUND((U53/$G53)*$AA53,2)</f>
        <v>#DIV/0!</v>
      </c>
      <c r="AG53" s="36" t="e">
        <f t="shared" ref="AG53:AG65" si="115">ROUND((V53/$G53)*$AA53,2)</f>
        <v>#DIV/0!</v>
      </c>
      <c r="AH53" s="36" t="e">
        <f t="shared" ref="AH53:AH65" si="116">ROUND((W53/$G53)*$AA53,2)</f>
        <v>#DIV/0!</v>
      </c>
      <c r="AI53" s="36" t="e">
        <f t="shared" ref="AI53:AI65" si="117">ROUND((X53/$G53)*$AA53,2)</f>
        <v>#DIV/0!</v>
      </c>
      <c r="AJ53" s="36" t="e">
        <f t="shared" ref="AJ53:AJ65" si="118">ROUND((Y53/$G53)*$AA53,2)</f>
        <v>#DIV/0!</v>
      </c>
      <c r="AK53" s="38" t="e">
        <f>IF(OR(VLOOKUP($C53,limity!$A$12:$J$22,COUNTIF($AK$20:AK$20,"&lt;&gt;0")+1,0)=0,$H53&lt;VLOOKUP($C53,limity!$A$12:$J$22,COUNTIF($AK$20:AK$20,"&lt;&gt;0")+1,0)),ROUNDDOWN($AB53*AK$22,2),ROUNDDOWN($AB53*((VLOOKUP($C53,limity!$A$12:$J$22,COUNTIF($AK$20:AK$20,"&lt;&gt;0")+1,0)/$H53)*AK$22),2))</f>
        <v>#N/A</v>
      </c>
      <c r="AL53" s="38" t="e">
        <f>IF($AK53&gt;0,0,IF(OR(VLOOKUP($C53,limity!$A$12:$J$22,COUNTIF($AK$20:AL$20,"&lt;&gt;0")+1,0)=0,$H53&lt;VLOOKUP($C53,limity!$A$12:$J$22,COUNTIF($AK$20:AL$20,"&lt;&gt;0")+1,0)),ROUNDDOWN($AB53*AL$22,2),ROUNDDOWN($AB53*((VLOOKUP($C53,limity!$A$12:$J$22,COUNTIF($AK$20:AL$20,"&lt;&gt;0")+1,0)/$H53)*AL$22),2)))</f>
        <v>#N/A</v>
      </c>
      <c r="AM53" s="38" t="e">
        <f>IF(OR(VLOOKUP($C53,limity!$A$12:$J$22,COUNTIF($AK$20:AM$20,"&lt;&gt;0")+1,0)=0,$H53&lt;VLOOKUP($C53,limity!$A$12:$J$22,COUNTIF($AK$20:AM$20,"&lt;&gt;0")+1,0)),ROUNDDOWN($AB53*AM$22,2),ROUNDDOWN($AB53*((VLOOKUP($C53,limity!$A$12:$J$22,COUNTIF($AK$20:AM$20,"&lt;&gt;0")+1,0)/$H53)*AM$22),2))</f>
        <v>#N/A</v>
      </c>
      <c r="AN53" s="38" t="e">
        <f>IF(OR(VLOOKUP($C53,limity!$A$12:$J$22,COUNTIF($AK$20:AN$20,"&lt;&gt;0")+1,0)=0,$H53&lt;VLOOKUP($C53,limity!$A$12:$J$22,COUNTIF($AK$20:AN$20,"&lt;&gt;0")+1,0)),ROUNDDOWN($AB53*AN$22,2),ROUNDDOWN($AB53*((VLOOKUP($C53,limity!$A$12:$J$22,COUNTIF($AK$20:AN$20,"&lt;&gt;0")+1,0)/$H53)*AN$22),2))</f>
        <v>#N/A</v>
      </c>
      <c r="AO53" s="38" t="e">
        <f>IF(OR(VLOOKUP($C53,limity!$A$12:$J$22,COUNTIF($AK$20:AO$20,"&lt;&gt;0")+1,0)=0,$H53&lt;VLOOKUP($C53,limity!$A$12:$J$22,COUNTIF($AK$20:AO$20,"&lt;&gt;0")+1,0)),ROUNDDOWN($AB53*AO$22,2),ROUNDDOWN($AB53*((VLOOKUP($C53,limity!$A$12:$J$22,COUNTIF($AK$20:AO$20,"&lt;&gt;0")+1,0)/$H53)*AO$22),2))</f>
        <v>#N/A</v>
      </c>
      <c r="AP53" s="38" t="e">
        <f>IF(OR(VLOOKUP($C53,limity!$A$12:$J$22,COUNTIF($AK$20:AP$20,"&lt;&gt;0")+1,0)=0,$H53&lt;VLOOKUP($C53,limity!$A$12:$J$22,COUNTIF($AK$20:AP$20,"&lt;&gt;0")+1,0)),ROUNDDOWN($AB53*AP$22,2),ROUNDDOWN($AB53*((VLOOKUP($C53,limity!$A$12:$J$22,COUNTIF($AK$20:AP$20,"&lt;&gt;0")+1,0)/$H53)*AP$22),2))</f>
        <v>#N/A</v>
      </c>
      <c r="AQ53" s="38" t="e">
        <f>IF(OR(VLOOKUP($C53,limity!$A$12:$J$22,COUNTIF($AK$20:AQ$20,"&lt;&gt;0")+1,0)=0,$H53&lt;VLOOKUP($C53,limity!$A$12:$J$22,COUNTIF($AK$20:AQ$20,"&lt;&gt;0")+1,0)),ROUNDDOWN($AB53*AQ$22,2),ROUNDDOWN($AB53*((VLOOKUP($C53,limity!$A$12:$J$22,COUNTIF($AK$20:AQ$20,"&lt;&gt;0")+1,0)/$H53)*AQ$22),2))</f>
        <v>#N/A</v>
      </c>
      <c r="AR53" s="38" t="e">
        <f>IF(OR(VLOOKUP($C53,limity!$A$12:$J$22,COUNTIF($AK$20:AR$20,"&lt;&gt;0")+1,0)=0,$H53&lt;VLOOKUP($C53,limity!$A$12:$J$22,COUNTIF($AK$20:AR$20,"&lt;&gt;0")+1,0)),ROUNDDOWN($AB53*AR$22,2),ROUNDDOWN($AB53*((VLOOKUP($C53,limity!$A$12:$J$22,COUNTIF($AK$20:AR$20,"&lt;&gt;0")+1,0)/$H53)*AR$22),2))</f>
        <v>#N/A</v>
      </c>
      <c r="AS53" s="38" t="e">
        <f>IF(OR(VLOOKUP($C53,limity!$A$12:$J$22,COUNTIF($AK$20:AS$20,"&lt;&gt;0")+1,0)=0,$H53&lt;VLOOKUP($C53,limity!$A$12:$J$22,COUNTIF($AK$20:AS$20,"&lt;&gt;0")+1,0)),ROUNDDOWN($AB53*AS$22,2),ROUNDDOWN($AB53*((VLOOKUP($C53,limity!$A$12:$J$22,COUNTIF($AK$20:AS$20,"&lt;&gt;0")+1,0)/$H53)*AS$22),2))</f>
        <v>#N/A</v>
      </c>
      <c r="AT53" s="46"/>
    </row>
    <row r="54" spans="1:46" s="40" customFormat="1" ht="13.5" x14ac:dyDescent="0.2">
      <c r="A54" s="41" t="s">
        <v>120</v>
      </c>
      <c r="B54" s="92"/>
      <c r="C54" s="93"/>
      <c r="D54" s="32"/>
      <c r="E54" s="33"/>
      <c r="F54" s="34"/>
      <c r="G54" s="35">
        <f t="shared" si="101"/>
        <v>0</v>
      </c>
      <c r="H54" s="35">
        <f t="shared" si="102"/>
        <v>0</v>
      </c>
      <c r="I54" s="33"/>
      <c r="J54" s="33"/>
      <c r="K54" s="33"/>
      <c r="L54" s="33"/>
      <c r="M54" s="33"/>
      <c r="N54" s="33"/>
      <c r="O54" s="34"/>
      <c r="P54" s="34"/>
      <c r="Q54" s="35">
        <f t="shared" si="103"/>
        <v>0</v>
      </c>
      <c r="R54" s="86"/>
      <c r="S54" s="35">
        <f>IF(D54="",0,IF(VLOOKUP($D54,limity!$A$1:$CC$7,HLOOKUP($E$15,limity!$A$1:$CC$2,2,FALSE),FALSE)=0,SUM(I54:N54),IF(SUM(I54:N54)&gt;VLOOKUP($D54,limity!$A$1:$CC$7,HLOOKUP($E$15,limity!$A$1:$CC$2,2,FALSE),FALSE),VLOOKUP($D54,limity!$A$1:$CC$7,HLOOKUP($E$15,limity!$A$1:$CC$2,2,FALSE),FALSE),SUM(I54:N54))))</f>
        <v>0</v>
      </c>
      <c r="T54" s="35" t="e">
        <f t="shared" si="104"/>
        <v>#DIV/0!</v>
      </c>
      <c r="U54" s="35" t="e">
        <f t="shared" si="105"/>
        <v>#DIV/0!</v>
      </c>
      <c r="V54" s="35" t="e">
        <f t="shared" si="106"/>
        <v>#DIV/0!</v>
      </c>
      <c r="W54" s="35" t="e">
        <f t="shared" si="107"/>
        <v>#DIV/0!</v>
      </c>
      <c r="X54" s="35" t="e">
        <f t="shared" si="108"/>
        <v>#DIV/0!</v>
      </c>
      <c r="Y54" s="35" t="e">
        <f t="shared" si="109"/>
        <v>#DIV/0!</v>
      </c>
      <c r="Z54" s="86"/>
      <c r="AA54" s="33"/>
      <c r="AB54" s="36" t="e">
        <f t="shared" si="110"/>
        <v>#DIV/0!</v>
      </c>
      <c r="AC54" s="35" t="e">
        <f t="shared" si="111"/>
        <v>#N/A</v>
      </c>
      <c r="AD54" s="37" t="e">
        <f t="shared" si="112"/>
        <v>#DIV/0!</v>
      </c>
      <c r="AE54" s="36" t="e">
        <f t="shared" si="113"/>
        <v>#DIV/0!</v>
      </c>
      <c r="AF54" s="36" t="e">
        <f t="shared" si="114"/>
        <v>#DIV/0!</v>
      </c>
      <c r="AG54" s="36" t="e">
        <f t="shared" si="115"/>
        <v>#DIV/0!</v>
      </c>
      <c r="AH54" s="36" t="e">
        <f t="shared" si="116"/>
        <v>#DIV/0!</v>
      </c>
      <c r="AI54" s="36" t="e">
        <f t="shared" si="117"/>
        <v>#DIV/0!</v>
      </c>
      <c r="AJ54" s="36" t="e">
        <f t="shared" si="118"/>
        <v>#DIV/0!</v>
      </c>
      <c r="AK54" s="38" t="e">
        <f>IF(OR(VLOOKUP($C54,limity!$A$12:$J$22,COUNTIF($AK$20:AK$20,"&lt;&gt;0")+1,0)=0,$H54&lt;VLOOKUP($C54,limity!$A$12:$J$22,COUNTIF($AK$20:AK$20,"&lt;&gt;0")+1,0)),ROUNDDOWN($AB54*AK$22,2),ROUNDDOWN($AB54*((VLOOKUP($C54,limity!$A$12:$J$22,COUNTIF($AK$20:AK$20,"&lt;&gt;0")+1,0)/$H54)*AK$22),2))</f>
        <v>#N/A</v>
      </c>
      <c r="AL54" s="38" t="e">
        <f>IF($AK54&gt;0,0,IF(OR(VLOOKUP($C54,limity!$A$12:$J$22,COUNTIF($AK$20:AL$20,"&lt;&gt;0")+1,0)=0,$H54&lt;VLOOKUP($C54,limity!$A$12:$J$22,COUNTIF($AK$20:AL$20,"&lt;&gt;0")+1,0)),ROUNDDOWN($AB54*AL$22,2),ROUNDDOWN($AB54*((VLOOKUP($C54,limity!$A$12:$J$22,COUNTIF($AK$20:AL$20,"&lt;&gt;0")+1,0)/$H54)*AL$22),2)))</f>
        <v>#N/A</v>
      </c>
      <c r="AM54" s="38" t="e">
        <f>IF(OR(VLOOKUP($C54,limity!$A$12:$J$22,COUNTIF($AK$20:AM$20,"&lt;&gt;0")+1,0)=0,$H54&lt;VLOOKUP($C54,limity!$A$12:$J$22,COUNTIF($AK$20:AM$20,"&lt;&gt;0")+1,0)),ROUNDDOWN($AB54*AM$22,2),ROUNDDOWN($AB54*((VLOOKUP($C54,limity!$A$12:$J$22,COUNTIF($AK$20:AM$20,"&lt;&gt;0")+1,0)/$H54)*AM$22),2))</f>
        <v>#N/A</v>
      </c>
      <c r="AN54" s="38" t="e">
        <f>IF(OR(VLOOKUP($C54,limity!$A$12:$J$22,COUNTIF($AK$20:AN$20,"&lt;&gt;0")+1,0)=0,$H54&lt;VLOOKUP($C54,limity!$A$12:$J$22,COUNTIF($AK$20:AN$20,"&lt;&gt;0")+1,0)),ROUNDDOWN($AB54*AN$22,2),ROUNDDOWN($AB54*((VLOOKUP($C54,limity!$A$12:$J$22,COUNTIF($AK$20:AN$20,"&lt;&gt;0")+1,0)/$H54)*AN$22),2))</f>
        <v>#N/A</v>
      </c>
      <c r="AO54" s="38" t="e">
        <f>IF(OR(VLOOKUP($C54,limity!$A$12:$J$22,COUNTIF($AK$20:AO$20,"&lt;&gt;0")+1,0)=0,$H54&lt;VLOOKUP($C54,limity!$A$12:$J$22,COUNTIF($AK$20:AO$20,"&lt;&gt;0")+1,0)),ROUNDDOWN($AB54*AO$22,2),ROUNDDOWN($AB54*((VLOOKUP($C54,limity!$A$12:$J$22,COUNTIF($AK$20:AO$20,"&lt;&gt;0")+1,0)/$H54)*AO$22),2))</f>
        <v>#N/A</v>
      </c>
      <c r="AP54" s="38" t="e">
        <f>IF(OR(VLOOKUP($C54,limity!$A$12:$J$22,COUNTIF($AK$20:AP$20,"&lt;&gt;0")+1,0)=0,$H54&lt;VLOOKUP($C54,limity!$A$12:$J$22,COUNTIF($AK$20:AP$20,"&lt;&gt;0")+1,0)),ROUNDDOWN($AB54*AP$22,2),ROUNDDOWN($AB54*((VLOOKUP($C54,limity!$A$12:$J$22,COUNTIF($AK$20:AP$20,"&lt;&gt;0")+1,0)/$H54)*AP$22),2))</f>
        <v>#N/A</v>
      </c>
      <c r="AQ54" s="38" t="e">
        <f>IF(OR(VLOOKUP($C54,limity!$A$12:$J$22,COUNTIF($AK$20:AQ$20,"&lt;&gt;0")+1,0)=0,$H54&lt;VLOOKUP($C54,limity!$A$12:$J$22,COUNTIF($AK$20:AQ$20,"&lt;&gt;0")+1,0)),ROUNDDOWN($AB54*AQ$22,2),ROUNDDOWN($AB54*((VLOOKUP($C54,limity!$A$12:$J$22,COUNTIF($AK$20:AQ$20,"&lt;&gt;0")+1,0)/$H54)*AQ$22),2))</f>
        <v>#N/A</v>
      </c>
      <c r="AR54" s="38" t="e">
        <f>IF(OR(VLOOKUP($C54,limity!$A$12:$J$22,COUNTIF($AK$20:AR$20,"&lt;&gt;0")+1,0)=0,$H54&lt;VLOOKUP($C54,limity!$A$12:$J$22,COUNTIF($AK$20:AR$20,"&lt;&gt;0")+1,0)),ROUNDDOWN($AB54*AR$22,2),ROUNDDOWN($AB54*((VLOOKUP($C54,limity!$A$12:$J$22,COUNTIF($AK$20:AR$20,"&lt;&gt;0")+1,0)/$H54)*AR$22),2))</f>
        <v>#N/A</v>
      </c>
      <c r="AS54" s="38" t="e">
        <f>IF(OR(VLOOKUP($C54,limity!$A$12:$J$22,COUNTIF($AK$20:AS$20,"&lt;&gt;0")+1,0)=0,$H54&lt;VLOOKUP($C54,limity!$A$12:$J$22,COUNTIF($AK$20:AS$20,"&lt;&gt;0")+1,0)),ROUNDDOWN($AB54*AS$22,2),ROUNDDOWN($AB54*((VLOOKUP($C54,limity!$A$12:$J$22,COUNTIF($AK$20:AS$20,"&lt;&gt;0")+1,0)/$H54)*AS$22),2))</f>
        <v>#N/A</v>
      </c>
      <c r="AT54" s="46"/>
    </row>
    <row r="55" spans="1:46" s="40" customFormat="1" ht="13.5" x14ac:dyDescent="0.2">
      <c r="A55" s="41" t="s">
        <v>121</v>
      </c>
      <c r="B55" s="92"/>
      <c r="C55" s="93"/>
      <c r="D55" s="32"/>
      <c r="E55" s="33"/>
      <c r="F55" s="34"/>
      <c r="G55" s="35">
        <f t="shared" si="101"/>
        <v>0</v>
      </c>
      <c r="H55" s="35">
        <f t="shared" si="102"/>
        <v>0</v>
      </c>
      <c r="I55" s="33"/>
      <c r="J55" s="33"/>
      <c r="K55" s="33"/>
      <c r="L55" s="33"/>
      <c r="M55" s="33"/>
      <c r="N55" s="33"/>
      <c r="O55" s="34"/>
      <c r="P55" s="34"/>
      <c r="Q55" s="35">
        <f t="shared" si="103"/>
        <v>0</v>
      </c>
      <c r="R55" s="86"/>
      <c r="S55" s="35">
        <f>IF(D55="",0,IF(VLOOKUP($D55,limity!$A$1:$CC$7,HLOOKUP($E$15,limity!$A$1:$CC$2,2,FALSE),FALSE)=0,SUM(I55:N55),IF(SUM(I55:N55)&gt;VLOOKUP($D55,limity!$A$1:$CC$7,HLOOKUP($E$15,limity!$A$1:$CC$2,2,FALSE),FALSE),VLOOKUP($D55,limity!$A$1:$CC$7,HLOOKUP($E$15,limity!$A$1:$CC$2,2,FALSE),FALSE),SUM(I55:N55))))</f>
        <v>0</v>
      </c>
      <c r="T55" s="35" t="e">
        <f t="shared" si="104"/>
        <v>#DIV/0!</v>
      </c>
      <c r="U55" s="35" t="e">
        <f t="shared" si="105"/>
        <v>#DIV/0!</v>
      </c>
      <c r="V55" s="35" t="e">
        <f t="shared" si="106"/>
        <v>#DIV/0!</v>
      </c>
      <c r="W55" s="35" t="e">
        <f t="shared" si="107"/>
        <v>#DIV/0!</v>
      </c>
      <c r="X55" s="35" t="e">
        <f t="shared" si="108"/>
        <v>#DIV/0!</v>
      </c>
      <c r="Y55" s="35" t="e">
        <f t="shared" si="109"/>
        <v>#DIV/0!</v>
      </c>
      <c r="Z55" s="86"/>
      <c r="AA55" s="33"/>
      <c r="AB55" s="36" t="e">
        <f t="shared" si="110"/>
        <v>#DIV/0!</v>
      </c>
      <c r="AC55" s="35" t="e">
        <f t="shared" si="111"/>
        <v>#N/A</v>
      </c>
      <c r="AD55" s="37" t="e">
        <f t="shared" si="112"/>
        <v>#DIV/0!</v>
      </c>
      <c r="AE55" s="36" t="e">
        <f t="shared" si="113"/>
        <v>#DIV/0!</v>
      </c>
      <c r="AF55" s="36" t="e">
        <f t="shared" si="114"/>
        <v>#DIV/0!</v>
      </c>
      <c r="AG55" s="36" t="e">
        <f t="shared" si="115"/>
        <v>#DIV/0!</v>
      </c>
      <c r="AH55" s="36" t="e">
        <f t="shared" si="116"/>
        <v>#DIV/0!</v>
      </c>
      <c r="AI55" s="36" t="e">
        <f t="shared" si="117"/>
        <v>#DIV/0!</v>
      </c>
      <c r="AJ55" s="36" t="e">
        <f t="shared" si="118"/>
        <v>#DIV/0!</v>
      </c>
      <c r="AK55" s="38" t="e">
        <f>IF(OR(VLOOKUP($C55,limity!$A$12:$J$22,COUNTIF($AK$20:AK$20,"&lt;&gt;0")+1,0)=0,$H55&lt;VLOOKUP($C55,limity!$A$12:$J$22,COUNTIF($AK$20:AK$20,"&lt;&gt;0")+1,0)),ROUNDDOWN($AB55*AK$22,2),ROUNDDOWN($AB55*((VLOOKUP($C55,limity!$A$12:$J$22,COUNTIF($AK$20:AK$20,"&lt;&gt;0")+1,0)/$H55)*AK$22),2))</f>
        <v>#N/A</v>
      </c>
      <c r="AL55" s="38" t="e">
        <f>IF($AK55&gt;0,0,IF(OR(VLOOKUP($C55,limity!$A$12:$J$22,COUNTIF($AK$20:AL$20,"&lt;&gt;0")+1,0)=0,$H55&lt;VLOOKUP($C55,limity!$A$12:$J$22,COUNTIF($AK$20:AL$20,"&lt;&gt;0")+1,0)),ROUNDDOWN($AB55*AL$22,2),ROUNDDOWN($AB55*((VLOOKUP($C55,limity!$A$12:$J$22,COUNTIF($AK$20:AL$20,"&lt;&gt;0")+1,0)/$H55)*AL$22),2)))</f>
        <v>#N/A</v>
      </c>
      <c r="AM55" s="38" t="e">
        <f>IF(OR(VLOOKUP($C55,limity!$A$12:$J$22,COUNTIF($AK$20:AM$20,"&lt;&gt;0")+1,0)=0,$H55&lt;VLOOKUP($C55,limity!$A$12:$J$22,COUNTIF($AK$20:AM$20,"&lt;&gt;0")+1,0)),ROUNDDOWN($AB55*AM$22,2),ROUNDDOWN($AB55*((VLOOKUP($C55,limity!$A$12:$J$22,COUNTIF($AK$20:AM$20,"&lt;&gt;0")+1,0)/$H55)*AM$22),2))</f>
        <v>#N/A</v>
      </c>
      <c r="AN55" s="38" t="e">
        <f>IF(OR(VLOOKUP($C55,limity!$A$12:$J$22,COUNTIF($AK$20:AN$20,"&lt;&gt;0")+1,0)=0,$H55&lt;VLOOKUP($C55,limity!$A$12:$J$22,COUNTIF($AK$20:AN$20,"&lt;&gt;0")+1,0)),ROUNDDOWN($AB55*AN$22,2),ROUNDDOWN($AB55*((VLOOKUP($C55,limity!$A$12:$J$22,COUNTIF($AK$20:AN$20,"&lt;&gt;0")+1,0)/$H55)*AN$22),2))</f>
        <v>#N/A</v>
      </c>
      <c r="AO55" s="38" t="e">
        <f>IF(OR(VLOOKUP($C55,limity!$A$12:$J$22,COUNTIF($AK$20:AO$20,"&lt;&gt;0")+1,0)=0,$H55&lt;VLOOKUP($C55,limity!$A$12:$J$22,COUNTIF($AK$20:AO$20,"&lt;&gt;0")+1,0)),ROUNDDOWN($AB55*AO$22,2),ROUNDDOWN($AB55*((VLOOKUP($C55,limity!$A$12:$J$22,COUNTIF($AK$20:AO$20,"&lt;&gt;0")+1,0)/$H55)*AO$22),2))</f>
        <v>#N/A</v>
      </c>
      <c r="AP55" s="38" t="e">
        <f>IF(OR(VLOOKUP($C55,limity!$A$12:$J$22,COUNTIF($AK$20:AP$20,"&lt;&gt;0")+1,0)=0,$H55&lt;VLOOKUP($C55,limity!$A$12:$J$22,COUNTIF($AK$20:AP$20,"&lt;&gt;0")+1,0)),ROUNDDOWN($AB55*AP$22,2),ROUNDDOWN($AB55*((VLOOKUP($C55,limity!$A$12:$J$22,COUNTIF($AK$20:AP$20,"&lt;&gt;0")+1,0)/$H55)*AP$22),2))</f>
        <v>#N/A</v>
      </c>
      <c r="AQ55" s="38" t="e">
        <f>IF(OR(VLOOKUP($C55,limity!$A$12:$J$22,COUNTIF($AK$20:AQ$20,"&lt;&gt;0")+1,0)=0,$H55&lt;VLOOKUP($C55,limity!$A$12:$J$22,COUNTIF($AK$20:AQ$20,"&lt;&gt;0")+1,0)),ROUNDDOWN($AB55*AQ$22,2),ROUNDDOWN($AB55*((VLOOKUP($C55,limity!$A$12:$J$22,COUNTIF($AK$20:AQ$20,"&lt;&gt;0")+1,0)/$H55)*AQ$22),2))</f>
        <v>#N/A</v>
      </c>
      <c r="AR55" s="38" t="e">
        <f>IF(OR(VLOOKUP($C55,limity!$A$12:$J$22,COUNTIF($AK$20:AR$20,"&lt;&gt;0")+1,0)=0,$H55&lt;VLOOKUP($C55,limity!$A$12:$J$22,COUNTIF($AK$20:AR$20,"&lt;&gt;0")+1,0)),ROUNDDOWN($AB55*AR$22,2),ROUNDDOWN($AB55*((VLOOKUP($C55,limity!$A$12:$J$22,COUNTIF($AK$20:AR$20,"&lt;&gt;0")+1,0)/$H55)*AR$22),2))</f>
        <v>#N/A</v>
      </c>
      <c r="AS55" s="38" t="e">
        <f>IF(OR(VLOOKUP($C55,limity!$A$12:$J$22,COUNTIF($AK$20:AS$20,"&lt;&gt;0")+1,0)=0,$H55&lt;VLOOKUP($C55,limity!$A$12:$J$22,COUNTIF($AK$20:AS$20,"&lt;&gt;0")+1,0)),ROUNDDOWN($AB55*AS$22,2),ROUNDDOWN($AB55*((VLOOKUP($C55,limity!$A$12:$J$22,COUNTIF($AK$20:AS$20,"&lt;&gt;0")+1,0)/$H55)*AS$22),2))</f>
        <v>#N/A</v>
      </c>
      <c r="AT55" s="46"/>
    </row>
    <row r="56" spans="1:46" s="40" customFormat="1" ht="13.5" x14ac:dyDescent="0.2">
      <c r="A56" s="41" t="s">
        <v>122</v>
      </c>
      <c r="B56" s="92"/>
      <c r="C56" s="93"/>
      <c r="D56" s="32"/>
      <c r="E56" s="33"/>
      <c r="F56" s="34"/>
      <c r="G56" s="35">
        <f t="shared" si="101"/>
        <v>0</v>
      </c>
      <c r="H56" s="35">
        <f t="shared" si="102"/>
        <v>0</v>
      </c>
      <c r="I56" s="33"/>
      <c r="J56" s="33"/>
      <c r="K56" s="33"/>
      <c r="L56" s="33"/>
      <c r="M56" s="33"/>
      <c r="N56" s="33"/>
      <c r="O56" s="34"/>
      <c r="P56" s="34"/>
      <c r="Q56" s="35">
        <f t="shared" si="103"/>
        <v>0</v>
      </c>
      <c r="R56" s="86"/>
      <c r="S56" s="35">
        <f>IF(D56="",0,IF(VLOOKUP($D56,limity!$A$1:$CC$7,HLOOKUP($E$15,limity!$A$1:$CC$2,2,FALSE),FALSE)=0,SUM(I56:N56),IF(SUM(I56:N56)&gt;VLOOKUP($D56,limity!$A$1:$CC$7,HLOOKUP($E$15,limity!$A$1:$CC$2,2,FALSE),FALSE),VLOOKUP($D56,limity!$A$1:$CC$7,HLOOKUP($E$15,limity!$A$1:$CC$2,2,FALSE),FALSE),SUM(I56:N56))))</f>
        <v>0</v>
      </c>
      <c r="T56" s="35" t="e">
        <f t="shared" si="104"/>
        <v>#DIV/0!</v>
      </c>
      <c r="U56" s="35" t="e">
        <f t="shared" si="105"/>
        <v>#DIV/0!</v>
      </c>
      <c r="V56" s="35" t="e">
        <f t="shared" si="106"/>
        <v>#DIV/0!</v>
      </c>
      <c r="W56" s="35" t="e">
        <f t="shared" si="107"/>
        <v>#DIV/0!</v>
      </c>
      <c r="X56" s="35" t="e">
        <f t="shared" si="108"/>
        <v>#DIV/0!</v>
      </c>
      <c r="Y56" s="35" t="e">
        <f t="shared" si="109"/>
        <v>#DIV/0!</v>
      </c>
      <c r="Z56" s="86"/>
      <c r="AA56" s="33"/>
      <c r="AB56" s="36" t="e">
        <f t="shared" si="110"/>
        <v>#DIV/0!</v>
      </c>
      <c r="AC56" s="35" t="e">
        <f t="shared" si="111"/>
        <v>#N/A</v>
      </c>
      <c r="AD56" s="37" t="e">
        <f t="shared" si="112"/>
        <v>#DIV/0!</v>
      </c>
      <c r="AE56" s="36" t="e">
        <f t="shared" si="113"/>
        <v>#DIV/0!</v>
      </c>
      <c r="AF56" s="36" t="e">
        <f t="shared" si="114"/>
        <v>#DIV/0!</v>
      </c>
      <c r="AG56" s="36" t="e">
        <f t="shared" si="115"/>
        <v>#DIV/0!</v>
      </c>
      <c r="AH56" s="36" t="e">
        <f t="shared" si="116"/>
        <v>#DIV/0!</v>
      </c>
      <c r="AI56" s="36" t="e">
        <f t="shared" si="117"/>
        <v>#DIV/0!</v>
      </c>
      <c r="AJ56" s="36" t="e">
        <f t="shared" si="118"/>
        <v>#DIV/0!</v>
      </c>
      <c r="AK56" s="38" t="e">
        <f>IF(OR(VLOOKUP($C56,limity!$A$12:$J$22,COUNTIF($AK$20:AK$20,"&lt;&gt;0")+1,0)=0,$H56&lt;VLOOKUP($C56,limity!$A$12:$J$22,COUNTIF($AK$20:AK$20,"&lt;&gt;0")+1,0)),ROUNDDOWN($AB56*AK$22,2),ROUNDDOWN($AB56*((VLOOKUP($C56,limity!$A$12:$J$22,COUNTIF($AK$20:AK$20,"&lt;&gt;0")+1,0)/$H56)*AK$22),2))</f>
        <v>#N/A</v>
      </c>
      <c r="AL56" s="38" t="e">
        <f>IF($AK56&gt;0,0,IF(OR(VLOOKUP($C56,limity!$A$12:$J$22,COUNTIF($AK$20:AL$20,"&lt;&gt;0")+1,0)=0,$H56&lt;VLOOKUP($C56,limity!$A$12:$J$22,COUNTIF($AK$20:AL$20,"&lt;&gt;0")+1,0)),ROUNDDOWN($AB56*AL$22,2),ROUNDDOWN($AB56*((VLOOKUP($C56,limity!$A$12:$J$22,COUNTIF($AK$20:AL$20,"&lt;&gt;0")+1,0)/$H56)*AL$22),2)))</f>
        <v>#N/A</v>
      </c>
      <c r="AM56" s="38" t="e">
        <f>IF(OR(VLOOKUP($C56,limity!$A$12:$J$22,COUNTIF($AK$20:AM$20,"&lt;&gt;0")+1,0)=0,$H56&lt;VLOOKUP($C56,limity!$A$12:$J$22,COUNTIF($AK$20:AM$20,"&lt;&gt;0")+1,0)),ROUNDDOWN($AB56*AM$22,2),ROUNDDOWN($AB56*((VLOOKUP($C56,limity!$A$12:$J$22,COUNTIF($AK$20:AM$20,"&lt;&gt;0")+1,0)/$H56)*AM$22),2))</f>
        <v>#N/A</v>
      </c>
      <c r="AN56" s="38" t="e">
        <f>IF(OR(VLOOKUP($C56,limity!$A$12:$J$22,COUNTIF($AK$20:AN$20,"&lt;&gt;0")+1,0)=0,$H56&lt;VLOOKUP($C56,limity!$A$12:$J$22,COUNTIF($AK$20:AN$20,"&lt;&gt;0")+1,0)),ROUNDDOWN($AB56*AN$22,2),ROUNDDOWN($AB56*((VLOOKUP($C56,limity!$A$12:$J$22,COUNTIF($AK$20:AN$20,"&lt;&gt;0")+1,0)/$H56)*AN$22),2))</f>
        <v>#N/A</v>
      </c>
      <c r="AO56" s="38" t="e">
        <f>IF(OR(VLOOKUP($C56,limity!$A$12:$J$22,COUNTIF($AK$20:AO$20,"&lt;&gt;0")+1,0)=0,$H56&lt;VLOOKUP($C56,limity!$A$12:$J$22,COUNTIF($AK$20:AO$20,"&lt;&gt;0")+1,0)),ROUNDDOWN($AB56*AO$22,2),ROUNDDOWN($AB56*((VLOOKUP($C56,limity!$A$12:$J$22,COUNTIF($AK$20:AO$20,"&lt;&gt;0")+1,0)/$H56)*AO$22),2))</f>
        <v>#N/A</v>
      </c>
      <c r="AP56" s="38" t="e">
        <f>IF(OR(VLOOKUP($C56,limity!$A$12:$J$22,COUNTIF($AK$20:AP$20,"&lt;&gt;0")+1,0)=0,$H56&lt;VLOOKUP($C56,limity!$A$12:$J$22,COUNTIF($AK$20:AP$20,"&lt;&gt;0")+1,0)),ROUNDDOWN($AB56*AP$22,2),ROUNDDOWN($AB56*((VLOOKUP($C56,limity!$A$12:$J$22,COUNTIF($AK$20:AP$20,"&lt;&gt;0")+1,0)/$H56)*AP$22),2))</f>
        <v>#N/A</v>
      </c>
      <c r="AQ56" s="38" t="e">
        <f>IF(OR(VLOOKUP($C56,limity!$A$12:$J$22,COUNTIF($AK$20:AQ$20,"&lt;&gt;0")+1,0)=0,$H56&lt;VLOOKUP($C56,limity!$A$12:$J$22,COUNTIF($AK$20:AQ$20,"&lt;&gt;0")+1,0)),ROUNDDOWN($AB56*AQ$22,2),ROUNDDOWN($AB56*((VLOOKUP($C56,limity!$A$12:$J$22,COUNTIF($AK$20:AQ$20,"&lt;&gt;0")+1,0)/$H56)*AQ$22),2))</f>
        <v>#N/A</v>
      </c>
      <c r="AR56" s="38" t="e">
        <f>IF(OR(VLOOKUP($C56,limity!$A$12:$J$22,COUNTIF($AK$20:AR$20,"&lt;&gt;0")+1,0)=0,$H56&lt;VLOOKUP($C56,limity!$A$12:$J$22,COUNTIF($AK$20:AR$20,"&lt;&gt;0")+1,0)),ROUNDDOWN($AB56*AR$22,2),ROUNDDOWN($AB56*((VLOOKUP($C56,limity!$A$12:$J$22,COUNTIF($AK$20:AR$20,"&lt;&gt;0")+1,0)/$H56)*AR$22),2))</f>
        <v>#N/A</v>
      </c>
      <c r="AS56" s="38" t="e">
        <f>IF(OR(VLOOKUP($C56,limity!$A$12:$J$22,COUNTIF($AK$20:AS$20,"&lt;&gt;0")+1,0)=0,$H56&lt;VLOOKUP($C56,limity!$A$12:$J$22,COUNTIF($AK$20:AS$20,"&lt;&gt;0")+1,0)),ROUNDDOWN($AB56*AS$22,2),ROUNDDOWN($AB56*((VLOOKUP($C56,limity!$A$12:$J$22,COUNTIF($AK$20:AS$20,"&lt;&gt;0")+1,0)/$H56)*AS$22),2))</f>
        <v>#N/A</v>
      </c>
      <c r="AT56" s="46"/>
    </row>
    <row r="57" spans="1:46" s="40" customFormat="1" ht="13.5" x14ac:dyDescent="0.2">
      <c r="A57" s="31" t="s">
        <v>123</v>
      </c>
      <c r="B57" s="92"/>
      <c r="C57" s="93"/>
      <c r="D57" s="32"/>
      <c r="E57" s="33"/>
      <c r="F57" s="34"/>
      <c r="G57" s="35">
        <f t="shared" si="101"/>
        <v>0</v>
      </c>
      <c r="H57" s="35">
        <f t="shared" si="102"/>
        <v>0</v>
      </c>
      <c r="I57" s="33"/>
      <c r="J57" s="33"/>
      <c r="K57" s="33"/>
      <c r="L57" s="33"/>
      <c r="M57" s="33"/>
      <c r="N57" s="33"/>
      <c r="O57" s="34"/>
      <c r="P57" s="34"/>
      <c r="Q57" s="35">
        <f t="shared" si="103"/>
        <v>0</v>
      </c>
      <c r="R57" s="86"/>
      <c r="S57" s="35">
        <f>IF(D57="",0,IF(VLOOKUP($D57,limity!$A$1:$CC$7,HLOOKUP($E$15,limity!$A$1:$CC$2,2,FALSE),FALSE)=0,SUM(I57:N57),IF(SUM(I57:N57)&gt;VLOOKUP($D57,limity!$A$1:$CC$7,HLOOKUP($E$15,limity!$A$1:$CC$2,2,FALSE),FALSE),VLOOKUP($D57,limity!$A$1:$CC$7,HLOOKUP($E$15,limity!$A$1:$CC$2,2,FALSE),FALSE),SUM(I57:N57))))</f>
        <v>0</v>
      </c>
      <c r="T57" s="35" t="e">
        <f t="shared" si="104"/>
        <v>#DIV/0!</v>
      </c>
      <c r="U57" s="35" t="e">
        <f t="shared" si="105"/>
        <v>#DIV/0!</v>
      </c>
      <c r="V57" s="35" t="e">
        <f t="shared" si="106"/>
        <v>#DIV/0!</v>
      </c>
      <c r="W57" s="35" t="e">
        <f t="shared" si="107"/>
        <v>#DIV/0!</v>
      </c>
      <c r="X57" s="35" t="e">
        <f t="shared" si="108"/>
        <v>#DIV/0!</v>
      </c>
      <c r="Y57" s="35" t="e">
        <f t="shared" si="109"/>
        <v>#DIV/0!</v>
      </c>
      <c r="Z57" s="86"/>
      <c r="AA57" s="33"/>
      <c r="AB57" s="36" t="e">
        <f t="shared" si="110"/>
        <v>#DIV/0!</v>
      </c>
      <c r="AC57" s="35" t="e">
        <f t="shared" si="111"/>
        <v>#N/A</v>
      </c>
      <c r="AD57" s="37" t="e">
        <f t="shared" si="112"/>
        <v>#DIV/0!</v>
      </c>
      <c r="AE57" s="36" t="e">
        <f t="shared" si="113"/>
        <v>#DIV/0!</v>
      </c>
      <c r="AF57" s="36" t="e">
        <f t="shared" si="114"/>
        <v>#DIV/0!</v>
      </c>
      <c r="AG57" s="36" t="e">
        <f t="shared" si="115"/>
        <v>#DIV/0!</v>
      </c>
      <c r="AH57" s="36" t="e">
        <f t="shared" si="116"/>
        <v>#DIV/0!</v>
      </c>
      <c r="AI57" s="36" t="e">
        <f t="shared" si="117"/>
        <v>#DIV/0!</v>
      </c>
      <c r="AJ57" s="36" t="e">
        <f t="shared" si="118"/>
        <v>#DIV/0!</v>
      </c>
      <c r="AK57" s="38" t="e">
        <f>IF(OR(VLOOKUP($C57,limity!$A$12:$J$22,COUNTIF($AK$20:AK$20,"&lt;&gt;0")+1,0)=0,$H57&lt;VLOOKUP($C57,limity!$A$12:$J$22,COUNTIF($AK$20:AK$20,"&lt;&gt;0")+1,0)),ROUNDDOWN($AB57*AK$22,2),ROUNDDOWN($AB57*((VLOOKUP($C57,limity!$A$12:$J$22,COUNTIF($AK$20:AK$20,"&lt;&gt;0")+1,0)/$H57)*AK$22),2))</f>
        <v>#N/A</v>
      </c>
      <c r="AL57" s="38" t="e">
        <f>IF($AK57&gt;0,0,IF(OR(VLOOKUP($C57,limity!$A$12:$J$22,COUNTIF($AK$20:AL$20,"&lt;&gt;0")+1,0)=0,$H57&lt;VLOOKUP($C57,limity!$A$12:$J$22,COUNTIF($AK$20:AL$20,"&lt;&gt;0")+1,0)),ROUNDDOWN($AB57*AL$22,2),ROUNDDOWN($AB57*((VLOOKUP($C57,limity!$A$12:$J$22,COUNTIF($AK$20:AL$20,"&lt;&gt;0")+1,0)/$H57)*AL$22),2)))</f>
        <v>#N/A</v>
      </c>
      <c r="AM57" s="38" t="e">
        <f>IF(OR(VLOOKUP($C57,limity!$A$12:$J$22,COUNTIF($AK$20:AM$20,"&lt;&gt;0")+1,0)=0,$H57&lt;VLOOKUP($C57,limity!$A$12:$J$22,COUNTIF($AK$20:AM$20,"&lt;&gt;0")+1,0)),ROUNDDOWN($AB57*AM$22,2),ROUNDDOWN($AB57*((VLOOKUP($C57,limity!$A$12:$J$22,COUNTIF($AK$20:AM$20,"&lt;&gt;0")+1,0)/$H57)*AM$22),2))</f>
        <v>#N/A</v>
      </c>
      <c r="AN57" s="38" t="e">
        <f>IF(OR(VLOOKUP($C57,limity!$A$12:$J$22,COUNTIF($AK$20:AN$20,"&lt;&gt;0")+1,0)=0,$H57&lt;VLOOKUP($C57,limity!$A$12:$J$22,COUNTIF($AK$20:AN$20,"&lt;&gt;0")+1,0)),ROUNDDOWN($AB57*AN$22,2),ROUNDDOWN($AB57*((VLOOKUP($C57,limity!$A$12:$J$22,COUNTIF($AK$20:AN$20,"&lt;&gt;0")+1,0)/$H57)*AN$22),2))</f>
        <v>#N/A</v>
      </c>
      <c r="AO57" s="38" t="e">
        <f>IF(OR(VLOOKUP($C57,limity!$A$12:$J$22,COUNTIF($AK$20:AO$20,"&lt;&gt;0")+1,0)=0,$H57&lt;VLOOKUP($C57,limity!$A$12:$J$22,COUNTIF($AK$20:AO$20,"&lt;&gt;0")+1,0)),ROUNDDOWN($AB57*AO$22,2),ROUNDDOWN($AB57*((VLOOKUP($C57,limity!$A$12:$J$22,COUNTIF($AK$20:AO$20,"&lt;&gt;0")+1,0)/$H57)*AO$22),2))</f>
        <v>#N/A</v>
      </c>
      <c r="AP57" s="38" t="e">
        <f>IF(OR(VLOOKUP($C57,limity!$A$12:$J$22,COUNTIF($AK$20:AP$20,"&lt;&gt;0")+1,0)=0,$H57&lt;VLOOKUP($C57,limity!$A$12:$J$22,COUNTIF($AK$20:AP$20,"&lt;&gt;0")+1,0)),ROUNDDOWN($AB57*AP$22,2),ROUNDDOWN($AB57*((VLOOKUP($C57,limity!$A$12:$J$22,COUNTIF($AK$20:AP$20,"&lt;&gt;0")+1,0)/$H57)*AP$22),2))</f>
        <v>#N/A</v>
      </c>
      <c r="AQ57" s="38" t="e">
        <f>IF(OR(VLOOKUP($C57,limity!$A$12:$J$22,COUNTIF($AK$20:AQ$20,"&lt;&gt;0")+1,0)=0,$H57&lt;VLOOKUP($C57,limity!$A$12:$J$22,COUNTIF($AK$20:AQ$20,"&lt;&gt;0")+1,0)),ROUNDDOWN($AB57*AQ$22,2),ROUNDDOWN($AB57*((VLOOKUP($C57,limity!$A$12:$J$22,COUNTIF($AK$20:AQ$20,"&lt;&gt;0")+1,0)/$H57)*AQ$22),2))</f>
        <v>#N/A</v>
      </c>
      <c r="AR57" s="38" t="e">
        <f>IF(OR(VLOOKUP($C57,limity!$A$12:$J$22,COUNTIF($AK$20:AR$20,"&lt;&gt;0")+1,0)=0,$H57&lt;VLOOKUP($C57,limity!$A$12:$J$22,COUNTIF($AK$20:AR$20,"&lt;&gt;0")+1,0)),ROUNDDOWN($AB57*AR$22,2),ROUNDDOWN($AB57*((VLOOKUP($C57,limity!$A$12:$J$22,COUNTIF($AK$20:AR$20,"&lt;&gt;0")+1,0)/$H57)*AR$22),2))</f>
        <v>#N/A</v>
      </c>
      <c r="AS57" s="38" t="e">
        <f>IF(OR(VLOOKUP($C57,limity!$A$12:$J$22,COUNTIF($AK$20:AS$20,"&lt;&gt;0")+1,0)=0,$H57&lt;VLOOKUP($C57,limity!$A$12:$J$22,COUNTIF($AK$20:AS$20,"&lt;&gt;0")+1,0)),ROUNDDOWN($AB57*AS$22,2),ROUNDDOWN($AB57*((VLOOKUP($C57,limity!$A$12:$J$22,COUNTIF($AK$20:AS$20,"&lt;&gt;0")+1,0)/$H57)*AS$22),2))</f>
        <v>#N/A</v>
      </c>
      <c r="AT57" s="46"/>
    </row>
    <row r="58" spans="1:46" s="40" customFormat="1" ht="13.5" x14ac:dyDescent="0.2">
      <c r="A58" s="31" t="s">
        <v>124</v>
      </c>
      <c r="B58" s="92"/>
      <c r="C58" s="93"/>
      <c r="D58" s="32"/>
      <c r="E58" s="33"/>
      <c r="F58" s="34"/>
      <c r="G58" s="35">
        <f t="shared" si="101"/>
        <v>0</v>
      </c>
      <c r="H58" s="35">
        <f t="shared" si="102"/>
        <v>0</v>
      </c>
      <c r="I58" s="33"/>
      <c r="J58" s="33"/>
      <c r="K58" s="33"/>
      <c r="L58" s="33"/>
      <c r="M58" s="33"/>
      <c r="N58" s="33"/>
      <c r="O58" s="34"/>
      <c r="P58" s="34"/>
      <c r="Q58" s="35">
        <f t="shared" si="103"/>
        <v>0</v>
      </c>
      <c r="R58" s="86"/>
      <c r="S58" s="35">
        <f>IF(D58="",0,IF(VLOOKUP($D58,limity!$A$1:$CC$7,HLOOKUP($E$15,limity!$A$1:$CC$2,2,FALSE),FALSE)=0,SUM(I58:N58),IF(SUM(I58:N58)&gt;VLOOKUP($D58,limity!$A$1:$CC$7,HLOOKUP($E$15,limity!$A$1:$CC$2,2,FALSE),FALSE),VLOOKUP($D58,limity!$A$1:$CC$7,HLOOKUP($E$15,limity!$A$1:$CC$2,2,FALSE),FALSE),SUM(I58:N58))))</f>
        <v>0</v>
      </c>
      <c r="T58" s="35" t="e">
        <f t="shared" si="104"/>
        <v>#DIV/0!</v>
      </c>
      <c r="U58" s="35" t="e">
        <f t="shared" si="105"/>
        <v>#DIV/0!</v>
      </c>
      <c r="V58" s="35" t="e">
        <f t="shared" si="106"/>
        <v>#DIV/0!</v>
      </c>
      <c r="W58" s="35" t="e">
        <f t="shared" si="107"/>
        <v>#DIV/0!</v>
      </c>
      <c r="X58" s="35" t="e">
        <f t="shared" si="108"/>
        <v>#DIV/0!</v>
      </c>
      <c r="Y58" s="35" t="e">
        <f t="shared" si="109"/>
        <v>#DIV/0!</v>
      </c>
      <c r="Z58" s="86"/>
      <c r="AA58" s="33"/>
      <c r="AB58" s="36" t="e">
        <f t="shared" si="110"/>
        <v>#DIV/0!</v>
      </c>
      <c r="AC58" s="35" t="e">
        <f t="shared" si="111"/>
        <v>#N/A</v>
      </c>
      <c r="AD58" s="37" t="e">
        <f t="shared" si="112"/>
        <v>#DIV/0!</v>
      </c>
      <c r="AE58" s="36" t="e">
        <f t="shared" si="113"/>
        <v>#DIV/0!</v>
      </c>
      <c r="AF58" s="36" t="e">
        <f t="shared" si="114"/>
        <v>#DIV/0!</v>
      </c>
      <c r="AG58" s="36" t="e">
        <f t="shared" si="115"/>
        <v>#DIV/0!</v>
      </c>
      <c r="AH58" s="36" t="e">
        <f t="shared" si="116"/>
        <v>#DIV/0!</v>
      </c>
      <c r="AI58" s="36" t="e">
        <f t="shared" si="117"/>
        <v>#DIV/0!</v>
      </c>
      <c r="AJ58" s="36" t="e">
        <f t="shared" si="118"/>
        <v>#DIV/0!</v>
      </c>
      <c r="AK58" s="38" t="e">
        <f>IF(OR(VLOOKUP($C58,limity!$A$12:$J$22,COUNTIF($AK$20:AK$20,"&lt;&gt;0")+1,0)=0,$H58&lt;VLOOKUP($C58,limity!$A$12:$J$22,COUNTIF($AK$20:AK$20,"&lt;&gt;0")+1,0)),ROUNDDOWN($AB58*AK$22,2),ROUNDDOWN($AB58*((VLOOKUP($C58,limity!$A$12:$J$22,COUNTIF($AK$20:AK$20,"&lt;&gt;0")+1,0)/$H58)*AK$22),2))</f>
        <v>#N/A</v>
      </c>
      <c r="AL58" s="38" t="e">
        <f>IF($AK58&gt;0,0,IF(OR(VLOOKUP($C58,limity!$A$12:$J$22,COUNTIF($AK$20:AL$20,"&lt;&gt;0")+1,0)=0,$H58&lt;VLOOKUP($C58,limity!$A$12:$J$22,COUNTIF($AK$20:AL$20,"&lt;&gt;0")+1,0)),ROUNDDOWN($AB58*AL$22,2),ROUNDDOWN($AB58*((VLOOKUP($C58,limity!$A$12:$J$22,COUNTIF($AK$20:AL$20,"&lt;&gt;0")+1,0)/$H58)*AL$22),2)))</f>
        <v>#N/A</v>
      </c>
      <c r="AM58" s="38" t="e">
        <f>IF(OR(VLOOKUP($C58,limity!$A$12:$J$22,COUNTIF($AK$20:AM$20,"&lt;&gt;0")+1,0)=0,$H58&lt;VLOOKUP($C58,limity!$A$12:$J$22,COUNTIF($AK$20:AM$20,"&lt;&gt;0")+1,0)),ROUNDDOWN($AB58*AM$22,2),ROUNDDOWN($AB58*((VLOOKUP($C58,limity!$A$12:$J$22,COUNTIF($AK$20:AM$20,"&lt;&gt;0")+1,0)/$H58)*AM$22),2))</f>
        <v>#N/A</v>
      </c>
      <c r="AN58" s="38" t="e">
        <f>IF(OR(VLOOKUP($C58,limity!$A$12:$J$22,COUNTIF($AK$20:AN$20,"&lt;&gt;0")+1,0)=0,$H58&lt;VLOOKUP($C58,limity!$A$12:$J$22,COUNTIF($AK$20:AN$20,"&lt;&gt;0")+1,0)),ROUNDDOWN($AB58*AN$22,2),ROUNDDOWN($AB58*((VLOOKUP($C58,limity!$A$12:$J$22,COUNTIF($AK$20:AN$20,"&lt;&gt;0")+1,0)/$H58)*AN$22),2))</f>
        <v>#N/A</v>
      </c>
      <c r="AO58" s="38" t="e">
        <f>IF(OR(VLOOKUP($C58,limity!$A$12:$J$22,COUNTIF($AK$20:AO$20,"&lt;&gt;0")+1,0)=0,$H58&lt;VLOOKUP($C58,limity!$A$12:$J$22,COUNTIF($AK$20:AO$20,"&lt;&gt;0")+1,0)),ROUNDDOWN($AB58*AO$22,2),ROUNDDOWN($AB58*((VLOOKUP($C58,limity!$A$12:$J$22,COUNTIF($AK$20:AO$20,"&lt;&gt;0")+1,0)/$H58)*AO$22),2))</f>
        <v>#N/A</v>
      </c>
      <c r="AP58" s="38" t="e">
        <f>IF(OR(VLOOKUP($C58,limity!$A$12:$J$22,COUNTIF($AK$20:AP$20,"&lt;&gt;0")+1,0)=0,$H58&lt;VLOOKUP($C58,limity!$A$12:$J$22,COUNTIF($AK$20:AP$20,"&lt;&gt;0")+1,0)),ROUNDDOWN($AB58*AP$22,2),ROUNDDOWN($AB58*((VLOOKUP($C58,limity!$A$12:$J$22,COUNTIF($AK$20:AP$20,"&lt;&gt;0")+1,0)/$H58)*AP$22),2))</f>
        <v>#N/A</v>
      </c>
      <c r="AQ58" s="38" t="e">
        <f>IF(OR(VLOOKUP($C58,limity!$A$12:$J$22,COUNTIF($AK$20:AQ$20,"&lt;&gt;0")+1,0)=0,$H58&lt;VLOOKUP($C58,limity!$A$12:$J$22,COUNTIF($AK$20:AQ$20,"&lt;&gt;0")+1,0)),ROUNDDOWN($AB58*AQ$22,2),ROUNDDOWN($AB58*((VLOOKUP($C58,limity!$A$12:$J$22,COUNTIF($AK$20:AQ$20,"&lt;&gt;0")+1,0)/$H58)*AQ$22),2))</f>
        <v>#N/A</v>
      </c>
      <c r="AR58" s="38" t="e">
        <f>IF(OR(VLOOKUP($C58,limity!$A$12:$J$22,COUNTIF($AK$20:AR$20,"&lt;&gt;0")+1,0)=0,$H58&lt;VLOOKUP($C58,limity!$A$12:$J$22,COUNTIF($AK$20:AR$20,"&lt;&gt;0")+1,0)),ROUNDDOWN($AB58*AR$22,2),ROUNDDOWN($AB58*((VLOOKUP($C58,limity!$A$12:$J$22,COUNTIF($AK$20:AR$20,"&lt;&gt;0")+1,0)/$H58)*AR$22),2))</f>
        <v>#N/A</v>
      </c>
      <c r="AS58" s="38" t="e">
        <f>IF(OR(VLOOKUP($C58,limity!$A$12:$J$22,COUNTIF($AK$20:AS$20,"&lt;&gt;0")+1,0)=0,$H58&lt;VLOOKUP($C58,limity!$A$12:$J$22,COUNTIF($AK$20:AS$20,"&lt;&gt;0")+1,0)),ROUNDDOWN($AB58*AS$22,2),ROUNDDOWN($AB58*((VLOOKUP($C58,limity!$A$12:$J$22,COUNTIF($AK$20:AS$20,"&lt;&gt;0")+1,0)/$H58)*AS$22),2))</f>
        <v>#N/A</v>
      </c>
      <c r="AT58" s="46"/>
    </row>
    <row r="59" spans="1:46" s="40" customFormat="1" ht="13.5" x14ac:dyDescent="0.2">
      <c r="A59" s="31" t="s">
        <v>125</v>
      </c>
      <c r="B59" s="92"/>
      <c r="C59" s="93"/>
      <c r="D59" s="32"/>
      <c r="E59" s="33"/>
      <c r="F59" s="34"/>
      <c r="G59" s="35">
        <f t="shared" si="101"/>
        <v>0</v>
      </c>
      <c r="H59" s="35">
        <f t="shared" si="102"/>
        <v>0</v>
      </c>
      <c r="I59" s="33"/>
      <c r="J59" s="33"/>
      <c r="K59" s="33"/>
      <c r="L59" s="33"/>
      <c r="M59" s="33"/>
      <c r="N59" s="33"/>
      <c r="O59" s="34"/>
      <c r="P59" s="34"/>
      <c r="Q59" s="35">
        <f t="shared" si="103"/>
        <v>0</v>
      </c>
      <c r="R59" s="86"/>
      <c r="S59" s="35">
        <f>IF(D59="",0,IF(VLOOKUP($D59,limity!$A$1:$CC$7,HLOOKUP($E$15,limity!$A$1:$CC$2,2,FALSE),FALSE)=0,SUM(I59:N59),IF(SUM(I59:N59)&gt;VLOOKUP($D59,limity!$A$1:$CC$7,HLOOKUP($E$15,limity!$A$1:$CC$2,2,FALSE),FALSE),VLOOKUP($D59,limity!$A$1:$CC$7,HLOOKUP($E$15,limity!$A$1:$CC$2,2,FALSE),FALSE),SUM(I59:N59))))</f>
        <v>0</v>
      </c>
      <c r="T59" s="35" t="e">
        <f t="shared" si="104"/>
        <v>#DIV/0!</v>
      </c>
      <c r="U59" s="35" t="e">
        <f t="shared" si="105"/>
        <v>#DIV/0!</v>
      </c>
      <c r="V59" s="35" t="e">
        <f t="shared" si="106"/>
        <v>#DIV/0!</v>
      </c>
      <c r="W59" s="35" t="e">
        <f t="shared" si="107"/>
        <v>#DIV/0!</v>
      </c>
      <c r="X59" s="35" t="e">
        <f t="shared" si="108"/>
        <v>#DIV/0!</v>
      </c>
      <c r="Y59" s="35" t="e">
        <f t="shared" si="109"/>
        <v>#DIV/0!</v>
      </c>
      <c r="Z59" s="86"/>
      <c r="AA59" s="33"/>
      <c r="AB59" s="36" t="e">
        <f t="shared" si="110"/>
        <v>#DIV/0!</v>
      </c>
      <c r="AC59" s="35" t="e">
        <f t="shared" si="111"/>
        <v>#N/A</v>
      </c>
      <c r="AD59" s="37" t="e">
        <f t="shared" si="112"/>
        <v>#DIV/0!</v>
      </c>
      <c r="AE59" s="36" t="e">
        <f t="shared" si="113"/>
        <v>#DIV/0!</v>
      </c>
      <c r="AF59" s="36" t="e">
        <f t="shared" si="114"/>
        <v>#DIV/0!</v>
      </c>
      <c r="AG59" s="36" t="e">
        <f t="shared" si="115"/>
        <v>#DIV/0!</v>
      </c>
      <c r="AH59" s="36" t="e">
        <f t="shared" si="116"/>
        <v>#DIV/0!</v>
      </c>
      <c r="AI59" s="36" t="e">
        <f t="shared" si="117"/>
        <v>#DIV/0!</v>
      </c>
      <c r="AJ59" s="36" t="e">
        <f t="shared" si="118"/>
        <v>#DIV/0!</v>
      </c>
      <c r="AK59" s="38" t="e">
        <f>IF(OR(VLOOKUP($C59,limity!$A$12:$J$22,COUNTIF($AK$20:AK$20,"&lt;&gt;0")+1,0)=0,$H59&lt;VLOOKUP($C59,limity!$A$12:$J$22,COUNTIF($AK$20:AK$20,"&lt;&gt;0")+1,0)),ROUNDDOWN($AB59*AK$22,2),ROUNDDOWN($AB59*((VLOOKUP($C59,limity!$A$12:$J$22,COUNTIF($AK$20:AK$20,"&lt;&gt;0")+1,0)/$H59)*AK$22),2))</f>
        <v>#N/A</v>
      </c>
      <c r="AL59" s="38" t="e">
        <f>IF($AK59&gt;0,0,IF(OR(VLOOKUP($C59,limity!$A$12:$J$22,COUNTIF($AK$20:AL$20,"&lt;&gt;0")+1,0)=0,$H59&lt;VLOOKUP($C59,limity!$A$12:$J$22,COUNTIF($AK$20:AL$20,"&lt;&gt;0")+1,0)),ROUNDDOWN($AB59*AL$22,2),ROUNDDOWN($AB59*((VLOOKUP($C59,limity!$A$12:$J$22,COUNTIF($AK$20:AL$20,"&lt;&gt;0")+1,0)/$H59)*AL$22),2)))</f>
        <v>#N/A</v>
      </c>
      <c r="AM59" s="38" t="e">
        <f>IF(OR(VLOOKUP($C59,limity!$A$12:$J$22,COUNTIF($AK$20:AM$20,"&lt;&gt;0")+1,0)=0,$H59&lt;VLOOKUP($C59,limity!$A$12:$J$22,COUNTIF($AK$20:AM$20,"&lt;&gt;0")+1,0)),ROUNDDOWN($AB59*AM$22,2),ROUNDDOWN($AB59*((VLOOKUP($C59,limity!$A$12:$J$22,COUNTIF($AK$20:AM$20,"&lt;&gt;0")+1,0)/$H59)*AM$22),2))</f>
        <v>#N/A</v>
      </c>
      <c r="AN59" s="38" t="e">
        <f>IF(OR(VLOOKUP($C59,limity!$A$12:$J$22,COUNTIF($AK$20:AN$20,"&lt;&gt;0")+1,0)=0,$H59&lt;VLOOKUP($C59,limity!$A$12:$J$22,COUNTIF($AK$20:AN$20,"&lt;&gt;0")+1,0)),ROUNDDOWN($AB59*AN$22,2),ROUNDDOWN($AB59*((VLOOKUP($C59,limity!$A$12:$J$22,COUNTIF($AK$20:AN$20,"&lt;&gt;0")+1,0)/$H59)*AN$22),2))</f>
        <v>#N/A</v>
      </c>
      <c r="AO59" s="38" t="e">
        <f>IF(OR(VLOOKUP($C59,limity!$A$12:$J$22,COUNTIF($AK$20:AO$20,"&lt;&gt;0")+1,0)=0,$H59&lt;VLOOKUP($C59,limity!$A$12:$J$22,COUNTIF($AK$20:AO$20,"&lt;&gt;0")+1,0)),ROUNDDOWN($AB59*AO$22,2),ROUNDDOWN($AB59*((VLOOKUP($C59,limity!$A$12:$J$22,COUNTIF($AK$20:AO$20,"&lt;&gt;0")+1,0)/$H59)*AO$22),2))</f>
        <v>#N/A</v>
      </c>
      <c r="AP59" s="38" t="e">
        <f>IF(OR(VLOOKUP($C59,limity!$A$12:$J$22,COUNTIF($AK$20:AP$20,"&lt;&gt;0")+1,0)=0,$H59&lt;VLOOKUP($C59,limity!$A$12:$J$22,COUNTIF($AK$20:AP$20,"&lt;&gt;0")+1,0)),ROUNDDOWN($AB59*AP$22,2),ROUNDDOWN($AB59*((VLOOKUP($C59,limity!$A$12:$J$22,COUNTIF($AK$20:AP$20,"&lt;&gt;0")+1,0)/$H59)*AP$22),2))</f>
        <v>#N/A</v>
      </c>
      <c r="AQ59" s="38" t="e">
        <f>IF(OR(VLOOKUP($C59,limity!$A$12:$J$22,COUNTIF($AK$20:AQ$20,"&lt;&gt;0")+1,0)=0,$H59&lt;VLOOKUP($C59,limity!$A$12:$J$22,COUNTIF($AK$20:AQ$20,"&lt;&gt;0")+1,0)),ROUNDDOWN($AB59*AQ$22,2),ROUNDDOWN($AB59*((VLOOKUP($C59,limity!$A$12:$J$22,COUNTIF($AK$20:AQ$20,"&lt;&gt;0")+1,0)/$H59)*AQ$22),2))</f>
        <v>#N/A</v>
      </c>
      <c r="AR59" s="38" t="e">
        <f>IF(OR(VLOOKUP($C59,limity!$A$12:$J$22,COUNTIF($AK$20:AR$20,"&lt;&gt;0")+1,0)=0,$H59&lt;VLOOKUP($C59,limity!$A$12:$J$22,COUNTIF($AK$20:AR$20,"&lt;&gt;0")+1,0)),ROUNDDOWN($AB59*AR$22,2),ROUNDDOWN($AB59*((VLOOKUP($C59,limity!$A$12:$J$22,COUNTIF($AK$20:AR$20,"&lt;&gt;0")+1,0)/$H59)*AR$22),2))</f>
        <v>#N/A</v>
      </c>
      <c r="AS59" s="38" t="e">
        <f>IF(OR(VLOOKUP($C59,limity!$A$12:$J$22,COUNTIF($AK$20:AS$20,"&lt;&gt;0")+1,0)=0,$H59&lt;VLOOKUP($C59,limity!$A$12:$J$22,COUNTIF($AK$20:AS$20,"&lt;&gt;0")+1,0)),ROUNDDOWN($AB59*AS$22,2),ROUNDDOWN($AB59*((VLOOKUP($C59,limity!$A$12:$J$22,COUNTIF($AK$20:AS$20,"&lt;&gt;0")+1,0)/$H59)*AS$22),2))</f>
        <v>#N/A</v>
      </c>
      <c r="AT59" s="46"/>
    </row>
    <row r="60" spans="1:46" s="40" customFormat="1" ht="13.5" x14ac:dyDescent="0.2">
      <c r="A60" s="31" t="s">
        <v>126</v>
      </c>
      <c r="B60" s="92"/>
      <c r="C60" s="93"/>
      <c r="D60" s="32"/>
      <c r="E60" s="33"/>
      <c r="F60" s="34"/>
      <c r="G60" s="35">
        <f t="shared" si="101"/>
        <v>0</v>
      </c>
      <c r="H60" s="35">
        <f t="shared" si="102"/>
        <v>0</v>
      </c>
      <c r="I60" s="33"/>
      <c r="J60" s="33"/>
      <c r="K60" s="33"/>
      <c r="L60" s="33"/>
      <c r="M60" s="33"/>
      <c r="N60" s="33"/>
      <c r="O60" s="34"/>
      <c r="P60" s="34"/>
      <c r="Q60" s="35">
        <f t="shared" si="103"/>
        <v>0</v>
      </c>
      <c r="R60" s="86"/>
      <c r="S60" s="35">
        <f>IF(D60="",0,IF(VLOOKUP($D60,limity!$A$1:$CC$7,HLOOKUP($E$15,limity!$A$1:$CC$2,2,FALSE),FALSE)=0,SUM(I60:N60),IF(SUM(I60:N60)&gt;VLOOKUP($D60,limity!$A$1:$CC$7,HLOOKUP($E$15,limity!$A$1:$CC$2,2,FALSE),FALSE),VLOOKUP($D60,limity!$A$1:$CC$7,HLOOKUP($E$15,limity!$A$1:$CC$2,2,FALSE),FALSE),SUM(I60:N60))))</f>
        <v>0</v>
      </c>
      <c r="T60" s="35" t="e">
        <f t="shared" si="104"/>
        <v>#DIV/0!</v>
      </c>
      <c r="U60" s="35" t="e">
        <f t="shared" si="105"/>
        <v>#DIV/0!</v>
      </c>
      <c r="V60" s="35" t="e">
        <f t="shared" si="106"/>
        <v>#DIV/0!</v>
      </c>
      <c r="W60" s="35" t="e">
        <f t="shared" si="107"/>
        <v>#DIV/0!</v>
      </c>
      <c r="X60" s="35" t="e">
        <f t="shared" si="108"/>
        <v>#DIV/0!</v>
      </c>
      <c r="Y60" s="35" t="e">
        <f t="shared" si="109"/>
        <v>#DIV/0!</v>
      </c>
      <c r="Z60" s="86"/>
      <c r="AA60" s="33"/>
      <c r="AB60" s="36" t="e">
        <f t="shared" si="110"/>
        <v>#DIV/0!</v>
      </c>
      <c r="AC60" s="35" t="e">
        <f t="shared" si="111"/>
        <v>#N/A</v>
      </c>
      <c r="AD60" s="37" t="e">
        <f t="shared" si="112"/>
        <v>#DIV/0!</v>
      </c>
      <c r="AE60" s="36" t="e">
        <f t="shared" si="113"/>
        <v>#DIV/0!</v>
      </c>
      <c r="AF60" s="36" t="e">
        <f t="shared" si="114"/>
        <v>#DIV/0!</v>
      </c>
      <c r="AG60" s="36" t="e">
        <f t="shared" si="115"/>
        <v>#DIV/0!</v>
      </c>
      <c r="AH60" s="36" t="e">
        <f t="shared" si="116"/>
        <v>#DIV/0!</v>
      </c>
      <c r="AI60" s="36" t="e">
        <f t="shared" si="117"/>
        <v>#DIV/0!</v>
      </c>
      <c r="AJ60" s="36" t="e">
        <f t="shared" si="118"/>
        <v>#DIV/0!</v>
      </c>
      <c r="AK60" s="38" t="e">
        <f>IF(OR(VLOOKUP($C60,limity!$A$12:$J$22,COUNTIF($AK$20:AK$20,"&lt;&gt;0")+1,0)=0,$H60&lt;VLOOKUP($C60,limity!$A$12:$J$22,COUNTIF($AK$20:AK$20,"&lt;&gt;0")+1,0)),ROUNDDOWN($AB60*AK$22,2),ROUNDDOWN($AB60*((VLOOKUP($C60,limity!$A$12:$J$22,COUNTIF($AK$20:AK$20,"&lt;&gt;0")+1,0)/$H60)*AK$22),2))</f>
        <v>#N/A</v>
      </c>
      <c r="AL60" s="38" t="e">
        <f>IF($AK60&gt;0,0,IF(OR(VLOOKUP($C60,limity!$A$12:$J$22,COUNTIF($AK$20:AL$20,"&lt;&gt;0")+1,0)=0,$H60&lt;VLOOKUP($C60,limity!$A$12:$J$22,COUNTIF($AK$20:AL$20,"&lt;&gt;0")+1,0)),ROUNDDOWN($AB60*AL$22,2),ROUNDDOWN($AB60*((VLOOKUP($C60,limity!$A$12:$J$22,COUNTIF($AK$20:AL$20,"&lt;&gt;0")+1,0)/$H60)*AL$22),2)))</f>
        <v>#N/A</v>
      </c>
      <c r="AM60" s="38" t="e">
        <f>IF(OR(VLOOKUP($C60,limity!$A$12:$J$22,COUNTIF($AK$20:AM$20,"&lt;&gt;0")+1,0)=0,$H60&lt;VLOOKUP($C60,limity!$A$12:$J$22,COUNTIF($AK$20:AM$20,"&lt;&gt;0")+1,0)),ROUNDDOWN($AB60*AM$22,2),ROUNDDOWN($AB60*((VLOOKUP($C60,limity!$A$12:$J$22,COUNTIF($AK$20:AM$20,"&lt;&gt;0")+1,0)/$H60)*AM$22),2))</f>
        <v>#N/A</v>
      </c>
      <c r="AN60" s="38" t="e">
        <f>IF(OR(VLOOKUP($C60,limity!$A$12:$J$22,COUNTIF($AK$20:AN$20,"&lt;&gt;0")+1,0)=0,$H60&lt;VLOOKUP($C60,limity!$A$12:$J$22,COUNTIF($AK$20:AN$20,"&lt;&gt;0")+1,0)),ROUNDDOWN($AB60*AN$22,2),ROUNDDOWN($AB60*((VLOOKUP($C60,limity!$A$12:$J$22,COUNTIF($AK$20:AN$20,"&lt;&gt;0")+1,0)/$H60)*AN$22),2))</f>
        <v>#N/A</v>
      </c>
      <c r="AO60" s="38" t="e">
        <f>IF(OR(VLOOKUP($C60,limity!$A$12:$J$22,COUNTIF($AK$20:AO$20,"&lt;&gt;0")+1,0)=0,$H60&lt;VLOOKUP($C60,limity!$A$12:$J$22,COUNTIF($AK$20:AO$20,"&lt;&gt;0")+1,0)),ROUNDDOWN($AB60*AO$22,2),ROUNDDOWN($AB60*((VLOOKUP($C60,limity!$A$12:$J$22,COUNTIF($AK$20:AO$20,"&lt;&gt;0")+1,0)/$H60)*AO$22),2))</f>
        <v>#N/A</v>
      </c>
      <c r="AP60" s="38" t="e">
        <f>IF(OR(VLOOKUP($C60,limity!$A$12:$J$22,COUNTIF($AK$20:AP$20,"&lt;&gt;0")+1,0)=0,$H60&lt;VLOOKUP($C60,limity!$A$12:$J$22,COUNTIF($AK$20:AP$20,"&lt;&gt;0")+1,0)),ROUNDDOWN($AB60*AP$22,2),ROUNDDOWN($AB60*((VLOOKUP($C60,limity!$A$12:$J$22,COUNTIF($AK$20:AP$20,"&lt;&gt;0")+1,0)/$H60)*AP$22),2))</f>
        <v>#N/A</v>
      </c>
      <c r="AQ60" s="38" t="e">
        <f>IF(OR(VLOOKUP($C60,limity!$A$12:$J$22,COUNTIF($AK$20:AQ$20,"&lt;&gt;0")+1,0)=0,$H60&lt;VLOOKUP($C60,limity!$A$12:$J$22,COUNTIF($AK$20:AQ$20,"&lt;&gt;0")+1,0)),ROUNDDOWN($AB60*AQ$22,2),ROUNDDOWN($AB60*((VLOOKUP($C60,limity!$A$12:$J$22,COUNTIF($AK$20:AQ$20,"&lt;&gt;0")+1,0)/$H60)*AQ$22),2))</f>
        <v>#N/A</v>
      </c>
      <c r="AR60" s="38" t="e">
        <f>IF(OR(VLOOKUP($C60,limity!$A$12:$J$22,COUNTIF($AK$20:AR$20,"&lt;&gt;0")+1,0)=0,$H60&lt;VLOOKUP($C60,limity!$A$12:$J$22,COUNTIF($AK$20:AR$20,"&lt;&gt;0")+1,0)),ROUNDDOWN($AB60*AR$22,2),ROUNDDOWN($AB60*((VLOOKUP($C60,limity!$A$12:$J$22,COUNTIF($AK$20:AR$20,"&lt;&gt;0")+1,0)/$H60)*AR$22),2))</f>
        <v>#N/A</v>
      </c>
      <c r="AS60" s="38" t="e">
        <f>IF(OR(VLOOKUP($C60,limity!$A$12:$J$22,COUNTIF($AK$20:AS$20,"&lt;&gt;0")+1,0)=0,$H60&lt;VLOOKUP($C60,limity!$A$12:$J$22,COUNTIF($AK$20:AS$20,"&lt;&gt;0")+1,0)),ROUNDDOWN($AB60*AS$22,2),ROUNDDOWN($AB60*((VLOOKUP($C60,limity!$A$12:$J$22,COUNTIF($AK$20:AS$20,"&lt;&gt;0")+1,0)/$H60)*AS$22),2))</f>
        <v>#N/A</v>
      </c>
      <c r="AT60" s="46"/>
    </row>
    <row r="61" spans="1:46" s="40" customFormat="1" ht="13.5" x14ac:dyDescent="0.2">
      <c r="A61" s="31" t="s">
        <v>127</v>
      </c>
      <c r="B61" s="92"/>
      <c r="C61" s="93"/>
      <c r="D61" s="32"/>
      <c r="E61" s="33"/>
      <c r="F61" s="34"/>
      <c r="G61" s="35">
        <f t="shared" ref="G61:G64" si="119" xml:space="preserve"> E61-F61</f>
        <v>0</v>
      </c>
      <c r="H61" s="35">
        <f t="shared" ref="H61:H64" si="120">SUM(I61:O61)</f>
        <v>0</v>
      </c>
      <c r="I61" s="33"/>
      <c r="J61" s="33"/>
      <c r="K61" s="33"/>
      <c r="L61" s="33"/>
      <c r="M61" s="33"/>
      <c r="N61" s="33"/>
      <c r="O61" s="34"/>
      <c r="P61" s="34"/>
      <c r="Q61" s="35">
        <f t="shared" ref="Q61:Q64" si="121">SUM(I61:O61,P61)</f>
        <v>0</v>
      </c>
      <c r="R61" s="86"/>
      <c r="S61" s="35">
        <f>IF(D61="",0,IF(VLOOKUP($D61,limity!$A$1:$CC$7,HLOOKUP($E$15,limity!$A$1:$CC$2,2,FALSE),FALSE)=0,SUM(I61:N61),IF(SUM(I61:N61)&gt;VLOOKUP($D61,limity!$A$1:$CC$7,HLOOKUP($E$15,limity!$A$1:$CC$2,2,FALSE),FALSE),VLOOKUP($D61,limity!$A$1:$CC$7,HLOOKUP($E$15,limity!$A$1:$CC$2,2,FALSE),FALSE),SUM(I61:N61))))</f>
        <v>0</v>
      </c>
      <c r="T61" s="35" t="e">
        <f t="shared" ref="T61:T64" si="122">I61/(SUM($I61:$O61)-$O61)*$S61</f>
        <v>#DIV/0!</v>
      </c>
      <c r="U61" s="35" t="e">
        <f t="shared" ref="U61:U64" si="123">J61/(SUM($I61:$O61)-$O61)*$S61</f>
        <v>#DIV/0!</v>
      </c>
      <c r="V61" s="35" t="e">
        <f t="shared" ref="V61:V64" si="124">K61/(SUM($I61:$O61)-$O61)*$S61</f>
        <v>#DIV/0!</v>
      </c>
      <c r="W61" s="35" t="e">
        <f t="shared" ref="W61:W64" si="125">L61/(SUM($I61:$O61)-$O61)*$S61</f>
        <v>#DIV/0!</v>
      </c>
      <c r="X61" s="35" t="e">
        <f t="shared" ref="X61:X64" si="126">M61/(SUM($I61:$O61)-$O61)*$S61</f>
        <v>#DIV/0!</v>
      </c>
      <c r="Y61" s="35" t="e">
        <f t="shared" ref="Y61:Y64" si="127">N61/(SUM($I61:$O61)-$O61)*$S61</f>
        <v>#DIV/0!</v>
      </c>
      <c r="Z61" s="86"/>
      <c r="AA61" s="33"/>
      <c r="AB61" s="36" t="e">
        <f t="shared" ref="AB61:AB64" si="128">SUM(AE61:AJ61)</f>
        <v>#DIV/0!</v>
      </c>
      <c r="AC61" s="35" t="e">
        <f t="shared" ref="AC61:AC64" si="129">IF((SUM(AK61:AS61)/AA61)*G61+ROUND((H61-S61)*(P61/H61),2)&lt;=P61,SUM(AK61:AS61),((P61-ROUND((H61-S61)*(P61/H61),2))/G61)*AA61)</f>
        <v>#N/A</v>
      </c>
      <c r="AD61" s="37" t="e">
        <f t="shared" ref="AD61:AD64" si="130">AB61+AC61</f>
        <v>#DIV/0!</v>
      </c>
      <c r="AE61" s="36" t="e">
        <f t="shared" ref="AE61:AE64" si="131">ROUND((T61/$G61)*$AA61,2)</f>
        <v>#DIV/0!</v>
      </c>
      <c r="AF61" s="36" t="e">
        <f t="shared" ref="AF61:AF64" si="132">ROUND((U61/$G61)*$AA61,2)</f>
        <v>#DIV/0!</v>
      </c>
      <c r="AG61" s="36" t="e">
        <f t="shared" ref="AG61:AG64" si="133">ROUND((V61/$G61)*$AA61,2)</f>
        <v>#DIV/0!</v>
      </c>
      <c r="AH61" s="36" t="e">
        <f t="shared" ref="AH61:AH64" si="134">ROUND((W61/$G61)*$AA61,2)</f>
        <v>#DIV/0!</v>
      </c>
      <c r="AI61" s="36" t="e">
        <f t="shared" ref="AI61:AI64" si="135">ROUND((X61/$G61)*$AA61,2)</f>
        <v>#DIV/0!</v>
      </c>
      <c r="AJ61" s="36" t="e">
        <f t="shared" ref="AJ61:AJ64" si="136">ROUND((Y61/$G61)*$AA61,2)</f>
        <v>#DIV/0!</v>
      </c>
      <c r="AK61" s="38" t="e">
        <f>IF(OR(VLOOKUP($C61,limity!$A$12:$J$22,COUNTIF($AK$20:AK$20,"&lt;&gt;0")+1,0)=0,$H61&lt;VLOOKUP($C61,limity!$A$12:$J$22,COUNTIF($AK$20:AK$20,"&lt;&gt;0")+1,0)),ROUNDDOWN($AB61*AK$22,2),ROUNDDOWN($AB61*((VLOOKUP($C61,limity!$A$12:$J$22,COUNTIF($AK$20:AK$20,"&lt;&gt;0")+1,0)/$H61)*AK$22),2))</f>
        <v>#N/A</v>
      </c>
      <c r="AL61" s="38" t="e">
        <f>IF($AK61&gt;0,0,IF(OR(VLOOKUP($C61,limity!$A$12:$J$22,COUNTIF($AK$20:AL$20,"&lt;&gt;0")+1,0)=0,$H61&lt;VLOOKUP($C61,limity!$A$12:$J$22,COUNTIF($AK$20:AL$20,"&lt;&gt;0")+1,0)),ROUNDDOWN($AB61*AL$22,2),ROUNDDOWN($AB61*((VLOOKUP($C61,limity!$A$12:$J$22,COUNTIF($AK$20:AL$20,"&lt;&gt;0")+1,0)/$H61)*AL$22),2)))</f>
        <v>#N/A</v>
      </c>
      <c r="AM61" s="38" t="e">
        <f>IF(OR(VLOOKUP($C61,limity!$A$12:$J$22,COUNTIF($AK$20:AM$20,"&lt;&gt;0")+1,0)=0,$H61&lt;VLOOKUP($C61,limity!$A$12:$J$22,COUNTIF($AK$20:AM$20,"&lt;&gt;0")+1,0)),ROUNDDOWN($AB61*AM$22,2),ROUNDDOWN($AB61*((VLOOKUP($C61,limity!$A$12:$J$22,COUNTIF($AK$20:AM$20,"&lt;&gt;0")+1,0)/$H61)*AM$22),2))</f>
        <v>#N/A</v>
      </c>
      <c r="AN61" s="38" t="e">
        <f>IF(OR(VLOOKUP($C61,limity!$A$12:$J$22,COUNTIF($AK$20:AN$20,"&lt;&gt;0")+1,0)=0,$H61&lt;VLOOKUP($C61,limity!$A$12:$J$22,COUNTIF($AK$20:AN$20,"&lt;&gt;0")+1,0)),ROUNDDOWN($AB61*AN$22,2),ROUNDDOWN($AB61*((VLOOKUP($C61,limity!$A$12:$J$22,COUNTIF($AK$20:AN$20,"&lt;&gt;0")+1,0)/$H61)*AN$22),2))</f>
        <v>#N/A</v>
      </c>
      <c r="AO61" s="38" t="e">
        <f>IF(OR(VLOOKUP($C61,limity!$A$12:$J$22,COUNTIF($AK$20:AO$20,"&lt;&gt;0")+1,0)=0,$H61&lt;VLOOKUP($C61,limity!$A$12:$J$22,COUNTIF($AK$20:AO$20,"&lt;&gt;0")+1,0)),ROUNDDOWN($AB61*AO$22,2),ROUNDDOWN($AB61*((VLOOKUP($C61,limity!$A$12:$J$22,COUNTIF($AK$20:AO$20,"&lt;&gt;0")+1,0)/$H61)*AO$22),2))</f>
        <v>#N/A</v>
      </c>
      <c r="AP61" s="38" t="e">
        <f>IF(OR(VLOOKUP($C61,limity!$A$12:$J$22,COUNTIF($AK$20:AP$20,"&lt;&gt;0")+1,0)=0,$H61&lt;VLOOKUP($C61,limity!$A$12:$J$22,COUNTIF($AK$20:AP$20,"&lt;&gt;0")+1,0)),ROUNDDOWN($AB61*AP$22,2),ROUNDDOWN($AB61*((VLOOKUP($C61,limity!$A$12:$J$22,COUNTIF($AK$20:AP$20,"&lt;&gt;0")+1,0)/$H61)*AP$22),2))</f>
        <v>#N/A</v>
      </c>
      <c r="AQ61" s="38" t="e">
        <f>IF(OR(VLOOKUP($C61,limity!$A$12:$J$22,COUNTIF($AK$20:AQ$20,"&lt;&gt;0")+1,0)=0,$H61&lt;VLOOKUP($C61,limity!$A$12:$J$22,COUNTIF($AK$20:AQ$20,"&lt;&gt;0")+1,0)),ROUNDDOWN($AB61*AQ$22,2),ROUNDDOWN($AB61*((VLOOKUP($C61,limity!$A$12:$J$22,COUNTIF($AK$20:AQ$20,"&lt;&gt;0")+1,0)/$H61)*AQ$22),2))</f>
        <v>#N/A</v>
      </c>
      <c r="AR61" s="38" t="e">
        <f>IF(OR(VLOOKUP($C61,limity!$A$12:$J$22,COUNTIF($AK$20:AR$20,"&lt;&gt;0")+1,0)=0,$H61&lt;VLOOKUP($C61,limity!$A$12:$J$22,COUNTIF($AK$20:AR$20,"&lt;&gt;0")+1,0)),ROUNDDOWN($AB61*AR$22,2),ROUNDDOWN($AB61*((VLOOKUP($C61,limity!$A$12:$J$22,COUNTIF($AK$20:AR$20,"&lt;&gt;0")+1,0)/$H61)*AR$22),2))</f>
        <v>#N/A</v>
      </c>
      <c r="AS61" s="38" t="e">
        <f>IF(OR(VLOOKUP($C61,limity!$A$12:$J$22,COUNTIF($AK$20:AS$20,"&lt;&gt;0")+1,0)=0,$H61&lt;VLOOKUP($C61,limity!$A$12:$J$22,COUNTIF($AK$20:AS$20,"&lt;&gt;0")+1,0)),ROUNDDOWN($AB61*AS$22,2),ROUNDDOWN($AB61*((VLOOKUP($C61,limity!$A$12:$J$22,COUNTIF($AK$20:AS$20,"&lt;&gt;0")+1,0)/$H61)*AS$22),2))</f>
        <v>#N/A</v>
      </c>
      <c r="AT61" s="46"/>
    </row>
    <row r="62" spans="1:46" s="40" customFormat="1" ht="13.5" x14ac:dyDescent="0.2">
      <c r="A62" s="31" t="s">
        <v>128</v>
      </c>
      <c r="B62" s="92"/>
      <c r="C62" s="93"/>
      <c r="D62" s="32"/>
      <c r="E62" s="33"/>
      <c r="F62" s="34"/>
      <c r="G62" s="35">
        <f t="shared" si="119"/>
        <v>0</v>
      </c>
      <c r="H62" s="35">
        <f t="shared" si="120"/>
        <v>0</v>
      </c>
      <c r="I62" s="33"/>
      <c r="J62" s="33"/>
      <c r="K62" s="33"/>
      <c r="L62" s="33"/>
      <c r="M62" s="33"/>
      <c r="N62" s="33"/>
      <c r="O62" s="34"/>
      <c r="P62" s="34"/>
      <c r="Q62" s="35">
        <f t="shared" si="121"/>
        <v>0</v>
      </c>
      <c r="R62" s="86"/>
      <c r="S62" s="35">
        <f>IF(D62="",0,IF(VLOOKUP($D62,limity!$A$1:$CC$7,HLOOKUP($E$15,limity!$A$1:$CC$2,2,FALSE),FALSE)=0,SUM(I62:N62),IF(SUM(I62:N62)&gt;VLOOKUP($D62,limity!$A$1:$CC$7,HLOOKUP($E$15,limity!$A$1:$CC$2,2,FALSE),FALSE),VLOOKUP($D62,limity!$A$1:$CC$7,HLOOKUP($E$15,limity!$A$1:$CC$2,2,FALSE),FALSE),SUM(I62:N62))))</f>
        <v>0</v>
      </c>
      <c r="T62" s="35" t="e">
        <f t="shared" si="122"/>
        <v>#DIV/0!</v>
      </c>
      <c r="U62" s="35" t="e">
        <f t="shared" si="123"/>
        <v>#DIV/0!</v>
      </c>
      <c r="V62" s="35" t="e">
        <f t="shared" si="124"/>
        <v>#DIV/0!</v>
      </c>
      <c r="W62" s="35" t="e">
        <f t="shared" si="125"/>
        <v>#DIV/0!</v>
      </c>
      <c r="X62" s="35" t="e">
        <f t="shared" si="126"/>
        <v>#DIV/0!</v>
      </c>
      <c r="Y62" s="35" t="e">
        <f t="shared" si="127"/>
        <v>#DIV/0!</v>
      </c>
      <c r="Z62" s="86"/>
      <c r="AA62" s="33"/>
      <c r="AB62" s="36" t="e">
        <f t="shared" si="128"/>
        <v>#DIV/0!</v>
      </c>
      <c r="AC62" s="35" t="e">
        <f t="shared" si="129"/>
        <v>#N/A</v>
      </c>
      <c r="AD62" s="37" t="e">
        <f t="shared" si="130"/>
        <v>#DIV/0!</v>
      </c>
      <c r="AE62" s="36" t="e">
        <f t="shared" si="131"/>
        <v>#DIV/0!</v>
      </c>
      <c r="AF62" s="36" t="e">
        <f t="shared" si="132"/>
        <v>#DIV/0!</v>
      </c>
      <c r="AG62" s="36" t="e">
        <f t="shared" si="133"/>
        <v>#DIV/0!</v>
      </c>
      <c r="AH62" s="36" t="e">
        <f t="shared" si="134"/>
        <v>#DIV/0!</v>
      </c>
      <c r="AI62" s="36" t="e">
        <f t="shared" si="135"/>
        <v>#DIV/0!</v>
      </c>
      <c r="AJ62" s="36" t="e">
        <f t="shared" si="136"/>
        <v>#DIV/0!</v>
      </c>
      <c r="AK62" s="38" t="e">
        <f>IF(OR(VLOOKUP($C62,limity!$A$12:$J$22,COUNTIF($AK$20:AK$20,"&lt;&gt;0")+1,0)=0,$H62&lt;VLOOKUP($C62,limity!$A$12:$J$22,COUNTIF($AK$20:AK$20,"&lt;&gt;0")+1,0)),ROUNDDOWN($AB62*AK$22,2),ROUNDDOWN($AB62*((VLOOKUP($C62,limity!$A$12:$J$22,COUNTIF($AK$20:AK$20,"&lt;&gt;0")+1,0)/$H62)*AK$22),2))</f>
        <v>#N/A</v>
      </c>
      <c r="AL62" s="38" t="e">
        <f>IF($AK62&gt;0,0,IF(OR(VLOOKUP($C62,limity!$A$12:$J$22,COUNTIF($AK$20:AL$20,"&lt;&gt;0")+1,0)=0,$H62&lt;VLOOKUP($C62,limity!$A$12:$J$22,COUNTIF($AK$20:AL$20,"&lt;&gt;0")+1,0)),ROUNDDOWN($AB62*AL$22,2),ROUNDDOWN($AB62*((VLOOKUP($C62,limity!$A$12:$J$22,COUNTIF($AK$20:AL$20,"&lt;&gt;0")+1,0)/$H62)*AL$22),2)))</f>
        <v>#N/A</v>
      </c>
      <c r="AM62" s="38" t="e">
        <f>IF(OR(VLOOKUP($C62,limity!$A$12:$J$22,COUNTIF($AK$20:AM$20,"&lt;&gt;0")+1,0)=0,$H62&lt;VLOOKUP($C62,limity!$A$12:$J$22,COUNTIF($AK$20:AM$20,"&lt;&gt;0")+1,0)),ROUNDDOWN($AB62*AM$22,2),ROUNDDOWN($AB62*((VLOOKUP($C62,limity!$A$12:$J$22,COUNTIF($AK$20:AM$20,"&lt;&gt;0")+1,0)/$H62)*AM$22),2))</f>
        <v>#N/A</v>
      </c>
      <c r="AN62" s="38" t="e">
        <f>IF(OR(VLOOKUP($C62,limity!$A$12:$J$22,COUNTIF($AK$20:AN$20,"&lt;&gt;0")+1,0)=0,$H62&lt;VLOOKUP($C62,limity!$A$12:$J$22,COUNTIF($AK$20:AN$20,"&lt;&gt;0")+1,0)),ROUNDDOWN($AB62*AN$22,2),ROUNDDOWN($AB62*((VLOOKUP($C62,limity!$A$12:$J$22,COUNTIF($AK$20:AN$20,"&lt;&gt;0")+1,0)/$H62)*AN$22),2))</f>
        <v>#N/A</v>
      </c>
      <c r="AO62" s="38" t="e">
        <f>IF(OR(VLOOKUP($C62,limity!$A$12:$J$22,COUNTIF($AK$20:AO$20,"&lt;&gt;0")+1,0)=0,$H62&lt;VLOOKUP($C62,limity!$A$12:$J$22,COUNTIF($AK$20:AO$20,"&lt;&gt;0")+1,0)),ROUNDDOWN($AB62*AO$22,2),ROUNDDOWN($AB62*((VLOOKUP($C62,limity!$A$12:$J$22,COUNTIF($AK$20:AO$20,"&lt;&gt;0")+1,0)/$H62)*AO$22),2))</f>
        <v>#N/A</v>
      </c>
      <c r="AP62" s="38" t="e">
        <f>IF(OR(VLOOKUP($C62,limity!$A$12:$J$22,COUNTIF($AK$20:AP$20,"&lt;&gt;0")+1,0)=0,$H62&lt;VLOOKUP($C62,limity!$A$12:$J$22,COUNTIF($AK$20:AP$20,"&lt;&gt;0")+1,0)),ROUNDDOWN($AB62*AP$22,2),ROUNDDOWN($AB62*((VLOOKUP($C62,limity!$A$12:$J$22,COUNTIF($AK$20:AP$20,"&lt;&gt;0")+1,0)/$H62)*AP$22),2))</f>
        <v>#N/A</v>
      </c>
      <c r="AQ62" s="38" t="e">
        <f>IF(OR(VLOOKUP($C62,limity!$A$12:$J$22,COUNTIF($AK$20:AQ$20,"&lt;&gt;0")+1,0)=0,$H62&lt;VLOOKUP($C62,limity!$A$12:$J$22,COUNTIF($AK$20:AQ$20,"&lt;&gt;0")+1,0)),ROUNDDOWN($AB62*AQ$22,2),ROUNDDOWN($AB62*((VLOOKUP($C62,limity!$A$12:$J$22,COUNTIF($AK$20:AQ$20,"&lt;&gt;0")+1,0)/$H62)*AQ$22),2))</f>
        <v>#N/A</v>
      </c>
      <c r="AR62" s="38" t="e">
        <f>IF(OR(VLOOKUP($C62,limity!$A$12:$J$22,COUNTIF($AK$20:AR$20,"&lt;&gt;0")+1,0)=0,$H62&lt;VLOOKUP($C62,limity!$A$12:$J$22,COUNTIF($AK$20:AR$20,"&lt;&gt;0")+1,0)),ROUNDDOWN($AB62*AR$22,2),ROUNDDOWN($AB62*((VLOOKUP($C62,limity!$A$12:$J$22,COUNTIF($AK$20:AR$20,"&lt;&gt;0")+1,0)/$H62)*AR$22),2))</f>
        <v>#N/A</v>
      </c>
      <c r="AS62" s="38" t="e">
        <f>IF(OR(VLOOKUP($C62,limity!$A$12:$J$22,COUNTIF($AK$20:AS$20,"&lt;&gt;0")+1,0)=0,$H62&lt;VLOOKUP($C62,limity!$A$12:$J$22,COUNTIF($AK$20:AS$20,"&lt;&gt;0")+1,0)),ROUNDDOWN($AB62*AS$22,2),ROUNDDOWN($AB62*((VLOOKUP($C62,limity!$A$12:$J$22,COUNTIF($AK$20:AS$20,"&lt;&gt;0")+1,0)/$H62)*AS$22),2))</f>
        <v>#N/A</v>
      </c>
      <c r="AT62" s="46"/>
    </row>
    <row r="63" spans="1:46" s="40" customFormat="1" ht="13.5" x14ac:dyDescent="0.2">
      <c r="A63" s="31" t="s">
        <v>129</v>
      </c>
      <c r="B63" s="92"/>
      <c r="C63" s="93"/>
      <c r="D63" s="32"/>
      <c r="E63" s="33"/>
      <c r="F63" s="34"/>
      <c r="G63" s="35">
        <f t="shared" si="119"/>
        <v>0</v>
      </c>
      <c r="H63" s="35">
        <f t="shared" si="120"/>
        <v>0</v>
      </c>
      <c r="I63" s="33"/>
      <c r="J63" s="33"/>
      <c r="K63" s="33"/>
      <c r="L63" s="33"/>
      <c r="M63" s="33"/>
      <c r="N63" s="33"/>
      <c r="O63" s="34"/>
      <c r="P63" s="34"/>
      <c r="Q63" s="35">
        <f t="shared" si="121"/>
        <v>0</v>
      </c>
      <c r="R63" s="86"/>
      <c r="S63" s="35">
        <f>IF(D63="",0,IF(VLOOKUP($D63,limity!$A$1:$CC$7,HLOOKUP($E$15,limity!$A$1:$CC$2,2,FALSE),FALSE)=0,SUM(I63:N63),IF(SUM(I63:N63)&gt;VLOOKUP($D63,limity!$A$1:$CC$7,HLOOKUP($E$15,limity!$A$1:$CC$2,2,FALSE),FALSE),VLOOKUP($D63,limity!$A$1:$CC$7,HLOOKUP($E$15,limity!$A$1:$CC$2,2,FALSE),FALSE),SUM(I63:N63))))</f>
        <v>0</v>
      </c>
      <c r="T63" s="35" t="e">
        <f t="shared" si="122"/>
        <v>#DIV/0!</v>
      </c>
      <c r="U63" s="35" t="e">
        <f t="shared" si="123"/>
        <v>#DIV/0!</v>
      </c>
      <c r="V63" s="35" t="e">
        <f t="shared" si="124"/>
        <v>#DIV/0!</v>
      </c>
      <c r="W63" s="35" t="e">
        <f t="shared" si="125"/>
        <v>#DIV/0!</v>
      </c>
      <c r="X63" s="35" t="e">
        <f t="shared" si="126"/>
        <v>#DIV/0!</v>
      </c>
      <c r="Y63" s="35" t="e">
        <f t="shared" si="127"/>
        <v>#DIV/0!</v>
      </c>
      <c r="Z63" s="86"/>
      <c r="AA63" s="33"/>
      <c r="AB63" s="36" t="e">
        <f t="shared" si="128"/>
        <v>#DIV/0!</v>
      </c>
      <c r="AC63" s="35" t="e">
        <f t="shared" si="129"/>
        <v>#N/A</v>
      </c>
      <c r="AD63" s="37" t="e">
        <f t="shared" si="130"/>
        <v>#DIV/0!</v>
      </c>
      <c r="AE63" s="36" t="e">
        <f t="shared" si="131"/>
        <v>#DIV/0!</v>
      </c>
      <c r="AF63" s="36" t="e">
        <f t="shared" si="132"/>
        <v>#DIV/0!</v>
      </c>
      <c r="AG63" s="36" t="e">
        <f t="shared" si="133"/>
        <v>#DIV/0!</v>
      </c>
      <c r="AH63" s="36" t="e">
        <f t="shared" si="134"/>
        <v>#DIV/0!</v>
      </c>
      <c r="AI63" s="36" t="e">
        <f t="shared" si="135"/>
        <v>#DIV/0!</v>
      </c>
      <c r="AJ63" s="36" t="e">
        <f t="shared" si="136"/>
        <v>#DIV/0!</v>
      </c>
      <c r="AK63" s="38" t="e">
        <f>IF(OR(VLOOKUP($C63,limity!$A$12:$J$22,COUNTIF($AK$20:AK$20,"&lt;&gt;0")+1,0)=0,$H63&lt;VLOOKUP($C63,limity!$A$12:$J$22,COUNTIF($AK$20:AK$20,"&lt;&gt;0")+1,0)),ROUNDDOWN($AB63*AK$22,2),ROUNDDOWN($AB63*((VLOOKUP($C63,limity!$A$12:$J$22,COUNTIF($AK$20:AK$20,"&lt;&gt;0")+1,0)/$H63)*AK$22),2))</f>
        <v>#N/A</v>
      </c>
      <c r="AL63" s="38" t="e">
        <f>IF($AK63&gt;0,0,IF(OR(VLOOKUP($C63,limity!$A$12:$J$22,COUNTIF($AK$20:AL$20,"&lt;&gt;0")+1,0)=0,$H63&lt;VLOOKUP($C63,limity!$A$12:$J$22,COUNTIF($AK$20:AL$20,"&lt;&gt;0")+1,0)),ROUNDDOWN($AB63*AL$22,2),ROUNDDOWN($AB63*((VLOOKUP($C63,limity!$A$12:$J$22,COUNTIF($AK$20:AL$20,"&lt;&gt;0")+1,0)/$H63)*AL$22),2)))</f>
        <v>#N/A</v>
      </c>
      <c r="AM63" s="38" t="e">
        <f>IF(OR(VLOOKUP($C63,limity!$A$12:$J$22,COUNTIF($AK$20:AM$20,"&lt;&gt;0")+1,0)=0,$H63&lt;VLOOKUP($C63,limity!$A$12:$J$22,COUNTIF($AK$20:AM$20,"&lt;&gt;0")+1,0)),ROUNDDOWN($AB63*AM$22,2),ROUNDDOWN($AB63*((VLOOKUP($C63,limity!$A$12:$J$22,COUNTIF($AK$20:AM$20,"&lt;&gt;0")+1,0)/$H63)*AM$22),2))</f>
        <v>#N/A</v>
      </c>
      <c r="AN63" s="38" t="e">
        <f>IF(OR(VLOOKUP($C63,limity!$A$12:$J$22,COUNTIF($AK$20:AN$20,"&lt;&gt;0")+1,0)=0,$H63&lt;VLOOKUP($C63,limity!$A$12:$J$22,COUNTIF($AK$20:AN$20,"&lt;&gt;0")+1,0)),ROUNDDOWN($AB63*AN$22,2),ROUNDDOWN($AB63*((VLOOKUP($C63,limity!$A$12:$J$22,COUNTIF($AK$20:AN$20,"&lt;&gt;0")+1,0)/$H63)*AN$22),2))</f>
        <v>#N/A</v>
      </c>
      <c r="AO63" s="38" t="e">
        <f>IF(OR(VLOOKUP($C63,limity!$A$12:$J$22,COUNTIF($AK$20:AO$20,"&lt;&gt;0")+1,0)=0,$H63&lt;VLOOKUP($C63,limity!$A$12:$J$22,COUNTIF($AK$20:AO$20,"&lt;&gt;0")+1,0)),ROUNDDOWN($AB63*AO$22,2),ROUNDDOWN($AB63*((VLOOKUP($C63,limity!$A$12:$J$22,COUNTIF($AK$20:AO$20,"&lt;&gt;0")+1,0)/$H63)*AO$22),2))</f>
        <v>#N/A</v>
      </c>
      <c r="AP63" s="38" t="e">
        <f>IF(OR(VLOOKUP($C63,limity!$A$12:$J$22,COUNTIF($AK$20:AP$20,"&lt;&gt;0")+1,0)=0,$H63&lt;VLOOKUP($C63,limity!$A$12:$J$22,COUNTIF($AK$20:AP$20,"&lt;&gt;0")+1,0)),ROUNDDOWN($AB63*AP$22,2),ROUNDDOWN($AB63*((VLOOKUP($C63,limity!$A$12:$J$22,COUNTIF($AK$20:AP$20,"&lt;&gt;0")+1,0)/$H63)*AP$22),2))</f>
        <v>#N/A</v>
      </c>
      <c r="AQ63" s="38" t="e">
        <f>IF(OR(VLOOKUP($C63,limity!$A$12:$J$22,COUNTIF($AK$20:AQ$20,"&lt;&gt;0")+1,0)=0,$H63&lt;VLOOKUP($C63,limity!$A$12:$J$22,COUNTIF($AK$20:AQ$20,"&lt;&gt;0")+1,0)),ROUNDDOWN($AB63*AQ$22,2),ROUNDDOWN($AB63*((VLOOKUP($C63,limity!$A$12:$J$22,COUNTIF($AK$20:AQ$20,"&lt;&gt;0")+1,0)/$H63)*AQ$22),2))</f>
        <v>#N/A</v>
      </c>
      <c r="AR63" s="38" t="e">
        <f>IF(OR(VLOOKUP($C63,limity!$A$12:$J$22,COUNTIF($AK$20:AR$20,"&lt;&gt;0")+1,0)=0,$H63&lt;VLOOKUP($C63,limity!$A$12:$J$22,COUNTIF($AK$20:AR$20,"&lt;&gt;0")+1,0)),ROUNDDOWN($AB63*AR$22,2),ROUNDDOWN($AB63*((VLOOKUP($C63,limity!$A$12:$J$22,COUNTIF($AK$20:AR$20,"&lt;&gt;0")+1,0)/$H63)*AR$22),2))</f>
        <v>#N/A</v>
      </c>
      <c r="AS63" s="38" t="e">
        <f>IF(OR(VLOOKUP($C63,limity!$A$12:$J$22,COUNTIF($AK$20:AS$20,"&lt;&gt;0")+1,0)=0,$H63&lt;VLOOKUP($C63,limity!$A$12:$J$22,COUNTIF($AK$20:AS$20,"&lt;&gt;0")+1,0)),ROUNDDOWN($AB63*AS$22,2),ROUNDDOWN($AB63*((VLOOKUP($C63,limity!$A$12:$J$22,COUNTIF($AK$20:AS$20,"&lt;&gt;0")+1,0)/$H63)*AS$22),2))</f>
        <v>#N/A</v>
      </c>
      <c r="AT63" s="46"/>
    </row>
    <row r="64" spans="1:46" s="40" customFormat="1" ht="13.5" x14ac:dyDescent="0.2">
      <c r="A64" s="31" t="s">
        <v>130</v>
      </c>
      <c r="B64" s="92"/>
      <c r="C64" s="93"/>
      <c r="D64" s="32"/>
      <c r="E64" s="33"/>
      <c r="F64" s="34"/>
      <c r="G64" s="35">
        <f t="shared" si="119"/>
        <v>0</v>
      </c>
      <c r="H64" s="35">
        <f t="shared" si="120"/>
        <v>0</v>
      </c>
      <c r="I64" s="33"/>
      <c r="J64" s="33"/>
      <c r="K64" s="33"/>
      <c r="L64" s="33"/>
      <c r="M64" s="33"/>
      <c r="N64" s="33"/>
      <c r="O64" s="34"/>
      <c r="P64" s="34"/>
      <c r="Q64" s="35">
        <f t="shared" si="121"/>
        <v>0</v>
      </c>
      <c r="R64" s="86"/>
      <c r="S64" s="35">
        <f>IF(D64="",0,IF(VLOOKUP($D64,limity!$A$1:$CC$7,HLOOKUP($E$15,limity!$A$1:$CC$2,2,FALSE),FALSE)=0,SUM(I64:N64),IF(SUM(I64:N64)&gt;VLOOKUP($D64,limity!$A$1:$CC$7,HLOOKUP($E$15,limity!$A$1:$CC$2,2,FALSE),FALSE),VLOOKUP($D64,limity!$A$1:$CC$7,HLOOKUP($E$15,limity!$A$1:$CC$2,2,FALSE),FALSE),SUM(I64:N64))))</f>
        <v>0</v>
      </c>
      <c r="T64" s="35" t="e">
        <f t="shared" si="122"/>
        <v>#DIV/0!</v>
      </c>
      <c r="U64" s="35" t="e">
        <f t="shared" si="123"/>
        <v>#DIV/0!</v>
      </c>
      <c r="V64" s="35" t="e">
        <f t="shared" si="124"/>
        <v>#DIV/0!</v>
      </c>
      <c r="W64" s="35" t="e">
        <f t="shared" si="125"/>
        <v>#DIV/0!</v>
      </c>
      <c r="X64" s="35" t="e">
        <f t="shared" si="126"/>
        <v>#DIV/0!</v>
      </c>
      <c r="Y64" s="35" t="e">
        <f t="shared" si="127"/>
        <v>#DIV/0!</v>
      </c>
      <c r="Z64" s="86"/>
      <c r="AA64" s="33"/>
      <c r="AB64" s="36" t="e">
        <f t="shared" si="128"/>
        <v>#DIV/0!</v>
      </c>
      <c r="AC64" s="35" t="e">
        <f t="shared" si="129"/>
        <v>#N/A</v>
      </c>
      <c r="AD64" s="37" t="e">
        <f t="shared" si="130"/>
        <v>#DIV/0!</v>
      </c>
      <c r="AE64" s="36" t="e">
        <f t="shared" si="131"/>
        <v>#DIV/0!</v>
      </c>
      <c r="AF64" s="36" t="e">
        <f t="shared" si="132"/>
        <v>#DIV/0!</v>
      </c>
      <c r="AG64" s="36" t="e">
        <f t="shared" si="133"/>
        <v>#DIV/0!</v>
      </c>
      <c r="AH64" s="36" t="e">
        <f t="shared" si="134"/>
        <v>#DIV/0!</v>
      </c>
      <c r="AI64" s="36" t="e">
        <f t="shared" si="135"/>
        <v>#DIV/0!</v>
      </c>
      <c r="AJ64" s="36" t="e">
        <f t="shared" si="136"/>
        <v>#DIV/0!</v>
      </c>
      <c r="AK64" s="38" t="e">
        <f>IF(OR(VLOOKUP($C64,limity!$A$12:$J$22,COUNTIF($AK$20:AK$20,"&lt;&gt;0")+1,0)=0,$H64&lt;VLOOKUP($C64,limity!$A$12:$J$22,COUNTIF($AK$20:AK$20,"&lt;&gt;0")+1,0)),ROUNDDOWN($AB64*AK$22,2),ROUNDDOWN($AB64*((VLOOKUP($C64,limity!$A$12:$J$22,COUNTIF($AK$20:AK$20,"&lt;&gt;0")+1,0)/$H64)*AK$22),2))</f>
        <v>#N/A</v>
      </c>
      <c r="AL64" s="38" t="e">
        <f>IF($AK64&gt;0,0,IF(OR(VLOOKUP($C64,limity!$A$12:$J$22,COUNTIF($AK$20:AL$20,"&lt;&gt;0")+1,0)=0,$H64&lt;VLOOKUP($C64,limity!$A$12:$J$22,COUNTIF($AK$20:AL$20,"&lt;&gt;0")+1,0)),ROUNDDOWN($AB64*AL$22,2),ROUNDDOWN($AB64*((VLOOKUP($C64,limity!$A$12:$J$22,COUNTIF($AK$20:AL$20,"&lt;&gt;0")+1,0)/$H64)*AL$22),2)))</f>
        <v>#N/A</v>
      </c>
      <c r="AM64" s="38" t="e">
        <f>IF(OR(VLOOKUP($C64,limity!$A$12:$J$22,COUNTIF($AK$20:AM$20,"&lt;&gt;0")+1,0)=0,$H64&lt;VLOOKUP($C64,limity!$A$12:$J$22,COUNTIF($AK$20:AM$20,"&lt;&gt;0")+1,0)),ROUNDDOWN($AB64*AM$22,2),ROUNDDOWN($AB64*((VLOOKUP($C64,limity!$A$12:$J$22,COUNTIF($AK$20:AM$20,"&lt;&gt;0")+1,0)/$H64)*AM$22),2))</f>
        <v>#N/A</v>
      </c>
      <c r="AN64" s="38" t="e">
        <f>IF(OR(VLOOKUP($C64,limity!$A$12:$J$22,COUNTIF($AK$20:AN$20,"&lt;&gt;0")+1,0)=0,$H64&lt;VLOOKUP($C64,limity!$A$12:$J$22,COUNTIF($AK$20:AN$20,"&lt;&gt;0")+1,0)),ROUNDDOWN($AB64*AN$22,2),ROUNDDOWN($AB64*((VLOOKUP($C64,limity!$A$12:$J$22,COUNTIF($AK$20:AN$20,"&lt;&gt;0")+1,0)/$H64)*AN$22),2))</f>
        <v>#N/A</v>
      </c>
      <c r="AO64" s="38" t="e">
        <f>IF(OR(VLOOKUP($C64,limity!$A$12:$J$22,COUNTIF($AK$20:AO$20,"&lt;&gt;0")+1,0)=0,$H64&lt;VLOOKUP($C64,limity!$A$12:$J$22,COUNTIF($AK$20:AO$20,"&lt;&gt;0")+1,0)),ROUNDDOWN($AB64*AO$22,2),ROUNDDOWN($AB64*((VLOOKUP($C64,limity!$A$12:$J$22,COUNTIF($AK$20:AO$20,"&lt;&gt;0")+1,0)/$H64)*AO$22),2))</f>
        <v>#N/A</v>
      </c>
      <c r="AP64" s="38" t="e">
        <f>IF(OR(VLOOKUP($C64,limity!$A$12:$J$22,COUNTIF($AK$20:AP$20,"&lt;&gt;0")+1,0)=0,$H64&lt;VLOOKUP($C64,limity!$A$12:$J$22,COUNTIF($AK$20:AP$20,"&lt;&gt;0")+1,0)),ROUNDDOWN($AB64*AP$22,2),ROUNDDOWN($AB64*((VLOOKUP($C64,limity!$A$12:$J$22,COUNTIF($AK$20:AP$20,"&lt;&gt;0")+1,0)/$H64)*AP$22),2))</f>
        <v>#N/A</v>
      </c>
      <c r="AQ64" s="38" t="e">
        <f>IF(OR(VLOOKUP($C64,limity!$A$12:$J$22,COUNTIF($AK$20:AQ$20,"&lt;&gt;0")+1,0)=0,$H64&lt;VLOOKUP($C64,limity!$A$12:$J$22,COUNTIF($AK$20:AQ$20,"&lt;&gt;0")+1,0)),ROUNDDOWN($AB64*AQ$22,2),ROUNDDOWN($AB64*((VLOOKUP($C64,limity!$A$12:$J$22,COUNTIF($AK$20:AQ$20,"&lt;&gt;0")+1,0)/$H64)*AQ$22),2))</f>
        <v>#N/A</v>
      </c>
      <c r="AR64" s="38" t="e">
        <f>IF(OR(VLOOKUP($C64,limity!$A$12:$J$22,COUNTIF($AK$20:AR$20,"&lt;&gt;0")+1,0)=0,$H64&lt;VLOOKUP($C64,limity!$A$12:$J$22,COUNTIF($AK$20:AR$20,"&lt;&gt;0")+1,0)),ROUNDDOWN($AB64*AR$22,2),ROUNDDOWN($AB64*((VLOOKUP($C64,limity!$A$12:$J$22,COUNTIF($AK$20:AR$20,"&lt;&gt;0")+1,0)/$H64)*AR$22),2))</f>
        <v>#N/A</v>
      </c>
      <c r="AS64" s="38" t="e">
        <f>IF(OR(VLOOKUP($C64,limity!$A$12:$J$22,COUNTIF($AK$20:AS$20,"&lt;&gt;0")+1,0)=0,$H64&lt;VLOOKUP($C64,limity!$A$12:$J$22,COUNTIF($AK$20:AS$20,"&lt;&gt;0")+1,0)),ROUNDDOWN($AB64*AS$22,2),ROUNDDOWN($AB64*((VLOOKUP($C64,limity!$A$12:$J$22,COUNTIF($AK$20:AS$20,"&lt;&gt;0")+1,0)/$H64)*AS$22),2))</f>
        <v>#N/A</v>
      </c>
      <c r="AT64" s="46"/>
    </row>
    <row r="65" spans="1:46" s="40" customFormat="1" ht="13.5" x14ac:dyDescent="0.2">
      <c r="A65" s="31" t="s">
        <v>131</v>
      </c>
      <c r="B65" s="92"/>
      <c r="C65" s="93"/>
      <c r="D65" s="32"/>
      <c r="E65" s="33"/>
      <c r="F65" s="34"/>
      <c r="G65" s="35">
        <f t="shared" si="101"/>
        <v>0</v>
      </c>
      <c r="H65" s="35">
        <f t="shared" si="102"/>
        <v>0</v>
      </c>
      <c r="I65" s="33"/>
      <c r="J65" s="33"/>
      <c r="K65" s="33"/>
      <c r="L65" s="33"/>
      <c r="M65" s="33"/>
      <c r="N65" s="33"/>
      <c r="O65" s="34"/>
      <c r="P65" s="34"/>
      <c r="Q65" s="35">
        <f t="shared" si="103"/>
        <v>0</v>
      </c>
      <c r="R65" s="86"/>
      <c r="S65" s="35">
        <f>IF(D65="",0,IF(VLOOKUP($D65,limity!$A$1:$CC$7,HLOOKUP($E$15,limity!$A$1:$CC$2,2,FALSE),FALSE)=0,SUM(I65:N65),IF(SUM(I65:N65)&gt;VLOOKUP($D65,limity!$A$1:$CC$7,HLOOKUP($E$15,limity!$A$1:$CC$2,2,FALSE),FALSE),VLOOKUP($D65,limity!$A$1:$CC$7,HLOOKUP($E$15,limity!$A$1:$CC$2,2,FALSE),FALSE),SUM(I65:N65))))</f>
        <v>0</v>
      </c>
      <c r="T65" s="35" t="e">
        <f t="shared" si="104"/>
        <v>#DIV/0!</v>
      </c>
      <c r="U65" s="35" t="e">
        <f t="shared" si="105"/>
        <v>#DIV/0!</v>
      </c>
      <c r="V65" s="35" t="e">
        <f t="shared" si="106"/>
        <v>#DIV/0!</v>
      </c>
      <c r="W65" s="35" t="e">
        <f t="shared" si="107"/>
        <v>#DIV/0!</v>
      </c>
      <c r="X65" s="35" t="e">
        <f t="shared" si="108"/>
        <v>#DIV/0!</v>
      </c>
      <c r="Y65" s="35" t="e">
        <f t="shared" si="109"/>
        <v>#DIV/0!</v>
      </c>
      <c r="Z65" s="86"/>
      <c r="AA65" s="33"/>
      <c r="AB65" s="36" t="e">
        <f t="shared" si="110"/>
        <v>#DIV/0!</v>
      </c>
      <c r="AC65" s="35" t="e">
        <f t="shared" si="111"/>
        <v>#N/A</v>
      </c>
      <c r="AD65" s="37" t="e">
        <f t="shared" si="112"/>
        <v>#DIV/0!</v>
      </c>
      <c r="AE65" s="36" t="e">
        <f t="shared" si="113"/>
        <v>#DIV/0!</v>
      </c>
      <c r="AF65" s="36" t="e">
        <f t="shared" si="114"/>
        <v>#DIV/0!</v>
      </c>
      <c r="AG65" s="36" t="e">
        <f t="shared" si="115"/>
        <v>#DIV/0!</v>
      </c>
      <c r="AH65" s="36" t="e">
        <f t="shared" si="116"/>
        <v>#DIV/0!</v>
      </c>
      <c r="AI65" s="36" t="e">
        <f t="shared" si="117"/>
        <v>#DIV/0!</v>
      </c>
      <c r="AJ65" s="36" t="e">
        <f t="shared" si="118"/>
        <v>#DIV/0!</v>
      </c>
      <c r="AK65" s="38" t="e">
        <f>IF(OR(VLOOKUP($C65,limity!$A$12:$J$22,COUNTIF($AK$20:AK$20,"&lt;&gt;0")+1,0)=0,$H65&lt;VLOOKUP($C65,limity!$A$12:$J$22,COUNTIF($AK$20:AK$20,"&lt;&gt;0")+1,0)),ROUNDDOWN($AB65*AK$22,2),ROUNDDOWN($AB65*((VLOOKUP($C65,limity!$A$12:$J$22,COUNTIF($AK$20:AK$20,"&lt;&gt;0")+1,0)/$H65)*AK$22),2))</f>
        <v>#N/A</v>
      </c>
      <c r="AL65" s="38" t="e">
        <f>IF($AK65&gt;0,0,IF(OR(VLOOKUP($C65,limity!$A$12:$J$22,COUNTIF($AK$20:AL$20,"&lt;&gt;0")+1,0)=0,$H65&lt;VLOOKUP($C65,limity!$A$12:$J$22,COUNTIF($AK$20:AL$20,"&lt;&gt;0")+1,0)),ROUNDDOWN($AB65*AL$22,2),ROUNDDOWN($AB65*((VLOOKUP($C65,limity!$A$12:$J$22,COUNTIF($AK$20:AL$20,"&lt;&gt;0")+1,0)/$H65)*AL$22),2)))</f>
        <v>#N/A</v>
      </c>
      <c r="AM65" s="38" t="e">
        <f>IF(OR(VLOOKUP($C65,limity!$A$12:$J$22,COUNTIF($AK$20:AM$20,"&lt;&gt;0")+1,0)=0,$H65&lt;VLOOKUP($C65,limity!$A$12:$J$22,COUNTIF($AK$20:AM$20,"&lt;&gt;0")+1,0)),ROUNDDOWN($AB65*AM$22,2),ROUNDDOWN($AB65*((VLOOKUP($C65,limity!$A$12:$J$22,COUNTIF($AK$20:AM$20,"&lt;&gt;0")+1,0)/$H65)*AM$22),2))</f>
        <v>#N/A</v>
      </c>
      <c r="AN65" s="38" t="e">
        <f>IF(OR(VLOOKUP($C65,limity!$A$12:$J$22,COUNTIF($AK$20:AN$20,"&lt;&gt;0")+1,0)=0,$H65&lt;VLOOKUP($C65,limity!$A$12:$J$22,COUNTIF($AK$20:AN$20,"&lt;&gt;0")+1,0)),ROUNDDOWN($AB65*AN$22,2),ROUNDDOWN($AB65*((VLOOKUP($C65,limity!$A$12:$J$22,COUNTIF($AK$20:AN$20,"&lt;&gt;0")+1,0)/$H65)*AN$22),2))</f>
        <v>#N/A</v>
      </c>
      <c r="AO65" s="38" t="e">
        <f>IF(OR(VLOOKUP($C65,limity!$A$12:$J$22,COUNTIF($AK$20:AO$20,"&lt;&gt;0")+1,0)=0,$H65&lt;VLOOKUP($C65,limity!$A$12:$J$22,COUNTIF($AK$20:AO$20,"&lt;&gt;0")+1,0)),ROUNDDOWN($AB65*AO$22,2),ROUNDDOWN($AB65*((VLOOKUP($C65,limity!$A$12:$J$22,COUNTIF($AK$20:AO$20,"&lt;&gt;0")+1,0)/$H65)*AO$22),2))</f>
        <v>#N/A</v>
      </c>
      <c r="AP65" s="38" t="e">
        <f>IF(OR(VLOOKUP($C65,limity!$A$12:$J$22,COUNTIF($AK$20:AP$20,"&lt;&gt;0")+1,0)=0,$H65&lt;VLOOKUP($C65,limity!$A$12:$J$22,COUNTIF($AK$20:AP$20,"&lt;&gt;0")+1,0)),ROUNDDOWN($AB65*AP$22,2),ROUNDDOWN($AB65*((VLOOKUP($C65,limity!$A$12:$J$22,COUNTIF($AK$20:AP$20,"&lt;&gt;0")+1,0)/$H65)*AP$22),2))</f>
        <v>#N/A</v>
      </c>
      <c r="AQ65" s="38" t="e">
        <f>IF(OR(VLOOKUP($C65,limity!$A$12:$J$22,COUNTIF($AK$20:AQ$20,"&lt;&gt;0")+1,0)=0,$H65&lt;VLOOKUP($C65,limity!$A$12:$J$22,COUNTIF($AK$20:AQ$20,"&lt;&gt;0")+1,0)),ROUNDDOWN($AB65*AQ$22,2),ROUNDDOWN($AB65*((VLOOKUP($C65,limity!$A$12:$J$22,COUNTIF($AK$20:AQ$20,"&lt;&gt;0")+1,0)/$H65)*AQ$22),2))</f>
        <v>#N/A</v>
      </c>
      <c r="AR65" s="38" t="e">
        <f>IF(OR(VLOOKUP($C65,limity!$A$12:$J$22,COUNTIF($AK$20:AR$20,"&lt;&gt;0")+1,0)=0,$H65&lt;VLOOKUP($C65,limity!$A$12:$J$22,COUNTIF($AK$20:AR$20,"&lt;&gt;0")+1,0)),ROUNDDOWN($AB65*AR$22,2),ROUNDDOWN($AB65*((VLOOKUP($C65,limity!$A$12:$J$22,COUNTIF($AK$20:AR$20,"&lt;&gt;0")+1,0)/$H65)*AR$22),2))</f>
        <v>#N/A</v>
      </c>
      <c r="AS65" s="38" t="e">
        <f>IF(OR(VLOOKUP($C65,limity!$A$12:$J$22,COUNTIF($AK$20:AS$20,"&lt;&gt;0")+1,0)=0,$H65&lt;VLOOKUP($C65,limity!$A$12:$J$22,COUNTIF($AK$20:AS$20,"&lt;&gt;0")+1,0)),ROUNDDOWN($AB65*AS$22,2),ROUNDDOWN($AB65*((VLOOKUP($C65,limity!$A$12:$J$22,COUNTIF($AK$20:AS$20,"&lt;&gt;0")+1,0)/$H65)*AS$22),2))</f>
        <v>#N/A</v>
      </c>
      <c r="AT65" s="46"/>
    </row>
    <row r="66" spans="1:46" s="47" customFormat="1" ht="13.5" x14ac:dyDescent="0.2">
      <c r="A66" s="42" t="s">
        <v>114</v>
      </c>
      <c r="B66" s="137"/>
      <c r="C66" s="138"/>
      <c r="D66" s="43"/>
      <c r="E66" s="44"/>
      <c r="F66" s="44"/>
      <c r="G66" s="45"/>
      <c r="H66" s="44">
        <f>SUM(H53:H65)</f>
        <v>0</v>
      </c>
      <c r="I66" s="45"/>
      <c r="J66" s="45"/>
      <c r="K66" s="45"/>
      <c r="L66" s="45"/>
      <c r="M66" s="45"/>
      <c r="N66" s="45"/>
      <c r="O66" s="45"/>
      <c r="P66" s="45"/>
      <c r="Q66" s="44">
        <f>SUM(Q53:Q65)</f>
        <v>0</v>
      </c>
      <c r="R66" s="86"/>
      <c r="S66" s="44">
        <f t="shared" ref="S66:Y66" si="137">SUM(S53:S65)</f>
        <v>0</v>
      </c>
      <c r="T66" s="44" t="e">
        <f t="shared" si="137"/>
        <v>#DIV/0!</v>
      </c>
      <c r="U66" s="44" t="e">
        <f t="shared" si="137"/>
        <v>#DIV/0!</v>
      </c>
      <c r="V66" s="44" t="e">
        <f t="shared" si="137"/>
        <v>#DIV/0!</v>
      </c>
      <c r="W66" s="44" t="e">
        <f t="shared" si="137"/>
        <v>#DIV/0!</v>
      </c>
      <c r="X66" s="44" t="e">
        <f t="shared" si="137"/>
        <v>#DIV/0!</v>
      </c>
      <c r="Y66" s="44" t="e">
        <f t="shared" si="137"/>
        <v>#DIV/0!</v>
      </c>
      <c r="Z66" s="86"/>
      <c r="AA66" s="45"/>
      <c r="AB66" s="44" t="e">
        <f>SUM(AB53:AB65)</f>
        <v>#DIV/0!</v>
      </c>
      <c r="AC66" s="44" t="e">
        <f t="shared" ref="AC66:AS66" si="138">SUM(AC53:AC65)</f>
        <v>#N/A</v>
      </c>
      <c r="AD66" s="44" t="e">
        <f t="shared" si="138"/>
        <v>#DIV/0!</v>
      </c>
      <c r="AE66" s="44" t="e">
        <f t="shared" si="138"/>
        <v>#DIV/0!</v>
      </c>
      <c r="AF66" s="44" t="e">
        <f t="shared" si="138"/>
        <v>#DIV/0!</v>
      </c>
      <c r="AG66" s="44" t="e">
        <f t="shared" si="138"/>
        <v>#DIV/0!</v>
      </c>
      <c r="AH66" s="44" t="e">
        <f t="shared" si="138"/>
        <v>#DIV/0!</v>
      </c>
      <c r="AI66" s="44" t="e">
        <f t="shared" si="138"/>
        <v>#DIV/0!</v>
      </c>
      <c r="AJ66" s="44" t="e">
        <f t="shared" si="138"/>
        <v>#DIV/0!</v>
      </c>
      <c r="AK66" s="44" t="e">
        <f t="shared" si="138"/>
        <v>#N/A</v>
      </c>
      <c r="AL66" s="44" t="e">
        <f t="shared" si="138"/>
        <v>#N/A</v>
      </c>
      <c r="AM66" s="44" t="e">
        <f t="shared" si="138"/>
        <v>#N/A</v>
      </c>
      <c r="AN66" s="44" t="e">
        <f t="shared" si="138"/>
        <v>#N/A</v>
      </c>
      <c r="AO66" s="44" t="e">
        <f t="shared" si="138"/>
        <v>#N/A</v>
      </c>
      <c r="AP66" s="44" t="e">
        <f t="shared" si="138"/>
        <v>#N/A</v>
      </c>
      <c r="AQ66" s="44" t="e">
        <f t="shared" si="138"/>
        <v>#N/A</v>
      </c>
      <c r="AR66" s="44" t="e">
        <f t="shared" si="138"/>
        <v>#N/A</v>
      </c>
      <c r="AS66" s="44" t="e">
        <f t="shared" si="138"/>
        <v>#N/A</v>
      </c>
      <c r="AT66" s="46"/>
    </row>
    <row r="67" spans="1:46" s="40" customFormat="1" ht="13.5" x14ac:dyDescent="0.2">
      <c r="A67" s="31" t="s">
        <v>119</v>
      </c>
      <c r="B67" s="92"/>
      <c r="C67" s="93"/>
      <c r="D67" s="32"/>
      <c r="E67" s="33"/>
      <c r="F67" s="34"/>
      <c r="G67" s="35">
        <f t="shared" ref="G67:G79" si="139" xml:space="preserve"> E67-F67</f>
        <v>0</v>
      </c>
      <c r="H67" s="35">
        <f t="shared" ref="H67:H79" si="140">SUM(I67:O67)</f>
        <v>0</v>
      </c>
      <c r="I67" s="33"/>
      <c r="J67" s="33"/>
      <c r="K67" s="33"/>
      <c r="L67" s="33"/>
      <c r="M67" s="33"/>
      <c r="N67" s="33"/>
      <c r="O67" s="34"/>
      <c r="P67" s="34"/>
      <c r="Q67" s="35">
        <f t="shared" ref="Q67:Q79" si="141">SUM(I67:O67,P67)</f>
        <v>0</v>
      </c>
      <c r="R67" s="86"/>
      <c r="S67" s="35">
        <f>IF(D67="",0,IF(VLOOKUP($D67,limity!$A$1:$CC$7,HLOOKUP($E$15,limity!$A$1:$CC$2,2,FALSE),FALSE)=0,SUM(I67:N67),IF(SUM(I67:N67)&gt;VLOOKUP($D67,limity!$A$1:$CC$7,HLOOKUP($E$15,limity!$A$1:$CC$2,2,FALSE),FALSE),VLOOKUP($D67,limity!$A$1:$CC$7,HLOOKUP($E$15,limity!$A$1:$CC$2,2,FALSE),FALSE),SUM(I67:N67))))</f>
        <v>0</v>
      </c>
      <c r="T67" s="35" t="e">
        <f t="shared" ref="T67:T79" si="142">I67/(SUM($I67:$O67)-$O67)*$S67</f>
        <v>#DIV/0!</v>
      </c>
      <c r="U67" s="35" t="e">
        <f t="shared" ref="U67:U79" si="143">J67/(SUM($I67:$O67)-$O67)*$S67</f>
        <v>#DIV/0!</v>
      </c>
      <c r="V67" s="35" t="e">
        <f t="shared" ref="V67:V79" si="144">K67/(SUM($I67:$O67)-$O67)*$S67</f>
        <v>#DIV/0!</v>
      </c>
      <c r="W67" s="35" t="e">
        <f t="shared" ref="W67:W79" si="145">L67/(SUM($I67:$O67)-$O67)*$S67</f>
        <v>#DIV/0!</v>
      </c>
      <c r="X67" s="35" t="e">
        <f t="shared" ref="X67:X79" si="146">M67/(SUM($I67:$O67)-$O67)*$S67</f>
        <v>#DIV/0!</v>
      </c>
      <c r="Y67" s="35" t="e">
        <f t="shared" ref="Y67:Y79" si="147">N67/(SUM($I67:$O67)-$O67)*$S67</f>
        <v>#DIV/0!</v>
      </c>
      <c r="Z67" s="86"/>
      <c r="AA67" s="33"/>
      <c r="AB67" s="36" t="e">
        <f t="shared" ref="AB67:AB79" si="148">SUM(AE67:AJ67)</f>
        <v>#DIV/0!</v>
      </c>
      <c r="AC67" s="35" t="e">
        <f t="shared" ref="AC67:AC79" si="149">IF((SUM(AK67:AS67)/AA67)*G67+ROUND((H67-S67)*(P67/H67),2)&lt;=P67,SUM(AK67:AS67),((P67-ROUND((H67-S67)*(P67/H67),2))/G67)*AA67)</f>
        <v>#N/A</v>
      </c>
      <c r="AD67" s="37" t="e">
        <f t="shared" ref="AD67:AD79" si="150">AB67+AC67</f>
        <v>#DIV/0!</v>
      </c>
      <c r="AE67" s="36" t="e">
        <f t="shared" ref="AE67:AE79" si="151">ROUND((T67/$G67)*$AA67,2)</f>
        <v>#DIV/0!</v>
      </c>
      <c r="AF67" s="36" t="e">
        <f t="shared" ref="AF67:AF79" si="152">ROUND((U67/$G67)*$AA67,2)</f>
        <v>#DIV/0!</v>
      </c>
      <c r="AG67" s="36" t="e">
        <f t="shared" ref="AG67:AG79" si="153">ROUND((V67/$G67)*$AA67,2)</f>
        <v>#DIV/0!</v>
      </c>
      <c r="AH67" s="36" t="e">
        <f t="shared" ref="AH67:AH79" si="154">ROUND((W67/$G67)*$AA67,2)</f>
        <v>#DIV/0!</v>
      </c>
      <c r="AI67" s="36" t="e">
        <f t="shared" ref="AI67:AI79" si="155">ROUND((X67/$G67)*$AA67,2)</f>
        <v>#DIV/0!</v>
      </c>
      <c r="AJ67" s="36" t="e">
        <f t="shared" ref="AJ67:AJ79" si="156">ROUND((Y67/$G67)*$AA67,2)</f>
        <v>#DIV/0!</v>
      </c>
      <c r="AK67" s="38" t="e">
        <f>IF(OR(VLOOKUP($C67,limity!$A$12:$J$22,COUNTIF($AK$20:AK$20,"&lt;&gt;0")+1,0)=0,$H67&lt;VLOOKUP($C67,limity!$A$12:$J$22,COUNTIF($AK$20:AK$20,"&lt;&gt;0")+1,0)),ROUNDDOWN($AB67*AK$22,2),ROUNDDOWN($AB67*((VLOOKUP($C67,limity!$A$12:$J$22,COUNTIF($AK$20:AK$20,"&lt;&gt;0")+1,0)/$H67)*AK$22),2))</f>
        <v>#N/A</v>
      </c>
      <c r="AL67" s="38" t="e">
        <f>IF($AK67&gt;0,0,IF(OR(VLOOKUP($C67,limity!$A$12:$J$22,COUNTIF($AK$20:AL$20,"&lt;&gt;0")+1,0)=0,$H67&lt;VLOOKUP($C67,limity!$A$12:$J$22,COUNTIF($AK$20:AL$20,"&lt;&gt;0")+1,0)),ROUNDDOWN($AB67*AL$22,2),ROUNDDOWN($AB67*((VLOOKUP($C67,limity!$A$12:$J$22,COUNTIF($AK$20:AL$20,"&lt;&gt;0")+1,0)/$H67)*AL$22),2)))</f>
        <v>#N/A</v>
      </c>
      <c r="AM67" s="38" t="e">
        <f>IF(OR(VLOOKUP($C67,limity!$A$12:$J$22,COUNTIF($AK$20:AM$20,"&lt;&gt;0")+1,0)=0,$H67&lt;VLOOKUP($C67,limity!$A$12:$J$22,COUNTIF($AK$20:AM$20,"&lt;&gt;0")+1,0)),ROUNDDOWN($AB67*AM$22,2),ROUNDDOWN($AB67*((VLOOKUP($C67,limity!$A$12:$J$22,COUNTIF($AK$20:AM$20,"&lt;&gt;0")+1,0)/$H67)*AM$22),2))</f>
        <v>#N/A</v>
      </c>
      <c r="AN67" s="38" t="e">
        <f>IF(OR(VLOOKUP($C67,limity!$A$12:$J$22,COUNTIF($AK$20:AN$20,"&lt;&gt;0")+1,0)=0,$H67&lt;VLOOKUP($C67,limity!$A$12:$J$22,COUNTIF($AK$20:AN$20,"&lt;&gt;0")+1,0)),ROUNDDOWN($AB67*AN$22,2),ROUNDDOWN($AB67*((VLOOKUP($C67,limity!$A$12:$J$22,COUNTIF($AK$20:AN$20,"&lt;&gt;0")+1,0)/$H67)*AN$22),2))</f>
        <v>#N/A</v>
      </c>
      <c r="AO67" s="38" t="e">
        <f>IF(OR(VLOOKUP($C67,limity!$A$12:$J$22,COUNTIF($AK$20:AO$20,"&lt;&gt;0")+1,0)=0,$H67&lt;VLOOKUP($C67,limity!$A$12:$J$22,COUNTIF($AK$20:AO$20,"&lt;&gt;0")+1,0)),ROUNDDOWN($AB67*AO$22,2),ROUNDDOWN($AB67*((VLOOKUP($C67,limity!$A$12:$J$22,COUNTIF($AK$20:AO$20,"&lt;&gt;0")+1,0)/$H67)*AO$22),2))</f>
        <v>#N/A</v>
      </c>
      <c r="AP67" s="38" t="e">
        <f>IF(OR(VLOOKUP($C67,limity!$A$12:$J$22,COUNTIF($AK$20:AP$20,"&lt;&gt;0")+1,0)=0,$H67&lt;VLOOKUP($C67,limity!$A$12:$J$22,COUNTIF($AK$20:AP$20,"&lt;&gt;0")+1,0)),ROUNDDOWN($AB67*AP$22,2),ROUNDDOWN($AB67*((VLOOKUP($C67,limity!$A$12:$J$22,COUNTIF($AK$20:AP$20,"&lt;&gt;0")+1,0)/$H67)*AP$22),2))</f>
        <v>#N/A</v>
      </c>
      <c r="AQ67" s="38" t="e">
        <f>IF(OR(VLOOKUP($C67,limity!$A$12:$J$22,COUNTIF($AK$20:AQ$20,"&lt;&gt;0")+1,0)=0,$H67&lt;VLOOKUP($C67,limity!$A$12:$J$22,COUNTIF($AK$20:AQ$20,"&lt;&gt;0")+1,0)),ROUNDDOWN($AB67*AQ$22,2),ROUNDDOWN($AB67*((VLOOKUP($C67,limity!$A$12:$J$22,COUNTIF($AK$20:AQ$20,"&lt;&gt;0")+1,0)/$H67)*AQ$22),2))</f>
        <v>#N/A</v>
      </c>
      <c r="AR67" s="38" t="e">
        <f>IF(OR(VLOOKUP($C67,limity!$A$12:$J$22,COUNTIF($AK$20:AR$20,"&lt;&gt;0")+1,0)=0,$H67&lt;VLOOKUP($C67,limity!$A$12:$J$22,COUNTIF($AK$20:AR$20,"&lt;&gt;0")+1,0)),ROUNDDOWN($AB67*AR$22,2),ROUNDDOWN($AB67*((VLOOKUP($C67,limity!$A$12:$J$22,COUNTIF($AK$20:AR$20,"&lt;&gt;0")+1,0)/$H67)*AR$22),2))</f>
        <v>#N/A</v>
      </c>
      <c r="AS67" s="38" t="e">
        <f>IF(OR(VLOOKUP($C67,limity!$A$12:$J$22,COUNTIF($AK$20:AS$20,"&lt;&gt;0")+1,0)=0,$H67&lt;VLOOKUP($C67,limity!$A$12:$J$22,COUNTIF($AK$20:AS$20,"&lt;&gt;0")+1,0)),ROUNDDOWN($AB67*AS$22,2),ROUNDDOWN($AB67*((VLOOKUP($C67,limity!$A$12:$J$22,COUNTIF($AK$20:AS$20,"&lt;&gt;0")+1,0)/$H67)*AS$22),2))</f>
        <v>#N/A</v>
      </c>
      <c r="AT67" s="46"/>
    </row>
    <row r="68" spans="1:46" s="40" customFormat="1" ht="13.5" x14ac:dyDescent="0.2">
      <c r="A68" s="41" t="s">
        <v>120</v>
      </c>
      <c r="B68" s="92"/>
      <c r="C68" s="93"/>
      <c r="D68" s="32"/>
      <c r="E68" s="33"/>
      <c r="F68" s="34"/>
      <c r="G68" s="35">
        <f t="shared" si="139"/>
        <v>0</v>
      </c>
      <c r="H68" s="35">
        <f t="shared" si="140"/>
        <v>0</v>
      </c>
      <c r="I68" s="33"/>
      <c r="J68" s="33"/>
      <c r="K68" s="33"/>
      <c r="L68" s="33"/>
      <c r="M68" s="33"/>
      <c r="N68" s="33"/>
      <c r="O68" s="34"/>
      <c r="P68" s="34"/>
      <c r="Q68" s="35">
        <f t="shared" si="141"/>
        <v>0</v>
      </c>
      <c r="R68" s="86"/>
      <c r="S68" s="35">
        <f>IF(D68="",0,IF(VLOOKUP($D68,limity!$A$1:$CC$7,HLOOKUP($E$15,limity!$A$1:$CC$2,2,FALSE),FALSE)=0,SUM(I68:N68),IF(SUM(I68:N68)&gt;VLOOKUP($D68,limity!$A$1:$CC$7,HLOOKUP($E$15,limity!$A$1:$CC$2,2,FALSE),FALSE),VLOOKUP($D68,limity!$A$1:$CC$7,HLOOKUP($E$15,limity!$A$1:$CC$2,2,FALSE),FALSE),SUM(I68:N68))))</f>
        <v>0</v>
      </c>
      <c r="T68" s="35" t="e">
        <f t="shared" si="142"/>
        <v>#DIV/0!</v>
      </c>
      <c r="U68" s="35" t="e">
        <f t="shared" si="143"/>
        <v>#DIV/0!</v>
      </c>
      <c r="V68" s="35" t="e">
        <f t="shared" si="144"/>
        <v>#DIV/0!</v>
      </c>
      <c r="W68" s="35" t="e">
        <f t="shared" si="145"/>
        <v>#DIV/0!</v>
      </c>
      <c r="X68" s="35" t="e">
        <f t="shared" si="146"/>
        <v>#DIV/0!</v>
      </c>
      <c r="Y68" s="35" t="e">
        <f t="shared" si="147"/>
        <v>#DIV/0!</v>
      </c>
      <c r="Z68" s="86"/>
      <c r="AA68" s="33"/>
      <c r="AB68" s="36" t="e">
        <f t="shared" si="148"/>
        <v>#DIV/0!</v>
      </c>
      <c r="AC68" s="35" t="e">
        <f t="shared" si="149"/>
        <v>#N/A</v>
      </c>
      <c r="AD68" s="37" t="e">
        <f t="shared" si="150"/>
        <v>#DIV/0!</v>
      </c>
      <c r="AE68" s="36" t="e">
        <f t="shared" si="151"/>
        <v>#DIV/0!</v>
      </c>
      <c r="AF68" s="36" t="e">
        <f t="shared" si="152"/>
        <v>#DIV/0!</v>
      </c>
      <c r="AG68" s="36" t="e">
        <f t="shared" si="153"/>
        <v>#DIV/0!</v>
      </c>
      <c r="AH68" s="36" t="e">
        <f t="shared" si="154"/>
        <v>#DIV/0!</v>
      </c>
      <c r="AI68" s="36" t="e">
        <f t="shared" si="155"/>
        <v>#DIV/0!</v>
      </c>
      <c r="AJ68" s="36" t="e">
        <f t="shared" si="156"/>
        <v>#DIV/0!</v>
      </c>
      <c r="AK68" s="38" t="e">
        <f>IF(OR(VLOOKUP($C68,limity!$A$12:$J$22,COUNTIF($AK$20:AK$20,"&lt;&gt;0")+1,0)=0,$H68&lt;VLOOKUP($C68,limity!$A$12:$J$22,COUNTIF($AK$20:AK$20,"&lt;&gt;0")+1,0)),ROUNDDOWN($AB68*AK$22,2),ROUNDDOWN($AB68*((VLOOKUP($C68,limity!$A$12:$J$22,COUNTIF($AK$20:AK$20,"&lt;&gt;0")+1,0)/$H68)*AK$22),2))</f>
        <v>#N/A</v>
      </c>
      <c r="AL68" s="38" t="e">
        <f>IF($AK68&gt;0,0,IF(OR(VLOOKUP($C68,limity!$A$12:$J$22,COUNTIF($AK$20:AL$20,"&lt;&gt;0")+1,0)=0,$H68&lt;VLOOKUP($C68,limity!$A$12:$J$22,COUNTIF($AK$20:AL$20,"&lt;&gt;0")+1,0)),ROUNDDOWN($AB68*AL$22,2),ROUNDDOWN($AB68*((VLOOKUP($C68,limity!$A$12:$J$22,COUNTIF($AK$20:AL$20,"&lt;&gt;0")+1,0)/$H68)*AL$22),2)))</f>
        <v>#N/A</v>
      </c>
      <c r="AM68" s="38" t="e">
        <f>IF(OR(VLOOKUP($C68,limity!$A$12:$J$22,COUNTIF($AK$20:AM$20,"&lt;&gt;0")+1,0)=0,$H68&lt;VLOOKUP($C68,limity!$A$12:$J$22,COUNTIF($AK$20:AM$20,"&lt;&gt;0")+1,0)),ROUNDDOWN($AB68*AM$22,2),ROUNDDOWN($AB68*((VLOOKUP($C68,limity!$A$12:$J$22,COUNTIF($AK$20:AM$20,"&lt;&gt;0")+1,0)/$H68)*AM$22),2))</f>
        <v>#N/A</v>
      </c>
      <c r="AN68" s="38" t="e">
        <f>IF(OR(VLOOKUP($C68,limity!$A$12:$J$22,COUNTIF($AK$20:AN$20,"&lt;&gt;0")+1,0)=0,$H68&lt;VLOOKUP($C68,limity!$A$12:$J$22,COUNTIF($AK$20:AN$20,"&lt;&gt;0")+1,0)),ROUNDDOWN($AB68*AN$22,2),ROUNDDOWN($AB68*((VLOOKUP($C68,limity!$A$12:$J$22,COUNTIF($AK$20:AN$20,"&lt;&gt;0")+1,0)/$H68)*AN$22),2))</f>
        <v>#N/A</v>
      </c>
      <c r="AO68" s="38" t="e">
        <f>IF(OR(VLOOKUP($C68,limity!$A$12:$J$22,COUNTIF($AK$20:AO$20,"&lt;&gt;0")+1,0)=0,$H68&lt;VLOOKUP($C68,limity!$A$12:$J$22,COUNTIF($AK$20:AO$20,"&lt;&gt;0")+1,0)),ROUNDDOWN($AB68*AO$22,2),ROUNDDOWN($AB68*((VLOOKUP($C68,limity!$A$12:$J$22,COUNTIF($AK$20:AO$20,"&lt;&gt;0")+1,0)/$H68)*AO$22),2))</f>
        <v>#N/A</v>
      </c>
      <c r="AP68" s="38" t="e">
        <f>IF(OR(VLOOKUP($C68,limity!$A$12:$J$22,COUNTIF($AK$20:AP$20,"&lt;&gt;0")+1,0)=0,$H68&lt;VLOOKUP($C68,limity!$A$12:$J$22,COUNTIF($AK$20:AP$20,"&lt;&gt;0")+1,0)),ROUNDDOWN($AB68*AP$22,2),ROUNDDOWN($AB68*((VLOOKUP($C68,limity!$A$12:$J$22,COUNTIF($AK$20:AP$20,"&lt;&gt;0")+1,0)/$H68)*AP$22),2))</f>
        <v>#N/A</v>
      </c>
      <c r="AQ68" s="38" t="e">
        <f>IF(OR(VLOOKUP($C68,limity!$A$12:$J$22,COUNTIF($AK$20:AQ$20,"&lt;&gt;0")+1,0)=0,$H68&lt;VLOOKUP($C68,limity!$A$12:$J$22,COUNTIF($AK$20:AQ$20,"&lt;&gt;0")+1,0)),ROUNDDOWN($AB68*AQ$22,2),ROUNDDOWN($AB68*((VLOOKUP($C68,limity!$A$12:$J$22,COUNTIF($AK$20:AQ$20,"&lt;&gt;0")+1,0)/$H68)*AQ$22),2))</f>
        <v>#N/A</v>
      </c>
      <c r="AR68" s="38" t="e">
        <f>IF(OR(VLOOKUP($C68,limity!$A$12:$J$22,COUNTIF($AK$20:AR$20,"&lt;&gt;0")+1,0)=0,$H68&lt;VLOOKUP($C68,limity!$A$12:$J$22,COUNTIF($AK$20:AR$20,"&lt;&gt;0")+1,0)),ROUNDDOWN($AB68*AR$22,2),ROUNDDOWN($AB68*((VLOOKUP($C68,limity!$A$12:$J$22,COUNTIF($AK$20:AR$20,"&lt;&gt;0")+1,0)/$H68)*AR$22),2))</f>
        <v>#N/A</v>
      </c>
      <c r="AS68" s="38" t="e">
        <f>IF(OR(VLOOKUP($C68,limity!$A$12:$J$22,COUNTIF($AK$20:AS$20,"&lt;&gt;0")+1,0)=0,$H68&lt;VLOOKUP($C68,limity!$A$12:$J$22,COUNTIF($AK$20:AS$20,"&lt;&gt;0")+1,0)),ROUNDDOWN($AB68*AS$22,2),ROUNDDOWN($AB68*((VLOOKUP($C68,limity!$A$12:$J$22,COUNTIF($AK$20:AS$20,"&lt;&gt;0")+1,0)/$H68)*AS$22),2))</f>
        <v>#N/A</v>
      </c>
      <c r="AT68" s="46"/>
    </row>
    <row r="69" spans="1:46" s="40" customFormat="1" ht="13.5" x14ac:dyDescent="0.2">
      <c r="A69" s="41" t="s">
        <v>121</v>
      </c>
      <c r="B69" s="92"/>
      <c r="C69" s="93"/>
      <c r="D69" s="32"/>
      <c r="E69" s="33"/>
      <c r="F69" s="34"/>
      <c r="G69" s="35">
        <f t="shared" si="139"/>
        <v>0</v>
      </c>
      <c r="H69" s="35">
        <f t="shared" si="140"/>
        <v>0</v>
      </c>
      <c r="I69" s="33"/>
      <c r="J69" s="33"/>
      <c r="K69" s="33"/>
      <c r="L69" s="33"/>
      <c r="M69" s="33"/>
      <c r="N69" s="33"/>
      <c r="O69" s="34"/>
      <c r="P69" s="34"/>
      <c r="Q69" s="35">
        <f t="shared" si="141"/>
        <v>0</v>
      </c>
      <c r="R69" s="86"/>
      <c r="S69" s="35">
        <f>IF(D69="",0,IF(VLOOKUP($D69,limity!$A$1:$CC$7,HLOOKUP($E$15,limity!$A$1:$CC$2,2,FALSE),FALSE)=0,SUM(I69:N69),IF(SUM(I69:N69)&gt;VLOOKUP($D69,limity!$A$1:$CC$7,HLOOKUP($E$15,limity!$A$1:$CC$2,2,FALSE),FALSE),VLOOKUP($D69,limity!$A$1:$CC$7,HLOOKUP($E$15,limity!$A$1:$CC$2,2,FALSE),FALSE),SUM(I69:N69))))</f>
        <v>0</v>
      </c>
      <c r="T69" s="35" t="e">
        <f t="shared" si="142"/>
        <v>#DIV/0!</v>
      </c>
      <c r="U69" s="35" t="e">
        <f t="shared" si="143"/>
        <v>#DIV/0!</v>
      </c>
      <c r="V69" s="35" t="e">
        <f t="shared" si="144"/>
        <v>#DIV/0!</v>
      </c>
      <c r="W69" s="35" t="e">
        <f t="shared" si="145"/>
        <v>#DIV/0!</v>
      </c>
      <c r="X69" s="35" t="e">
        <f t="shared" si="146"/>
        <v>#DIV/0!</v>
      </c>
      <c r="Y69" s="35" t="e">
        <f t="shared" si="147"/>
        <v>#DIV/0!</v>
      </c>
      <c r="Z69" s="86"/>
      <c r="AA69" s="33"/>
      <c r="AB69" s="36" t="e">
        <f t="shared" si="148"/>
        <v>#DIV/0!</v>
      </c>
      <c r="AC69" s="35" t="e">
        <f t="shared" si="149"/>
        <v>#N/A</v>
      </c>
      <c r="AD69" s="37" t="e">
        <f t="shared" si="150"/>
        <v>#DIV/0!</v>
      </c>
      <c r="AE69" s="36" t="e">
        <f t="shared" si="151"/>
        <v>#DIV/0!</v>
      </c>
      <c r="AF69" s="36" t="e">
        <f t="shared" si="152"/>
        <v>#DIV/0!</v>
      </c>
      <c r="AG69" s="36" t="e">
        <f t="shared" si="153"/>
        <v>#DIV/0!</v>
      </c>
      <c r="AH69" s="36" t="e">
        <f t="shared" si="154"/>
        <v>#DIV/0!</v>
      </c>
      <c r="AI69" s="36" t="e">
        <f t="shared" si="155"/>
        <v>#DIV/0!</v>
      </c>
      <c r="AJ69" s="36" t="e">
        <f t="shared" si="156"/>
        <v>#DIV/0!</v>
      </c>
      <c r="AK69" s="38" t="e">
        <f>IF(OR(VLOOKUP($C69,limity!$A$12:$J$22,COUNTIF($AK$20:AK$20,"&lt;&gt;0")+1,0)=0,$H69&lt;VLOOKUP($C69,limity!$A$12:$J$22,COUNTIF($AK$20:AK$20,"&lt;&gt;0")+1,0)),ROUNDDOWN($AB69*AK$22,2),ROUNDDOWN($AB69*((VLOOKUP($C69,limity!$A$12:$J$22,COUNTIF($AK$20:AK$20,"&lt;&gt;0")+1,0)/$H69)*AK$22),2))</f>
        <v>#N/A</v>
      </c>
      <c r="AL69" s="38" t="e">
        <f>IF($AK69&gt;0,0,IF(OR(VLOOKUP($C69,limity!$A$12:$J$22,COUNTIF($AK$20:AL$20,"&lt;&gt;0")+1,0)=0,$H69&lt;VLOOKUP($C69,limity!$A$12:$J$22,COUNTIF($AK$20:AL$20,"&lt;&gt;0")+1,0)),ROUNDDOWN($AB69*AL$22,2),ROUNDDOWN($AB69*((VLOOKUP($C69,limity!$A$12:$J$22,COUNTIF($AK$20:AL$20,"&lt;&gt;0")+1,0)/$H69)*AL$22),2)))</f>
        <v>#N/A</v>
      </c>
      <c r="AM69" s="38" t="e">
        <f>IF(OR(VLOOKUP($C69,limity!$A$12:$J$22,COUNTIF($AK$20:AM$20,"&lt;&gt;0")+1,0)=0,$H69&lt;VLOOKUP($C69,limity!$A$12:$J$22,COUNTIF($AK$20:AM$20,"&lt;&gt;0")+1,0)),ROUNDDOWN($AB69*AM$22,2),ROUNDDOWN($AB69*((VLOOKUP($C69,limity!$A$12:$J$22,COUNTIF($AK$20:AM$20,"&lt;&gt;0")+1,0)/$H69)*AM$22),2))</f>
        <v>#N/A</v>
      </c>
      <c r="AN69" s="38" t="e">
        <f>IF(OR(VLOOKUP($C69,limity!$A$12:$J$22,COUNTIF($AK$20:AN$20,"&lt;&gt;0")+1,0)=0,$H69&lt;VLOOKUP($C69,limity!$A$12:$J$22,COUNTIF($AK$20:AN$20,"&lt;&gt;0")+1,0)),ROUNDDOWN($AB69*AN$22,2),ROUNDDOWN($AB69*((VLOOKUP($C69,limity!$A$12:$J$22,COUNTIF($AK$20:AN$20,"&lt;&gt;0")+1,0)/$H69)*AN$22),2))</f>
        <v>#N/A</v>
      </c>
      <c r="AO69" s="38" t="e">
        <f>IF(OR(VLOOKUP($C69,limity!$A$12:$J$22,COUNTIF($AK$20:AO$20,"&lt;&gt;0")+1,0)=0,$H69&lt;VLOOKUP($C69,limity!$A$12:$J$22,COUNTIF($AK$20:AO$20,"&lt;&gt;0")+1,0)),ROUNDDOWN($AB69*AO$22,2),ROUNDDOWN($AB69*((VLOOKUP($C69,limity!$A$12:$J$22,COUNTIF($AK$20:AO$20,"&lt;&gt;0")+1,0)/$H69)*AO$22),2))</f>
        <v>#N/A</v>
      </c>
      <c r="AP69" s="38" t="e">
        <f>IF(OR(VLOOKUP($C69,limity!$A$12:$J$22,COUNTIF($AK$20:AP$20,"&lt;&gt;0")+1,0)=0,$H69&lt;VLOOKUP($C69,limity!$A$12:$J$22,COUNTIF($AK$20:AP$20,"&lt;&gt;0")+1,0)),ROUNDDOWN($AB69*AP$22,2),ROUNDDOWN($AB69*((VLOOKUP($C69,limity!$A$12:$J$22,COUNTIF($AK$20:AP$20,"&lt;&gt;0")+1,0)/$H69)*AP$22),2))</f>
        <v>#N/A</v>
      </c>
      <c r="AQ69" s="38" t="e">
        <f>IF(OR(VLOOKUP($C69,limity!$A$12:$J$22,COUNTIF($AK$20:AQ$20,"&lt;&gt;0")+1,0)=0,$H69&lt;VLOOKUP($C69,limity!$A$12:$J$22,COUNTIF($AK$20:AQ$20,"&lt;&gt;0")+1,0)),ROUNDDOWN($AB69*AQ$22,2),ROUNDDOWN($AB69*((VLOOKUP($C69,limity!$A$12:$J$22,COUNTIF($AK$20:AQ$20,"&lt;&gt;0")+1,0)/$H69)*AQ$22),2))</f>
        <v>#N/A</v>
      </c>
      <c r="AR69" s="38" t="e">
        <f>IF(OR(VLOOKUP($C69,limity!$A$12:$J$22,COUNTIF($AK$20:AR$20,"&lt;&gt;0")+1,0)=0,$H69&lt;VLOOKUP($C69,limity!$A$12:$J$22,COUNTIF($AK$20:AR$20,"&lt;&gt;0")+1,0)),ROUNDDOWN($AB69*AR$22,2),ROUNDDOWN($AB69*((VLOOKUP($C69,limity!$A$12:$J$22,COUNTIF($AK$20:AR$20,"&lt;&gt;0")+1,0)/$H69)*AR$22),2))</f>
        <v>#N/A</v>
      </c>
      <c r="AS69" s="38" t="e">
        <f>IF(OR(VLOOKUP($C69,limity!$A$12:$J$22,COUNTIF($AK$20:AS$20,"&lt;&gt;0")+1,0)=0,$H69&lt;VLOOKUP($C69,limity!$A$12:$J$22,COUNTIF($AK$20:AS$20,"&lt;&gt;0")+1,0)),ROUNDDOWN($AB69*AS$22,2),ROUNDDOWN($AB69*((VLOOKUP($C69,limity!$A$12:$J$22,COUNTIF($AK$20:AS$20,"&lt;&gt;0")+1,0)/$H69)*AS$22),2))</f>
        <v>#N/A</v>
      </c>
      <c r="AT69" s="46"/>
    </row>
    <row r="70" spans="1:46" s="40" customFormat="1" ht="13.5" x14ac:dyDescent="0.2">
      <c r="A70" s="41" t="s">
        <v>122</v>
      </c>
      <c r="B70" s="92"/>
      <c r="C70" s="93"/>
      <c r="D70" s="32"/>
      <c r="E70" s="33"/>
      <c r="F70" s="34"/>
      <c r="G70" s="35">
        <f t="shared" si="139"/>
        <v>0</v>
      </c>
      <c r="H70" s="35">
        <f t="shared" si="140"/>
        <v>0</v>
      </c>
      <c r="I70" s="33"/>
      <c r="J70" s="33"/>
      <c r="K70" s="33"/>
      <c r="L70" s="33"/>
      <c r="M70" s="33"/>
      <c r="N70" s="33"/>
      <c r="O70" s="34"/>
      <c r="P70" s="34"/>
      <c r="Q70" s="35">
        <f t="shared" si="141"/>
        <v>0</v>
      </c>
      <c r="R70" s="86"/>
      <c r="S70" s="35">
        <f>IF(D70="",0,IF(VLOOKUP($D70,limity!$A$1:$CC$7,HLOOKUP($E$15,limity!$A$1:$CC$2,2,FALSE),FALSE)=0,SUM(I70:N70),IF(SUM(I70:N70)&gt;VLOOKUP($D70,limity!$A$1:$CC$7,HLOOKUP($E$15,limity!$A$1:$CC$2,2,FALSE),FALSE),VLOOKUP($D70,limity!$A$1:$CC$7,HLOOKUP($E$15,limity!$A$1:$CC$2,2,FALSE),FALSE),SUM(I70:N70))))</f>
        <v>0</v>
      </c>
      <c r="T70" s="35" t="e">
        <f t="shared" si="142"/>
        <v>#DIV/0!</v>
      </c>
      <c r="U70" s="35" t="e">
        <f t="shared" si="143"/>
        <v>#DIV/0!</v>
      </c>
      <c r="V70" s="35" t="e">
        <f t="shared" si="144"/>
        <v>#DIV/0!</v>
      </c>
      <c r="W70" s="35" t="e">
        <f t="shared" si="145"/>
        <v>#DIV/0!</v>
      </c>
      <c r="X70" s="35" t="e">
        <f t="shared" si="146"/>
        <v>#DIV/0!</v>
      </c>
      <c r="Y70" s="35" t="e">
        <f t="shared" si="147"/>
        <v>#DIV/0!</v>
      </c>
      <c r="Z70" s="86"/>
      <c r="AA70" s="33"/>
      <c r="AB70" s="36" t="e">
        <f t="shared" si="148"/>
        <v>#DIV/0!</v>
      </c>
      <c r="AC70" s="35" t="e">
        <f t="shared" si="149"/>
        <v>#N/A</v>
      </c>
      <c r="AD70" s="37" t="e">
        <f t="shared" si="150"/>
        <v>#DIV/0!</v>
      </c>
      <c r="AE70" s="36" t="e">
        <f t="shared" si="151"/>
        <v>#DIV/0!</v>
      </c>
      <c r="AF70" s="36" t="e">
        <f t="shared" si="152"/>
        <v>#DIV/0!</v>
      </c>
      <c r="AG70" s="36" t="e">
        <f t="shared" si="153"/>
        <v>#DIV/0!</v>
      </c>
      <c r="AH70" s="36" t="e">
        <f t="shared" si="154"/>
        <v>#DIV/0!</v>
      </c>
      <c r="AI70" s="36" t="e">
        <f t="shared" si="155"/>
        <v>#DIV/0!</v>
      </c>
      <c r="AJ70" s="36" t="e">
        <f t="shared" si="156"/>
        <v>#DIV/0!</v>
      </c>
      <c r="AK70" s="38" t="e">
        <f>IF(OR(VLOOKUP($C70,limity!$A$12:$J$22,COUNTIF($AK$20:AK$20,"&lt;&gt;0")+1,0)=0,$H70&lt;VLOOKUP($C70,limity!$A$12:$J$22,COUNTIF($AK$20:AK$20,"&lt;&gt;0")+1,0)),ROUNDDOWN($AB70*AK$22,2),ROUNDDOWN($AB70*((VLOOKUP($C70,limity!$A$12:$J$22,COUNTIF($AK$20:AK$20,"&lt;&gt;0")+1,0)/$H70)*AK$22),2))</f>
        <v>#N/A</v>
      </c>
      <c r="AL70" s="38" t="e">
        <f>IF($AK70&gt;0,0,IF(OR(VLOOKUP($C70,limity!$A$12:$J$22,COUNTIF($AK$20:AL$20,"&lt;&gt;0")+1,0)=0,$H70&lt;VLOOKUP($C70,limity!$A$12:$J$22,COUNTIF($AK$20:AL$20,"&lt;&gt;0")+1,0)),ROUNDDOWN($AB70*AL$22,2),ROUNDDOWN($AB70*((VLOOKUP($C70,limity!$A$12:$J$22,COUNTIF($AK$20:AL$20,"&lt;&gt;0")+1,0)/$H70)*AL$22),2)))</f>
        <v>#N/A</v>
      </c>
      <c r="AM70" s="38" t="e">
        <f>IF(OR(VLOOKUP($C70,limity!$A$12:$J$22,COUNTIF($AK$20:AM$20,"&lt;&gt;0")+1,0)=0,$H70&lt;VLOOKUP($C70,limity!$A$12:$J$22,COUNTIF($AK$20:AM$20,"&lt;&gt;0")+1,0)),ROUNDDOWN($AB70*AM$22,2),ROUNDDOWN($AB70*((VLOOKUP($C70,limity!$A$12:$J$22,COUNTIF($AK$20:AM$20,"&lt;&gt;0")+1,0)/$H70)*AM$22),2))</f>
        <v>#N/A</v>
      </c>
      <c r="AN70" s="38" t="e">
        <f>IF(OR(VLOOKUP($C70,limity!$A$12:$J$22,COUNTIF($AK$20:AN$20,"&lt;&gt;0")+1,0)=0,$H70&lt;VLOOKUP($C70,limity!$A$12:$J$22,COUNTIF($AK$20:AN$20,"&lt;&gt;0")+1,0)),ROUNDDOWN($AB70*AN$22,2),ROUNDDOWN($AB70*((VLOOKUP($C70,limity!$A$12:$J$22,COUNTIF($AK$20:AN$20,"&lt;&gt;0")+1,0)/$H70)*AN$22),2))</f>
        <v>#N/A</v>
      </c>
      <c r="AO70" s="38" t="e">
        <f>IF(OR(VLOOKUP($C70,limity!$A$12:$J$22,COUNTIF($AK$20:AO$20,"&lt;&gt;0")+1,0)=0,$H70&lt;VLOOKUP($C70,limity!$A$12:$J$22,COUNTIF($AK$20:AO$20,"&lt;&gt;0")+1,0)),ROUNDDOWN($AB70*AO$22,2),ROUNDDOWN($AB70*((VLOOKUP($C70,limity!$A$12:$J$22,COUNTIF($AK$20:AO$20,"&lt;&gt;0")+1,0)/$H70)*AO$22),2))</f>
        <v>#N/A</v>
      </c>
      <c r="AP70" s="38" t="e">
        <f>IF(OR(VLOOKUP($C70,limity!$A$12:$J$22,COUNTIF($AK$20:AP$20,"&lt;&gt;0")+1,0)=0,$H70&lt;VLOOKUP($C70,limity!$A$12:$J$22,COUNTIF($AK$20:AP$20,"&lt;&gt;0")+1,0)),ROUNDDOWN($AB70*AP$22,2),ROUNDDOWN($AB70*((VLOOKUP($C70,limity!$A$12:$J$22,COUNTIF($AK$20:AP$20,"&lt;&gt;0")+1,0)/$H70)*AP$22),2))</f>
        <v>#N/A</v>
      </c>
      <c r="AQ70" s="38" t="e">
        <f>IF(OR(VLOOKUP($C70,limity!$A$12:$J$22,COUNTIF($AK$20:AQ$20,"&lt;&gt;0")+1,0)=0,$H70&lt;VLOOKUP($C70,limity!$A$12:$J$22,COUNTIF($AK$20:AQ$20,"&lt;&gt;0")+1,0)),ROUNDDOWN($AB70*AQ$22,2),ROUNDDOWN($AB70*((VLOOKUP($C70,limity!$A$12:$J$22,COUNTIF($AK$20:AQ$20,"&lt;&gt;0")+1,0)/$H70)*AQ$22),2))</f>
        <v>#N/A</v>
      </c>
      <c r="AR70" s="38" t="e">
        <f>IF(OR(VLOOKUP($C70,limity!$A$12:$J$22,COUNTIF($AK$20:AR$20,"&lt;&gt;0")+1,0)=0,$H70&lt;VLOOKUP($C70,limity!$A$12:$J$22,COUNTIF($AK$20:AR$20,"&lt;&gt;0")+1,0)),ROUNDDOWN($AB70*AR$22,2),ROUNDDOWN($AB70*((VLOOKUP($C70,limity!$A$12:$J$22,COUNTIF($AK$20:AR$20,"&lt;&gt;0")+1,0)/$H70)*AR$22),2))</f>
        <v>#N/A</v>
      </c>
      <c r="AS70" s="38" t="e">
        <f>IF(OR(VLOOKUP($C70,limity!$A$12:$J$22,COUNTIF($AK$20:AS$20,"&lt;&gt;0")+1,0)=0,$H70&lt;VLOOKUP($C70,limity!$A$12:$J$22,COUNTIF($AK$20:AS$20,"&lt;&gt;0")+1,0)),ROUNDDOWN($AB70*AS$22,2),ROUNDDOWN($AB70*((VLOOKUP($C70,limity!$A$12:$J$22,COUNTIF($AK$20:AS$20,"&lt;&gt;0")+1,0)/$H70)*AS$22),2))</f>
        <v>#N/A</v>
      </c>
      <c r="AT70" s="46"/>
    </row>
    <row r="71" spans="1:46" s="40" customFormat="1" ht="13.5" x14ac:dyDescent="0.2">
      <c r="A71" s="31" t="s">
        <v>123</v>
      </c>
      <c r="B71" s="92"/>
      <c r="C71" s="93"/>
      <c r="D71" s="32"/>
      <c r="E71" s="33"/>
      <c r="F71" s="34"/>
      <c r="G71" s="35">
        <f t="shared" si="139"/>
        <v>0</v>
      </c>
      <c r="H71" s="35">
        <f t="shared" si="140"/>
        <v>0</v>
      </c>
      <c r="I71" s="33"/>
      <c r="J71" s="33"/>
      <c r="K71" s="33"/>
      <c r="L71" s="33"/>
      <c r="M71" s="33"/>
      <c r="N71" s="33"/>
      <c r="O71" s="34"/>
      <c r="P71" s="34"/>
      <c r="Q71" s="35">
        <f t="shared" si="141"/>
        <v>0</v>
      </c>
      <c r="R71" s="86"/>
      <c r="S71" s="35">
        <f>IF(D71="",0,IF(VLOOKUP($D71,limity!$A$1:$CC$7,HLOOKUP($E$15,limity!$A$1:$CC$2,2,FALSE),FALSE)=0,SUM(I71:N71),IF(SUM(I71:N71)&gt;VLOOKUP($D71,limity!$A$1:$CC$7,HLOOKUP($E$15,limity!$A$1:$CC$2,2,FALSE),FALSE),VLOOKUP($D71,limity!$A$1:$CC$7,HLOOKUP($E$15,limity!$A$1:$CC$2,2,FALSE),FALSE),SUM(I71:N71))))</f>
        <v>0</v>
      </c>
      <c r="T71" s="35" t="e">
        <f t="shared" si="142"/>
        <v>#DIV/0!</v>
      </c>
      <c r="U71" s="35" t="e">
        <f t="shared" si="143"/>
        <v>#DIV/0!</v>
      </c>
      <c r="V71" s="35" t="e">
        <f t="shared" si="144"/>
        <v>#DIV/0!</v>
      </c>
      <c r="W71" s="35" t="e">
        <f t="shared" si="145"/>
        <v>#DIV/0!</v>
      </c>
      <c r="X71" s="35" t="e">
        <f t="shared" si="146"/>
        <v>#DIV/0!</v>
      </c>
      <c r="Y71" s="35" t="e">
        <f t="shared" si="147"/>
        <v>#DIV/0!</v>
      </c>
      <c r="Z71" s="86"/>
      <c r="AA71" s="33"/>
      <c r="AB71" s="36" t="e">
        <f t="shared" si="148"/>
        <v>#DIV/0!</v>
      </c>
      <c r="AC71" s="35" t="e">
        <f t="shared" si="149"/>
        <v>#N/A</v>
      </c>
      <c r="AD71" s="37" t="e">
        <f t="shared" si="150"/>
        <v>#DIV/0!</v>
      </c>
      <c r="AE71" s="36" t="e">
        <f t="shared" si="151"/>
        <v>#DIV/0!</v>
      </c>
      <c r="AF71" s="36" t="e">
        <f t="shared" si="152"/>
        <v>#DIV/0!</v>
      </c>
      <c r="AG71" s="36" t="e">
        <f t="shared" si="153"/>
        <v>#DIV/0!</v>
      </c>
      <c r="AH71" s="36" t="e">
        <f t="shared" si="154"/>
        <v>#DIV/0!</v>
      </c>
      <c r="AI71" s="36" t="e">
        <f t="shared" si="155"/>
        <v>#DIV/0!</v>
      </c>
      <c r="AJ71" s="36" t="e">
        <f t="shared" si="156"/>
        <v>#DIV/0!</v>
      </c>
      <c r="AK71" s="38" t="e">
        <f>IF(OR(VLOOKUP($C71,limity!$A$12:$J$22,COUNTIF($AK$20:AK$20,"&lt;&gt;0")+1,0)=0,$H71&lt;VLOOKUP($C71,limity!$A$12:$J$22,COUNTIF($AK$20:AK$20,"&lt;&gt;0")+1,0)),ROUNDDOWN($AB71*AK$22,2),ROUNDDOWN($AB71*((VLOOKUP($C71,limity!$A$12:$J$22,COUNTIF($AK$20:AK$20,"&lt;&gt;0")+1,0)/$H71)*AK$22),2))</f>
        <v>#N/A</v>
      </c>
      <c r="AL71" s="38" t="e">
        <f>IF($AK71&gt;0,0,IF(OR(VLOOKUP($C71,limity!$A$12:$J$22,COUNTIF($AK$20:AL$20,"&lt;&gt;0")+1,0)=0,$H71&lt;VLOOKUP($C71,limity!$A$12:$J$22,COUNTIF($AK$20:AL$20,"&lt;&gt;0")+1,0)),ROUNDDOWN($AB71*AL$22,2),ROUNDDOWN($AB71*((VLOOKUP($C71,limity!$A$12:$J$22,COUNTIF($AK$20:AL$20,"&lt;&gt;0")+1,0)/$H71)*AL$22),2)))</f>
        <v>#N/A</v>
      </c>
      <c r="AM71" s="38" t="e">
        <f>IF(OR(VLOOKUP($C71,limity!$A$12:$J$22,COUNTIF($AK$20:AM$20,"&lt;&gt;0")+1,0)=0,$H71&lt;VLOOKUP($C71,limity!$A$12:$J$22,COUNTIF($AK$20:AM$20,"&lt;&gt;0")+1,0)),ROUNDDOWN($AB71*AM$22,2),ROUNDDOWN($AB71*((VLOOKUP($C71,limity!$A$12:$J$22,COUNTIF($AK$20:AM$20,"&lt;&gt;0")+1,0)/$H71)*AM$22),2))</f>
        <v>#N/A</v>
      </c>
      <c r="AN71" s="38" t="e">
        <f>IF(OR(VLOOKUP($C71,limity!$A$12:$J$22,COUNTIF($AK$20:AN$20,"&lt;&gt;0")+1,0)=0,$H71&lt;VLOOKUP($C71,limity!$A$12:$J$22,COUNTIF($AK$20:AN$20,"&lt;&gt;0")+1,0)),ROUNDDOWN($AB71*AN$22,2),ROUNDDOWN($AB71*((VLOOKUP($C71,limity!$A$12:$J$22,COUNTIF($AK$20:AN$20,"&lt;&gt;0")+1,0)/$H71)*AN$22),2))</f>
        <v>#N/A</v>
      </c>
      <c r="AO71" s="38" t="e">
        <f>IF(OR(VLOOKUP($C71,limity!$A$12:$J$22,COUNTIF($AK$20:AO$20,"&lt;&gt;0")+1,0)=0,$H71&lt;VLOOKUP($C71,limity!$A$12:$J$22,COUNTIF($AK$20:AO$20,"&lt;&gt;0")+1,0)),ROUNDDOWN($AB71*AO$22,2),ROUNDDOWN($AB71*((VLOOKUP($C71,limity!$A$12:$J$22,COUNTIF($AK$20:AO$20,"&lt;&gt;0")+1,0)/$H71)*AO$22),2))</f>
        <v>#N/A</v>
      </c>
      <c r="AP71" s="38" t="e">
        <f>IF(OR(VLOOKUP($C71,limity!$A$12:$J$22,COUNTIF($AK$20:AP$20,"&lt;&gt;0")+1,0)=0,$H71&lt;VLOOKUP($C71,limity!$A$12:$J$22,COUNTIF($AK$20:AP$20,"&lt;&gt;0")+1,0)),ROUNDDOWN($AB71*AP$22,2),ROUNDDOWN($AB71*((VLOOKUP($C71,limity!$A$12:$J$22,COUNTIF($AK$20:AP$20,"&lt;&gt;0")+1,0)/$H71)*AP$22),2))</f>
        <v>#N/A</v>
      </c>
      <c r="AQ71" s="38" t="e">
        <f>IF(OR(VLOOKUP($C71,limity!$A$12:$J$22,COUNTIF($AK$20:AQ$20,"&lt;&gt;0")+1,0)=0,$H71&lt;VLOOKUP($C71,limity!$A$12:$J$22,COUNTIF($AK$20:AQ$20,"&lt;&gt;0")+1,0)),ROUNDDOWN($AB71*AQ$22,2),ROUNDDOWN($AB71*((VLOOKUP($C71,limity!$A$12:$J$22,COUNTIF($AK$20:AQ$20,"&lt;&gt;0")+1,0)/$H71)*AQ$22),2))</f>
        <v>#N/A</v>
      </c>
      <c r="AR71" s="38" t="e">
        <f>IF(OR(VLOOKUP($C71,limity!$A$12:$J$22,COUNTIF($AK$20:AR$20,"&lt;&gt;0")+1,0)=0,$H71&lt;VLOOKUP($C71,limity!$A$12:$J$22,COUNTIF($AK$20:AR$20,"&lt;&gt;0")+1,0)),ROUNDDOWN($AB71*AR$22,2),ROUNDDOWN($AB71*((VLOOKUP($C71,limity!$A$12:$J$22,COUNTIF($AK$20:AR$20,"&lt;&gt;0")+1,0)/$H71)*AR$22),2))</f>
        <v>#N/A</v>
      </c>
      <c r="AS71" s="38" t="e">
        <f>IF(OR(VLOOKUP($C71,limity!$A$12:$J$22,COUNTIF($AK$20:AS$20,"&lt;&gt;0")+1,0)=0,$H71&lt;VLOOKUP($C71,limity!$A$12:$J$22,COUNTIF($AK$20:AS$20,"&lt;&gt;0")+1,0)),ROUNDDOWN($AB71*AS$22,2),ROUNDDOWN($AB71*((VLOOKUP($C71,limity!$A$12:$J$22,COUNTIF($AK$20:AS$20,"&lt;&gt;0")+1,0)/$H71)*AS$22),2))</f>
        <v>#N/A</v>
      </c>
      <c r="AT71" s="46"/>
    </row>
    <row r="72" spans="1:46" s="40" customFormat="1" ht="13.5" x14ac:dyDescent="0.2">
      <c r="A72" s="31" t="s">
        <v>124</v>
      </c>
      <c r="B72" s="92"/>
      <c r="C72" s="93"/>
      <c r="D72" s="32"/>
      <c r="E72" s="33"/>
      <c r="F72" s="34"/>
      <c r="G72" s="35">
        <f t="shared" si="139"/>
        <v>0</v>
      </c>
      <c r="H72" s="35">
        <f t="shared" si="140"/>
        <v>0</v>
      </c>
      <c r="I72" s="33"/>
      <c r="J72" s="33"/>
      <c r="K72" s="33"/>
      <c r="L72" s="33"/>
      <c r="M72" s="33"/>
      <c r="N72" s="33"/>
      <c r="O72" s="34"/>
      <c r="P72" s="34"/>
      <c r="Q72" s="35">
        <f t="shared" si="141"/>
        <v>0</v>
      </c>
      <c r="R72" s="86"/>
      <c r="S72" s="35">
        <f>IF(D72="",0,IF(VLOOKUP($D72,limity!$A$1:$CC$7,HLOOKUP($E$15,limity!$A$1:$CC$2,2,FALSE),FALSE)=0,SUM(I72:N72),IF(SUM(I72:N72)&gt;VLOOKUP($D72,limity!$A$1:$CC$7,HLOOKUP($E$15,limity!$A$1:$CC$2,2,FALSE),FALSE),VLOOKUP($D72,limity!$A$1:$CC$7,HLOOKUP($E$15,limity!$A$1:$CC$2,2,FALSE),FALSE),SUM(I72:N72))))</f>
        <v>0</v>
      </c>
      <c r="T72" s="35" t="e">
        <f t="shared" si="142"/>
        <v>#DIV/0!</v>
      </c>
      <c r="U72" s="35" t="e">
        <f t="shared" si="143"/>
        <v>#DIV/0!</v>
      </c>
      <c r="V72" s="35" t="e">
        <f t="shared" si="144"/>
        <v>#DIV/0!</v>
      </c>
      <c r="W72" s="35" t="e">
        <f t="shared" si="145"/>
        <v>#DIV/0!</v>
      </c>
      <c r="X72" s="35" t="e">
        <f t="shared" si="146"/>
        <v>#DIV/0!</v>
      </c>
      <c r="Y72" s="35" t="e">
        <f t="shared" si="147"/>
        <v>#DIV/0!</v>
      </c>
      <c r="Z72" s="86"/>
      <c r="AA72" s="33"/>
      <c r="AB72" s="36" t="e">
        <f t="shared" si="148"/>
        <v>#DIV/0!</v>
      </c>
      <c r="AC72" s="35" t="e">
        <f t="shared" si="149"/>
        <v>#N/A</v>
      </c>
      <c r="AD72" s="37" t="e">
        <f t="shared" si="150"/>
        <v>#DIV/0!</v>
      </c>
      <c r="AE72" s="36" t="e">
        <f t="shared" si="151"/>
        <v>#DIV/0!</v>
      </c>
      <c r="AF72" s="36" t="e">
        <f t="shared" si="152"/>
        <v>#DIV/0!</v>
      </c>
      <c r="AG72" s="36" t="e">
        <f t="shared" si="153"/>
        <v>#DIV/0!</v>
      </c>
      <c r="AH72" s="36" t="e">
        <f t="shared" si="154"/>
        <v>#DIV/0!</v>
      </c>
      <c r="AI72" s="36" t="e">
        <f t="shared" si="155"/>
        <v>#DIV/0!</v>
      </c>
      <c r="AJ72" s="36" t="e">
        <f t="shared" si="156"/>
        <v>#DIV/0!</v>
      </c>
      <c r="AK72" s="38" t="e">
        <f>IF(OR(VLOOKUP($C72,limity!$A$12:$J$22,COUNTIF($AK$20:AK$20,"&lt;&gt;0")+1,0)=0,$H72&lt;VLOOKUP($C72,limity!$A$12:$J$22,COUNTIF($AK$20:AK$20,"&lt;&gt;0")+1,0)),ROUNDDOWN($AB72*AK$22,2),ROUNDDOWN($AB72*((VLOOKUP($C72,limity!$A$12:$J$22,COUNTIF($AK$20:AK$20,"&lt;&gt;0")+1,0)/$H72)*AK$22),2))</f>
        <v>#N/A</v>
      </c>
      <c r="AL72" s="38" t="e">
        <f>IF($AK72&gt;0,0,IF(OR(VLOOKUP($C72,limity!$A$12:$J$22,COUNTIF($AK$20:AL$20,"&lt;&gt;0")+1,0)=0,$H72&lt;VLOOKUP($C72,limity!$A$12:$J$22,COUNTIF($AK$20:AL$20,"&lt;&gt;0")+1,0)),ROUNDDOWN($AB72*AL$22,2),ROUNDDOWN($AB72*((VLOOKUP($C72,limity!$A$12:$J$22,COUNTIF($AK$20:AL$20,"&lt;&gt;0")+1,0)/$H72)*AL$22),2)))</f>
        <v>#N/A</v>
      </c>
      <c r="AM72" s="38" t="e">
        <f>IF(OR(VLOOKUP($C72,limity!$A$12:$J$22,COUNTIF($AK$20:AM$20,"&lt;&gt;0")+1,0)=0,$H72&lt;VLOOKUP($C72,limity!$A$12:$J$22,COUNTIF($AK$20:AM$20,"&lt;&gt;0")+1,0)),ROUNDDOWN($AB72*AM$22,2),ROUNDDOWN($AB72*((VLOOKUP($C72,limity!$A$12:$J$22,COUNTIF($AK$20:AM$20,"&lt;&gt;0")+1,0)/$H72)*AM$22),2))</f>
        <v>#N/A</v>
      </c>
      <c r="AN72" s="38" t="e">
        <f>IF(OR(VLOOKUP($C72,limity!$A$12:$J$22,COUNTIF($AK$20:AN$20,"&lt;&gt;0")+1,0)=0,$H72&lt;VLOOKUP($C72,limity!$A$12:$J$22,COUNTIF($AK$20:AN$20,"&lt;&gt;0")+1,0)),ROUNDDOWN($AB72*AN$22,2),ROUNDDOWN($AB72*((VLOOKUP($C72,limity!$A$12:$J$22,COUNTIF($AK$20:AN$20,"&lt;&gt;0")+1,0)/$H72)*AN$22),2))</f>
        <v>#N/A</v>
      </c>
      <c r="AO72" s="38" t="e">
        <f>IF(OR(VLOOKUP($C72,limity!$A$12:$J$22,COUNTIF($AK$20:AO$20,"&lt;&gt;0")+1,0)=0,$H72&lt;VLOOKUP($C72,limity!$A$12:$J$22,COUNTIF($AK$20:AO$20,"&lt;&gt;0")+1,0)),ROUNDDOWN($AB72*AO$22,2),ROUNDDOWN($AB72*((VLOOKUP($C72,limity!$A$12:$J$22,COUNTIF($AK$20:AO$20,"&lt;&gt;0")+1,0)/$H72)*AO$22),2))</f>
        <v>#N/A</v>
      </c>
      <c r="AP72" s="38" t="e">
        <f>IF(OR(VLOOKUP($C72,limity!$A$12:$J$22,COUNTIF($AK$20:AP$20,"&lt;&gt;0")+1,0)=0,$H72&lt;VLOOKUP($C72,limity!$A$12:$J$22,COUNTIF($AK$20:AP$20,"&lt;&gt;0")+1,0)),ROUNDDOWN($AB72*AP$22,2),ROUNDDOWN($AB72*((VLOOKUP($C72,limity!$A$12:$J$22,COUNTIF($AK$20:AP$20,"&lt;&gt;0")+1,0)/$H72)*AP$22),2))</f>
        <v>#N/A</v>
      </c>
      <c r="AQ72" s="38" t="e">
        <f>IF(OR(VLOOKUP($C72,limity!$A$12:$J$22,COUNTIF($AK$20:AQ$20,"&lt;&gt;0")+1,0)=0,$H72&lt;VLOOKUP($C72,limity!$A$12:$J$22,COUNTIF($AK$20:AQ$20,"&lt;&gt;0")+1,0)),ROUNDDOWN($AB72*AQ$22,2),ROUNDDOWN($AB72*((VLOOKUP($C72,limity!$A$12:$J$22,COUNTIF($AK$20:AQ$20,"&lt;&gt;0")+1,0)/$H72)*AQ$22),2))</f>
        <v>#N/A</v>
      </c>
      <c r="AR72" s="38" t="e">
        <f>IF(OR(VLOOKUP($C72,limity!$A$12:$J$22,COUNTIF($AK$20:AR$20,"&lt;&gt;0")+1,0)=0,$H72&lt;VLOOKUP($C72,limity!$A$12:$J$22,COUNTIF($AK$20:AR$20,"&lt;&gt;0")+1,0)),ROUNDDOWN($AB72*AR$22,2),ROUNDDOWN($AB72*((VLOOKUP($C72,limity!$A$12:$J$22,COUNTIF($AK$20:AR$20,"&lt;&gt;0")+1,0)/$H72)*AR$22),2))</f>
        <v>#N/A</v>
      </c>
      <c r="AS72" s="38" t="e">
        <f>IF(OR(VLOOKUP($C72,limity!$A$12:$J$22,COUNTIF($AK$20:AS$20,"&lt;&gt;0")+1,0)=0,$H72&lt;VLOOKUP($C72,limity!$A$12:$J$22,COUNTIF($AK$20:AS$20,"&lt;&gt;0")+1,0)),ROUNDDOWN($AB72*AS$22,2),ROUNDDOWN($AB72*((VLOOKUP($C72,limity!$A$12:$J$22,COUNTIF($AK$20:AS$20,"&lt;&gt;0")+1,0)/$H72)*AS$22),2))</f>
        <v>#N/A</v>
      </c>
      <c r="AT72" s="46"/>
    </row>
    <row r="73" spans="1:46" s="40" customFormat="1" ht="13.5" x14ac:dyDescent="0.2">
      <c r="A73" s="31" t="s">
        <v>125</v>
      </c>
      <c r="B73" s="92"/>
      <c r="C73" s="93"/>
      <c r="D73" s="32"/>
      <c r="E73" s="33"/>
      <c r="F73" s="34"/>
      <c r="G73" s="35">
        <f t="shared" si="139"/>
        <v>0</v>
      </c>
      <c r="H73" s="35">
        <f t="shared" si="140"/>
        <v>0</v>
      </c>
      <c r="I73" s="33"/>
      <c r="J73" s="33"/>
      <c r="K73" s="33"/>
      <c r="L73" s="33"/>
      <c r="M73" s="33"/>
      <c r="N73" s="33"/>
      <c r="O73" s="34"/>
      <c r="P73" s="34"/>
      <c r="Q73" s="35">
        <f t="shared" si="141"/>
        <v>0</v>
      </c>
      <c r="R73" s="86"/>
      <c r="S73" s="35">
        <f>IF(D73="",0,IF(VLOOKUP($D73,limity!$A$1:$CC$7,HLOOKUP($E$15,limity!$A$1:$CC$2,2,FALSE),FALSE)=0,SUM(I73:N73),IF(SUM(I73:N73)&gt;VLOOKUP($D73,limity!$A$1:$CC$7,HLOOKUP($E$15,limity!$A$1:$CC$2,2,FALSE),FALSE),VLOOKUP($D73,limity!$A$1:$CC$7,HLOOKUP($E$15,limity!$A$1:$CC$2,2,FALSE),FALSE),SUM(I73:N73))))</f>
        <v>0</v>
      </c>
      <c r="T73" s="35" t="e">
        <f t="shared" si="142"/>
        <v>#DIV/0!</v>
      </c>
      <c r="U73" s="35" t="e">
        <f t="shared" si="143"/>
        <v>#DIV/0!</v>
      </c>
      <c r="V73" s="35" t="e">
        <f t="shared" si="144"/>
        <v>#DIV/0!</v>
      </c>
      <c r="W73" s="35" t="e">
        <f t="shared" si="145"/>
        <v>#DIV/0!</v>
      </c>
      <c r="X73" s="35" t="e">
        <f t="shared" si="146"/>
        <v>#DIV/0!</v>
      </c>
      <c r="Y73" s="35" t="e">
        <f t="shared" si="147"/>
        <v>#DIV/0!</v>
      </c>
      <c r="Z73" s="86"/>
      <c r="AA73" s="33"/>
      <c r="AB73" s="36" t="e">
        <f t="shared" si="148"/>
        <v>#DIV/0!</v>
      </c>
      <c r="AC73" s="35" t="e">
        <f t="shared" si="149"/>
        <v>#N/A</v>
      </c>
      <c r="AD73" s="37" t="e">
        <f t="shared" si="150"/>
        <v>#DIV/0!</v>
      </c>
      <c r="AE73" s="36" t="e">
        <f t="shared" si="151"/>
        <v>#DIV/0!</v>
      </c>
      <c r="AF73" s="36" t="e">
        <f t="shared" si="152"/>
        <v>#DIV/0!</v>
      </c>
      <c r="AG73" s="36" t="e">
        <f t="shared" si="153"/>
        <v>#DIV/0!</v>
      </c>
      <c r="AH73" s="36" t="e">
        <f t="shared" si="154"/>
        <v>#DIV/0!</v>
      </c>
      <c r="AI73" s="36" t="e">
        <f t="shared" si="155"/>
        <v>#DIV/0!</v>
      </c>
      <c r="AJ73" s="36" t="e">
        <f t="shared" si="156"/>
        <v>#DIV/0!</v>
      </c>
      <c r="AK73" s="38" t="e">
        <f>IF(OR(VLOOKUP($C73,limity!$A$12:$J$22,COUNTIF($AK$20:AK$20,"&lt;&gt;0")+1,0)=0,$H73&lt;VLOOKUP($C73,limity!$A$12:$J$22,COUNTIF($AK$20:AK$20,"&lt;&gt;0")+1,0)),ROUNDDOWN($AB73*AK$22,2),ROUNDDOWN($AB73*((VLOOKUP($C73,limity!$A$12:$J$22,COUNTIF($AK$20:AK$20,"&lt;&gt;0")+1,0)/$H73)*AK$22),2))</f>
        <v>#N/A</v>
      </c>
      <c r="AL73" s="38" t="e">
        <f>IF($AK73&gt;0,0,IF(OR(VLOOKUP($C73,limity!$A$12:$J$22,COUNTIF($AK$20:AL$20,"&lt;&gt;0")+1,0)=0,$H73&lt;VLOOKUP($C73,limity!$A$12:$J$22,COUNTIF($AK$20:AL$20,"&lt;&gt;0")+1,0)),ROUNDDOWN($AB73*AL$22,2),ROUNDDOWN($AB73*((VLOOKUP($C73,limity!$A$12:$J$22,COUNTIF($AK$20:AL$20,"&lt;&gt;0")+1,0)/$H73)*AL$22),2)))</f>
        <v>#N/A</v>
      </c>
      <c r="AM73" s="38" t="e">
        <f>IF(OR(VLOOKUP($C73,limity!$A$12:$J$22,COUNTIF($AK$20:AM$20,"&lt;&gt;0")+1,0)=0,$H73&lt;VLOOKUP($C73,limity!$A$12:$J$22,COUNTIF($AK$20:AM$20,"&lt;&gt;0")+1,0)),ROUNDDOWN($AB73*AM$22,2),ROUNDDOWN($AB73*((VLOOKUP($C73,limity!$A$12:$J$22,COUNTIF($AK$20:AM$20,"&lt;&gt;0")+1,0)/$H73)*AM$22),2))</f>
        <v>#N/A</v>
      </c>
      <c r="AN73" s="38" t="e">
        <f>IF(OR(VLOOKUP($C73,limity!$A$12:$J$22,COUNTIF($AK$20:AN$20,"&lt;&gt;0")+1,0)=0,$H73&lt;VLOOKUP($C73,limity!$A$12:$J$22,COUNTIF($AK$20:AN$20,"&lt;&gt;0")+1,0)),ROUNDDOWN($AB73*AN$22,2),ROUNDDOWN($AB73*((VLOOKUP($C73,limity!$A$12:$J$22,COUNTIF($AK$20:AN$20,"&lt;&gt;0")+1,0)/$H73)*AN$22),2))</f>
        <v>#N/A</v>
      </c>
      <c r="AO73" s="38" t="e">
        <f>IF(OR(VLOOKUP($C73,limity!$A$12:$J$22,COUNTIF($AK$20:AO$20,"&lt;&gt;0")+1,0)=0,$H73&lt;VLOOKUP($C73,limity!$A$12:$J$22,COUNTIF($AK$20:AO$20,"&lt;&gt;0")+1,0)),ROUNDDOWN($AB73*AO$22,2),ROUNDDOWN($AB73*((VLOOKUP($C73,limity!$A$12:$J$22,COUNTIF($AK$20:AO$20,"&lt;&gt;0")+1,0)/$H73)*AO$22),2))</f>
        <v>#N/A</v>
      </c>
      <c r="AP73" s="38" t="e">
        <f>IF(OR(VLOOKUP($C73,limity!$A$12:$J$22,COUNTIF($AK$20:AP$20,"&lt;&gt;0")+1,0)=0,$H73&lt;VLOOKUP($C73,limity!$A$12:$J$22,COUNTIF($AK$20:AP$20,"&lt;&gt;0")+1,0)),ROUNDDOWN($AB73*AP$22,2),ROUNDDOWN($AB73*((VLOOKUP($C73,limity!$A$12:$J$22,COUNTIF($AK$20:AP$20,"&lt;&gt;0")+1,0)/$H73)*AP$22),2))</f>
        <v>#N/A</v>
      </c>
      <c r="AQ73" s="38" t="e">
        <f>IF(OR(VLOOKUP($C73,limity!$A$12:$J$22,COUNTIF($AK$20:AQ$20,"&lt;&gt;0")+1,0)=0,$H73&lt;VLOOKUP($C73,limity!$A$12:$J$22,COUNTIF($AK$20:AQ$20,"&lt;&gt;0")+1,0)),ROUNDDOWN($AB73*AQ$22,2),ROUNDDOWN($AB73*((VLOOKUP($C73,limity!$A$12:$J$22,COUNTIF($AK$20:AQ$20,"&lt;&gt;0")+1,0)/$H73)*AQ$22),2))</f>
        <v>#N/A</v>
      </c>
      <c r="AR73" s="38" t="e">
        <f>IF(OR(VLOOKUP($C73,limity!$A$12:$J$22,COUNTIF($AK$20:AR$20,"&lt;&gt;0")+1,0)=0,$H73&lt;VLOOKUP($C73,limity!$A$12:$J$22,COUNTIF($AK$20:AR$20,"&lt;&gt;0")+1,0)),ROUNDDOWN($AB73*AR$22,2),ROUNDDOWN($AB73*((VLOOKUP($C73,limity!$A$12:$J$22,COUNTIF($AK$20:AR$20,"&lt;&gt;0")+1,0)/$H73)*AR$22),2))</f>
        <v>#N/A</v>
      </c>
      <c r="AS73" s="38" t="e">
        <f>IF(OR(VLOOKUP($C73,limity!$A$12:$J$22,COUNTIF($AK$20:AS$20,"&lt;&gt;0")+1,0)=0,$H73&lt;VLOOKUP($C73,limity!$A$12:$J$22,COUNTIF($AK$20:AS$20,"&lt;&gt;0")+1,0)),ROUNDDOWN($AB73*AS$22,2),ROUNDDOWN($AB73*((VLOOKUP($C73,limity!$A$12:$J$22,COUNTIF($AK$20:AS$20,"&lt;&gt;0")+1,0)/$H73)*AS$22),2))</f>
        <v>#N/A</v>
      </c>
      <c r="AT73" s="46"/>
    </row>
    <row r="74" spans="1:46" s="40" customFormat="1" ht="13.5" x14ac:dyDescent="0.2">
      <c r="A74" s="31" t="s">
        <v>126</v>
      </c>
      <c r="B74" s="92"/>
      <c r="C74" s="93"/>
      <c r="D74" s="32"/>
      <c r="E74" s="33"/>
      <c r="F74" s="34"/>
      <c r="G74" s="35">
        <f t="shared" si="139"/>
        <v>0</v>
      </c>
      <c r="H74" s="35">
        <f t="shared" si="140"/>
        <v>0</v>
      </c>
      <c r="I74" s="33"/>
      <c r="J74" s="33"/>
      <c r="K74" s="33"/>
      <c r="L74" s="33"/>
      <c r="M74" s="33"/>
      <c r="N74" s="33"/>
      <c r="O74" s="34"/>
      <c r="P74" s="34"/>
      <c r="Q74" s="35">
        <f t="shared" si="141"/>
        <v>0</v>
      </c>
      <c r="R74" s="86"/>
      <c r="S74" s="35">
        <f>IF(D74="",0,IF(VLOOKUP($D74,limity!$A$1:$CC$7,HLOOKUP($E$15,limity!$A$1:$CC$2,2,FALSE),FALSE)=0,SUM(I74:N74),IF(SUM(I74:N74)&gt;VLOOKUP($D74,limity!$A$1:$CC$7,HLOOKUP($E$15,limity!$A$1:$CC$2,2,FALSE),FALSE),VLOOKUP($D74,limity!$A$1:$CC$7,HLOOKUP($E$15,limity!$A$1:$CC$2,2,FALSE),FALSE),SUM(I74:N74))))</f>
        <v>0</v>
      </c>
      <c r="T74" s="35" t="e">
        <f t="shared" si="142"/>
        <v>#DIV/0!</v>
      </c>
      <c r="U74" s="35" t="e">
        <f t="shared" si="143"/>
        <v>#DIV/0!</v>
      </c>
      <c r="V74" s="35" t="e">
        <f t="shared" si="144"/>
        <v>#DIV/0!</v>
      </c>
      <c r="W74" s="35" t="e">
        <f t="shared" si="145"/>
        <v>#DIV/0!</v>
      </c>
      <c r="X74" s="35" t="e">
        <f t="shared" si="146"/>
        <v>#DIV/0!</v>
      </c>
      <c r="Y74" s="35" t="e">
        <f t="shared" si="147"/>
        <v>#DIV/0!</v>
      </c>
      <c r="Z74" s="86"/>
      <c r="AA74" s="33"/>
      <c r="AB74" s="36" t="e">
        <f t="shared" si="148"/>
        <v>#DIV/0!</v>
      </c>
      <c r="AC74" s="35" t="e">
        <f t="shared" si="149"/>
        <v>#N/A</v>
      </c>
      <c r="AD74" s="37" t="e">
        <f t="shared" si="150"/>
        <v>#DIV/0!</v>
      </c>
      <c r="AE74" s="36" t="e">
        <f t="shared" si="151"/>
        <v>#DIV/0!</v>
      </c>
      <c r="AF74" s="36" t="e">
        <f t="shared" si="152"/>
        <v>#DIV/0!</v>
      </c>
      <c r="AG74" s="36" t="e">
        <f t="shared" si="153"/>
        <v>#DIV/0!</v>
      </c>
      <c r="AH74" s="36" t="e">
        <f t="shared" si="154"/>
        <v>#DIV/0!</v>
      </c>
      <c r="AI74" s="36" t="e">
        <f t="shared" si="155"/>
        <v>#DIV/0!</v>
      </c>
      <c r="AJ74" s="36" t="e">
        <f t="shared" si="156"/>
        <v>#DIV/0!</v>
      </c>
      <c r="AK74" s="38" t="e">
        <f>IF(OR(VLOOKUP($C74,limity!$A$12:$J$22,COUNTIF($AK$20:AK$20,"&lt;&gt;0")+1,0)=0,$H74&lt;VLOOKUP($C74,limity!$A$12:$J$22,COUNTIF($AK$20:AK$20,"&lt;&gt;0")+1,0)),ROUNDDOWN($AB74*AK$22,2),ROUNDDOWN($AB74*((VLOOKUP($C74,limity!$A$12:$J$22,COUNTIF($AK$20:AK$20,"&lt;&gt;0")+1,0)/$H74)*AK$22),2))</f>
        <v>#N/A</v>
      </c>
      <c r="AL74" s="38" t="e">
        <f>IF($AK74&gt;0,0,IF(OR(VLOOKUP($C74,limity!$A$12:$J$22,COUNTIF($AK$20:AL$20,"&lt;&gt;0")+1,0)=0,$H74&lt;VLOOKUP($C74,limity!$A$12:$J$22,COUNTIF($AK$20:AL$20,"&lt;&gt;0")+1,0)),ROUNDDOWN($AB74*AL$22,2),ROUNDDOWN($AB74*((VLOOKUP($C74,limity!$A$12:$J$22,COUNTIF($AK$20:AL$20,"&lt;&gt;0")+1,0)/$H74)*AL$22),2)))</f>
        <v>#N/A</v>
      </c>
      <c r="AM74" s="38" t="e">
        <f>IF(OR(VLOOKUP($C74,limity!$A$12:$J$22,COUNTIF($AK$20:AM$20,"&lt;&gt;0")+1,0)=0,$H74&lt;VLOOKUP($C74,limity!$A$12:$J$22,COUNTIF($AK$20:AM$20,"&lt;&gt;0")+1,0)),ROUNDDOWN($AB74*AM$22,2),ROUNDDOWN($AB74*((VLOOKUP($C74,limity!$A$12:$J$22,COUNTIF($AK$20:AM$20,"&lt;&gt;0")+1,0)/$H74)*AM$22),2))</f>
        <v>#N/A</v>
      </c>
      <c r="AN74" s="38" t="e">
        <f>IF(OR(VLOOKUP($C74,limity!$A$12:$J$22,COUNTIF($AK$20:AN$20,"&lt;&gt;0")+1,0)=0,$H74&lt;VLOOKUP($C74,limity!$A$12:$J$22,COUNTIF($AK$20:AN$20,"&lt;&gt;0")+1,0)),ROUNDDOWN($AB74*AN$22,2),ROUNDDOWN($AB74*((VLOOKUP($C74,limity!$A$12:$J$22,COUNTIF($AK$20:AN$20,"&lt;&gt;0")+1,0)/$H74)*AN$22),2))</f>
        <v>#N/A</v>
      </c>
      <c r="AO74" s="38" t="e">
        <f>IF(OR(VLOOKUP($C74,limity!$A$12:$J$22,COUNTIF($AK$20:AO$20,"&lt;&gt;0")+1,0)=0,$H74&lt;VLOOKUP($C74,limity!$A$12:$J$22,COUNTIF($AK$20:AO$20,"&lt;&gt;0")+1,0)),ROUNDDOWN($AB74*AO$22,2),ROUNDDOWN($AB74*((VLOOKUP($C74,limity!$A$12:$J$22,COUNTIF($AK$20:AO$20,"&lt;&gt;0")+1,0)/$H74)*AO$22),2))</f>
        <v>#N/A</v>
      </c>
      <c r="AP74" s="38" t="e">
        <f>IF(OR(VLOOKUP($C74,limity!$A$12:$J$22,COUNTIF($AK$20:AP$20,"&lt;&gt;0")+1,0)=0,$H74&lt;VLOOKUP($C74,limity!$A$12:$J$22,COUNTIF($AK$20:AP$20,"&lt;&gt;0")+1,0)),ROUNDDOWN($AB74*AP$22,2),ROUNDDOWN($AB74*((VLOOKUP($C74,limity!$A$12:$J$22,COUNTIF($AK$20:AP$20,"&lt;&gt;0")+1,0)/$H74)*AP$22),2))</f>
        <v>#N/A</v>
      </c>
      <c r="AQ74" s="38" t="e">
        <f>IF(OR(VLOOKUP($C74,limity!$A$12:$J$22,COUNTIF($AK$20:AQ$20,"&lt;&gt;0")+1,0)=0,$H74&lt;VLOOKUP($C74,limity!$A$12:$J$22,COUNTIF($AK$20:AQ$20,"&lt;&gt;0")+1,0)),ROUNDDOWN($AB74*AQ$22,2),ROUNDDOWN($AB74*((VLOOKUP($C74,limity!$A$12:$J$22,COUNTIF($AK$20:AQ$20,"&lt;&gt;0")+1,0)/$H74)*AQ$22),2))</f>
        <v>#N/A</v>
      </c>
      <c r="AR74" s="38" t="e">
        <f>IF(OR(VLOOKUP($C74,limity!$A$12:$J$22,COUNTIF($AK$20:AR$20,"&lt;&gt;0")+1,0)=0,$H74&lt;VLOOKUP($C74,limity!$A$12:$J$22,COUNTIF($AK$20:AR$20,"&lt;&gt;0")+1,0)),ROUNDDOWN($AB74*AR$22,2),ROUNDDOWN($AB74*((VLOOKUP($C74,limity!$A$12:$J$22,COUNTIF($AK$20:AR$20,"&lt;&gt;0")+1,0)/$H74)*AR$22),2))</f>
        <v>#N/A</v>
      </c>
      <c r="AS74" s="38" t="e">
        <f>IF(OR(VLOOKUP($C74,limity!$A$12:$J$22,COUNTIF($AK$20:AS$20,"&lt;&gt;0")+1,0)=0,$H74&lt;VLOOKUP($C74,limity!$A$12:$J$22,COUNTIF($AK$20:AS$20,"&lt;&gt;0")+1,0)),ROUNDDOWN($AB74*AS$22,2),ROUNDDOWN($AB74*((VLOOKUP($C74,limity!$A$12:$J$22,COUNTIF($AK$20:AS$20,"&lt;&gt;0")+1,0)/$H74)*AS$22),2))</f>
        <v>#N/A</v>
      </c>
      <c r="AT74" s="46"/>
    </row>
    <row r="75" spans="1:46" s="40" customFormat="1" ht="13.5" x14ac:dyDescent="0.2">
      <c r="A75" s="31" t="s">
        <v>127</v>
      </c>
      <c r="B75" s="92"/>
      <c r="C75" s="93"/>
      <c r="D75" s="32"/>
      <c r="E75" s="33"/>
      <c r="F75" s="34"/>
      <c r="G75" s="35">
        <f t="shared" ref="G75:G78" si="157" xml:space="preserve"> E75-F75</f>
        <v>0</v>
      </c>
      <c r="H75" s="35">
        <f t="shared" ref="H75:H78" si="158">SUM(I75:O75)</f>
        <v>0</v>
      </c>
      <c r="I75" s="33"/>
      <c r="J75" s="33"/>
      <c r="K75" s="33"/>
      <c r="L75" s="33"/>
      <c r="M75" s="33"/>
      <c r="N75" s="33"/>
      <c r="O75" s="34"/>
      <c r="P75" s="34"/>
      <c r="Q75" s="35">
        <f t="shared" ref="Q75:Q78" si="159">SUM(I75:O75,P75)</f>
        <v>0</v>
      </c>
      <c r="R75" s="86"/>
      <c r="S75" s="35">
        <f>IF(D75="",0,IF(VLOOKUP($D75,limity!$A$1:$CC$7,HLOOKUP($E$15,limity!$A$1:$CC$2,2,FALSE),FALSE)=0,SUM(I75:N75),IF(SUM(I75:N75)&gt;VLOOKUP($D75,limity!$A$1:$CC$7,HLOOKUP($E$15,limity!$A$1:$CC$2,2,FALSE),FALSE),VLOOKUP($D75,limity!$A$1:$CC$7,HLOOKUP($E$15,limity!$A$1:$CC$2,2,FALSE),FALSE),SUM(I75:N75))))</f>
        <v>0</v>
      </c>
      <c r="T75" s="35" t="e">
        <f t="shared" ref="T75:T78" si="160">I75/(SUM($I75:$O75)-$O75)*$S75</f>
        <v>#DIV/0!</v>
      </c>
      <c r="U75" s="35" t="e">
        <f t="shared" ref="U75:U78" si="161">J75/(SUM($I75:$O75)-$O75)*$S75</f>
        <v>#DIV/0!</v>
      </c>
      <c r="V75" s="35" t="e">
        <f t="shared" ref="V75:V78" si="162">K75/(SUM($I75:$O75)-$O75)*$S75</f>
        <v>#DIV/0!</v>
      </c>
      <c r="W75" s="35" t="e">
        <f t="shared" ref="W75:W78" si="163">L75/(SUM($I75:$O75)-$O75)*$S75</f>
        <v>#DIV/0!</v>
      </c>
      <c r="X75" s="35" t="e">
        <f t="shared" ref="X75:X78" si="164">M75/(SUM($I75:$O75)-$O75)*$S75</f>
        <v>#DIV/0!</v>
      </c>
      <c r="Y75" s="35" t="e">
        <f t="shared" ref="Y75:Y78" si="165">N75/(SUM($I75:$O75)-$O75)*$S75</f>
        <v>#DIV/0!</v>
      </c>
      <c r="Z75" s="86"/>
      <c r="AA75" s="33"/>
      <c r="AB75" s="36" t="e">
        <f t="shared" ref="AB75:AB78" si="166">SUM(AE75:AJ75)</f>
        <v>#DIV/0!</v>
      </c>
      <c r="AC75" s="35" t="e">
        <f t="shared" ref="AC75:AC78" si="167">IF((SUM(AK75:AS75)/AA75)*G75+ROUND((H75-S75)*(P75/H75),2)&lt;=P75,SUM(AK75:AS75),((P75-ROUND((H75-S75)*(P75/H75),2))/G75)*AA75)</f>
        <v>#N/A</v>
      </c>
      <c r="AD75" s="37" t="e">
        <f t="shared" ref="AD75:AD78" si="168">AB75+AC75</f>
        <v>#DIV/0!</v>
      </c>
      <c r="AE75" s="36" t="e">
        <f t="shared" ref="AE75:AE78" si="169">ROUND((T75/$G75)*$AA75,2)</f>
        <v>#DIV/0!</v>
      </c>
      <c r="AF75" s="36" t="e">
        <f t="shared" ref="AF75:AF78" si="170">ROUND((U75/$G75)*$AA75,2)</f>
        <v>#DIV/0!</v>
      </c>
      <c r="AG75" s="36" t="e">
        <f t="shared" ref="AG75:AG78" si="171">ROUND((V75/$G75)*$AA75,2)</f>
        <v>#DIV/0!</v>
      </c>
      <c r="AH75" s="36" t="e">
        <f t="shared" ref="AH75:AH78" si="172">ROUND((W75/$G75)*$AA75,2)</f>
        <v>#DIV/0!</v>
      </c>
      <c r="AI75" s="36" t="e">
        <f t="shared" ref="AI75:AI78" si="173">ROUND((X75/$G75)*$AA75,2)</f>
        <v>#DIV/0!</v>
      </c>
      <c r="AJ75" s="36" t="e">
        <f t="shared" ref="AJ75:AJ78" si="174">ROUND((Y75/$G75)*$AA75,2)</f>
        <v>#DIV/0!</v>
      </c>
      <c r="AK75" s="38" t="e">
        <f>IF(OR(VLOOKUP($C75,limity!$A$12:$J$22,COUNTIF($AK$20:AK$20,"&lt;&gt;0")+1,0)=0,$H75&lt;VLOOKUP($C75,limity!$A$12:$J$22,COUNTIF($AK$20:AK$20,"&lt;&gt;0")+1,0)),ROUNDDOWN($AB75*AK$22,2),ROUNDDOWN($AB75*((VLOOKUP($C75,limity!$A$12:$J$22,COUNTIF($AK$20:AK$20,"&lt;&gt;0")+1,0)/$H75)*AK$22),2))</f>
        <v>#N/A</v>
      </c>
      <c r="AL75" s="38" t="e">
        <f>IF($AK75&gt;0,0,IF(OR(VLOOKUP($C75,limity!$A$12:$J$22,COUNTIF($AK$20:AL$20,"&lt;&gt;0")+1,0)=0,$H75&lt;VLOOKUP($C75,limity!$A$12:$J$22,COUNTIF($AK$20:AL$20,"&lt;&gt;0")+1,0)),ROUNDDOWN($AB75*AL$22,2),ROUNDDOWN($AB75*((VLOOKUP($C75,limity!$A$12:$J$22,COUNTIF($AK$20:AL$20,"&lt;&gt;0")+1,0)/$H75)*AL$22),2)))</f>
        <v>#N/A</v>
      </c>
      <c r="AM75" s="38" t="e">
        <f>IF(OR(VLOOKUP($C75,limity!$A$12:$J$22,COUNTIF($AK$20:AM$20,"&lt;&gt;0")+1,0)=0,$H75&lt;VLOOKUP($C75,limity!$A$12:$J$22,COUNTIF($AK$20:AM$20,"&lt;&gt;0")+1,0)),ROUNDDOWN($AB75*AM$22,2),ROUNDDOWN($AB75*((VLOOKUP($C75,limity!$A$12:$J$22,COUNTIF($AK$20:AM$20,"&lt;&gt;0")+1,0)/$H75)*AM$22),2))</f>
        <v>#N/A</v>
      </c>
      <c r="AN75" s="38" t="e">
        <f>IF(OR(VLOOKUP($C75,limity!$A$12:$J$22,COUNTIF($AK$20:AN$20,"&lt;&gt;0")+1,0)=0,$H75&lt;VLOOKUP($C75,limity!$A$12:$J$22,COUNTIF($AK$20:AN$20,"&lt;&gt;0")+1,0)),ROUNDDOWN($AB75*AN$22,2),ROUNDDOWN($AB75*((VLOOKUP($C75,limity!$A$12:$J$22,COUNTIF($AK$20:AN$20,"&lt;&gt;0")+1,0)/$H75)*AN$22),2))</f>
        <v>#N/A</v>
      </c>
      <c r="AO75" s="38" t="e">
        <f>IF(OR(VLOOKUP($C75,limity!$A$12:$J$22,COUNTIF($AK$20:AO$20,"&lt;&gt;0")+1,0)=0,$H75&lt;VLOOKUP($C75,limity!$A$12:$J$22,COUNTIF($AK$20:AO$20,"&lt;&gt;0")+1,0)),ROUNDDOWN($AB75*AO$22,2),ROUNDDOWN($AB75*((VLOOKUP($C75,limity!$A$12:$J$22,COUNTIF($AK$20:AO$20,"&lt;&gt;0")+1,0)/$H75)*AO$22),2))</f>
        <v>#N/A</v>
      </c>
      <c r="AP75" s="38" t="e">
        <f>IF(OR(VLOOKUP($C75,limity!$A$12:$J$22,COUNTIF($AK$20:AP$20,"&lt;&gt;0")+1,0)=0,$H75&lt;VLOOKUP($C75,limity!$A$12:$J$22,COUNTIF($AK$20:AP$20,"&lt;&gt;0")+1,0)),ROUNDDOWN($AB75*AP$22,2),ROUNDDOWN($AB75*((VLOOKUP($C75,limity!$A$12:$J$22,COUNTIF($AK$20:AP$20,"&lt;&gt;0")+1,0)/$H75)*AP$22),2))</f>
        <v>#N/A</v>
      </c>
      <c r="AQ75" s="38" t="e">
        <f>IF(OR(VLOOKUP($C75,limity!$A$12:$J$22,COUNTIF($AK$20:AQ$20,"&lt;&gt;0")+1,0)=0,$H75&lt;VLOOKUP($C75,limity!$A$12:$J$22,COUNTIF($AK$20:AQ$20,"&lt;&gt;0")+1,0)),ROUNDDOWN($AB75*AQ$22,2),ROUNDDOWN($AB75*((VLOOKUP($C75,limity!$A$12:$J$22,COUNTIF($AK$20:AQ$20,"&lt;&gt;0")+1,0)/$H75)*AQ$22),2))</f>
        <v>#N/A</v>
      </c>
      <c r="AR75" s="38" t="e">
        <f>IF(OR(VLOOKUP($C75,limity!$A$12:$J$22,COUNTIF($AK$20:AR$20,"&lt;&gt;0")+1,0)=0,$H75&lt;VLOOKUP($C75,limity!$A$12:$J$22,COUNTIF($AK$20:AR$20,"&lt;&gt;0")+1,0)),ROUNDDOWN($AB75*AR$22,2),ROUNDDOWN($AB75*((VLOOKUP($C75,limity!$A$12:$J$22,COUNTIF($AK$20:AR$20,"&lt;&gt;0")+1,0)/$H75)*AR$22),2))</f>
        <v>#N/A</v>
      </c>
      <c r="AS75" s="38" t="e">
        <f>IF(OR(VLOOKUP($C75,limity!$A$12:$J$22,COUNTIF($AK$20:AS$20,"&lt;&gt;0")+1,0)=0,$H75&lt;VLOOKUP($C75,limity!$A$12:$J$22,COUNTIF($AK$20:AS$20,"&lt;&gt;0")+1,0)),ROUNDDOWN($AB75*AS$22,2),ROUNDDOWN($AB75*((VLOOKUP($C75,limity!$A$12:$J$22,COUNTIF($AK$20:AS$20,"&lt;&gt;0")+1,0)/$H75)*AS$22),2))</f>
        <v>#N/A</v>
      </c>
      <c r="AT75" s="46"/>
    </row>
    <row r="76" spans="1:46" s="40" customFormat="1" ht="13.5" x14ac:dyDescent="0.2">
      <c r="A76" s="31" t="s">
        <v>128</v>
      </c>
      <c r="B76" s="92"/>
      <c r="C76" s="93"/>
      <c r="D76" s="32"/>
      <c r="E76" s="33"/>
      <c r="F76" s="34"/>
      <c r="G76" s="35">
        <f t="shared" si="157"/>
        <v>0</v>
      </c>
      <c r="H76" s="35">
        <f t="shared" si="158"/>
        <v>0</v>
      </c>
      <c r="I76" s="33"/>
      <c r="J76" s="33"/>
      <c r="K76" s="33"/>
      <c r="L76" s="33"/>
      <c r="M76" s="33"/>
      <c r="N76" s="33"/>
      <c r="O76" s="34"/>
      <c r="P76" s="34"/>
      <c r="Q76" s="35">
        <f t="shared" si="159"/>
        <v>0</v>
      </c>
      <c r="R76" s="86"/>
      <c r="S76" s="35">
        <f>IF(D76="",0,IF(VLOOKUP($D76,limity!$A$1:$CC$7,HLOOKUP($E$15,limity!$A$1:$CC$2,2,FALSE),FALSE)=0,SUM(I76:N76),IF(SUM(I76:N76)&gt;VLOOKUP($D76,limity!$A$1:$CC$7,HLOOKUP($E$15,limity!$A$1:$CC$2,2,FALSE),FALSE),VLOOKUP($D76,limity!$A$1:$CC$7,HLOOKUP($E$15,limity!$A$1:$CC$2,2,FALSE),FALSE),SUM(I76:N76))))</f>
        <v>0</v>
      </c>
      <c r="T76" s="35" t="e">
        <f t="shared" si="160"/>
        <v>#DIV/0!</v>
      </c>
      <c r="U76" s="35" t="e">
        <f t="shared" si="161"/>
        <v>#DIV/0!</v>
      </c>
      <c r="V76" s="35" t="e">
        <f t="shared" si="162"/>
        <v>#DIV/0!</v>
      </c>
      <c r="W76" s="35" t="e">
        <f t="shared" si="163"/>
        <v>#DIV/0!</v>
      </c>
      <c r="X76" s="35" t="e">
        <f t="shared" si="164"/>
        <v>#DIV/0!</v>
      </c>
      <c r="Y76" s="35" t="e">
        <f t="shared" si="165"/>
        <v>#DIV/0!</v>
      </c>
      <c r="Z76" s="86"/>
      <c r="AA76" s="33"/>
      <c r="AB76" s="36" t="e">
        <f t="shared" si="166"/>
        <v>#DIV/0!</v>
      </c>
      <c r="AC76" s="35" t="e">
        <f t="shared" si="167"/>
        <v>#N/A</v>
      </c>
      <c r="AD76" s="37" t="e">
        <f t="shared" si="168"/>
        <v>#DIV/0!</v>
      </c>
      <c r="AE76" s="36" t="e">
        <f t="shared" si="169"/>
        <v>#DIV/0!</v>
      </c>
      <c r="AF76" s="36" t="e">
        <f t="shared" si="170"/>
        <v>#DIV/0!</v>
      </c>
      <c r="AG76" s="36" t="e">
        <f t="shared" si="171"/>
        <v>#DIV/0!</v>
      </c>
      <c r="AH76" s="36" t="e">
        <f t="shared" si="172"/>
        <v>#DIV/0!</v>
      </c>
      <c r="AI76" s="36" t="e">
        <f t="shared" si="173"/>
        <v>#DIV/0!</v>
      </c>
      <c r="AJ76" s="36" t="e">
        <f t="shared" si="174"/>
        <v>#DIV/0!</v>
      </c>
      <c r="AK76" s="38" t="e">
        <f>IF(OR(VLOOKUP($C76,limity!$A$12:$J$22,COUNTIF($AK$20:AK$20,"&lt;&gt;0")+1,0)=0,$H76&lt;VLOOKUP($C76,limity!$A$12:$J$22,COUNTIF($AK$20:AK$20,"&lt;&gt;0")+1,0)),ROUNDDOWN($AB76*AK$22,2),ROUNDDOWN($AB76*((VLOOKUP($C76,limity!$A$12:$J$22,COUNTIF($AK$20:AK$20,"&lt;&gt;0")+1,0)/$H76)*AK$22),2))</f>
        <v>#N/A</v>
      </c>
      <c r="AL76" s="38" t="e">
        <f>IF($AK76&gt;0,0,IF(OR(VLOOKUP($C76,limity!$A$12:$J$22,COUNTIF($AK$20:AL$20,"&lt;&gt;0")+1,0)=0,$H76&lt;VLOOKUP($C76,limity!$A$12:$J$22,COUNTIF($AK$20:AL$20,"&lt;&gt;0")+1,0)),ROUNDDOWN($AB76*AL$22,2),ROUNDDOWN($AB76*((VLOOKUP($C76,limity!$A$12:$J$22,COUNTIF($AK$20:AL$20,"&lt;&gt;0")+1,0)/$H76)*AL$22),2)))</f>
        <v>#N/A</v>
      </c>
      <c r="AM76" s="38" t="e">
        <f>IF(OR(VLOOKUP($C76,limity!$A$12:$J$22,COUNTIF($AK$20:AM$20,"&lt;&gt;0")+1,0)=0,$H76&lt;VLOOKUP($C76,limity!$A$12:$J$22,COUNTIF($AK$20:AM$20,"&lt;&gt;0")+1,0)),ROUNDDOWN($AB76*AM$22,2),ROUNDDOWN($AB76*((VLOOKUP($C76,limity!$A$12:$J$22,COUNTIF($AK$20:AM$20,"&lt;&gt;0")+1,0)/$H76)*AM$22),2))</f>
        <v>#N/A</v>
      </c>
      <c r="AN76" s="38" t="e">
        <f>IF(OR(VLOOKUP($C76,limity!$A$12:$J$22,COUNTIF($AK$20:AN$20,"&lt;&gt;0")+1,0)=0,$H76&lt;VLOOKUP($C76,limity!$A$12:$J$22,COUNTIF($AK$20:AN$20,"&lt;&gt;0")+1,0)),ROUNDDOWN($AB76*AN$22,2),ROUNDDOWN($AB76*((VLOOKUP($C76,limity!$A$12:$J$22,COUNTIF($AK$20:AN$20,"&lt;&gt;0")+1,0)/$H76)*AN$22),2))</f>
        <v>#N/A</v>
      </c>
      <c r="AO76" s="38" t="e">
        <f>IF(OR(VLOOKUP($C76,limity!$A$12:$J$22,COUNTIF($AK$20:AO$20,"&lt;&gt;0")+1,0)=0,$H76&lt;VLOOKUP($C76,limity!$A$12:$J$22,COUNTIF($AK$20:AO$20,"&lt;&gt;0")+1,0)),ROUNDDOWN($AB76*AO$22,2),ROUNDDOWN($AB76*((VLOOKUP($C76,limity!$A$12:$J$22,COUNTIF($AK$20:AO$20,"&lt;&gt;0")+1,0)/$H76)*AO$22),2))</f>
        <v>#N/A</v>
      </c>
      <c r="AP76" s="38" t="e">
        <f>IF(OR(VLOOKUP($C76,limity!$A$12:$J$22,COUNTIF($AK$20:AP$20,"&lt;&gt;0")+1,0)=0,$H76&lt;VLOOKUP($C76,limity!$A$12:$J$22,COUNTIF($AK$20:AP$20,"&lt;&gt;0")+1,0)),ROUNDDOWN($AB76*AP$22,2),ROUNDDOWN($AB76*((VLOOKUP($C76,limity!$A$12:$J$22,COUNTIF($AK$20:AP$20,"&lt;&gt;0")+1,0)/$H76)*AP$22),2))</f>
        <v>#N/A</v>
      </c>
      <c r="AQ76" s="38" t="e">
        <f>IF(OR(VLOOKUP($C76,limity!$A$12:$J$22,COUNTIF($AK$20:AQ$20,"&lt;&gt;0")+1,0)=0,$H76&lt;VLOOKUP($C76,limity!$A$12:$J$22,COUNTIF($AK$20:AQ$20,"&lt;&gt;0")+1,0)),ROUNDDOWN($AB76*AQ$22,2),ROUNDDOWN($AB76*((VLOOKUP($C76,limity!$A$12:$J$22,COUNTIF($AK$20:AQ$20,"&lt;&gt;0")+1,0)/$H76)*AQ$22),2))</f>
        <v>#N/A</v>
      </c>
      <c r="AR76" s="38" t="e">
        <f>IF(OR(VLOOKUP($C76,limity!$A$12:$J$22,COUNTIF($AK$20:AR$20,"&lt;&gt;0")+1,0)=0,$H76&lt;VLOOKUP($C76,limity!$A$12:$J$22,COUNTIF($AK$20:AR$20,"&lt;&gt;0")+1,0)),ROUNDDOWN($AB76*AR$22,2),ROUNDDOWN($AB76*((VLOOKUP($C76,limity!$A$12:$J$22,COUNTIF($AK$20:AR$20,"&lt;&gt;0")+1,0)/$H76)*AR$22),2))</f>
        <v>#N/A</v>
      </c>
      <c r="AS76" s="38" t="e">
        <f>IF(OR(VLOOKUP($C76,limity!$A$12:$J$22,COUNTIF($AK$20:AS$20,"&lt;&gt;0")+1,0)=0,$H76&lt;VLOOKUP($C76,limity!$A$12:$J$22,COUNTIF($AK$20:AS$20,"&lt;&gt;0")+1,0)),ROUNDDOWN($AB76*AS$22,2),ROUNDDOWN($AB76*((VLOOKUP($C76,limity!$A$12:$J$22,COUNTIF($AK$20:AS$20,"&lt;&gt;0")+1,0)/$H76)*AS$22),2))</f>
        <v>#N/A</v>
      </c>
      <c r="AT76" s="46"/>
    </row>
    <row r="77" spans="1:46" s="40" customFormat="1" ht="13.5" x14ac:dyDescent="0.2">
      <c r="A77" s="31" t="s">
        <v>129</v>
      </c>
      <c r="B77" s="92"/>
      <c r="C77" s="93"/>
      <c r="D77" s="32"/>
      <c r="E77" s="33"/>
      <c r="F77" s="34"/>
      <c r="G77" s="35">
        <f t="shared" si="157"/>
        <v>0</v>
      </c>
      <c r="H77" s="35">
        <f t="shared" si="158"/>
        <v>0</v>
      </c>
      <c r="I77" s="33"/>
      <c r="J77" s="33"/>
      <c r="K77" s="33"/>
      <c r="L77" s="33"/>
      <c r="M77" s="33"/>
      <c r="N77" s="33"/>
      <c r="O77" s="34"/>
      <c r="P77" s="34"/>
      <c r="Q77" s="35">
        <f t="shared" si="159"/>
        <v>0</v>
      </c>
      <c r="R77" s="86"/>
      <c r="S77" s="35">
        <f>IF(D77="",0,IF(VLOOKUP($D77,limity!$A$1:$CC$7,HLOOKUP($E$15,limity!$A$1:$CC$2,2,FALSE),FALSE)=0,SUM(I77:N77),IF(SUM(I77:N77)&gt;VLOOKUP($D77,limity!$A$1:$CC$7,HLOOKUP($E$15,limity!$A$1:$CC$2,2,FALSE),FALSE),VLOOKUP($D77,limity!$A$1:$CC$7,HLOOKUP($E$15,limity!$A$1:$CC$2,2,FALSE),FALSE),SUM(I77:N77))))</f>
        <v>0</v>
      </c>
      <c r="T77" s="35" t="e">
        <f t="shared" si="160"/>
        <v>#DIV/0!</v>
      </c>
      <c r="U77" s="35" t="e">
        <f t="shared" si="161"/>
        <v>#DIV/0!</v>
      </c>
      <c r="V77" s="35" t="e">
        <f t="shared" si="162"/>
        <v>#DIV/0!</v>
      </c>
      <c r="W77" s="35" t="e">
        <f t="shared" si="163"/>
        <v>#DIV/0!</v>
      </c>
      <c r="X77" s="35" t="e">
        <f t="shared" si="164"/>
        <v>#DIV/0!</v>
      </c>
      <c r="Y77" s="35" t="e">
        <f t="shared" si="165"/>
        <v>#DIV/0!</v>
      </c>
      <c r="Z77" s="86"/>
      <c r="AA77" s="33"/>
      <c r="AB77" s="36" t="e">
        <f t="shared" si="166"/>
        <v>#DIV/0!</v>
      </c>
      <c r="AC77" s="35" t="e">
        <f t="shared" si="167"/>
        <v>#N/A</v>
      </c>
      <c r="AD77" s="37" t="e">
        <f t="shared" si="168"/>
        <v>#DIV/0!</v>
      </c>
      <c r="AE77" s="36" t="e">
        <f t="shared" si="169"/>
        <v>#DIV/0!</v>
      </c>
      <c r="AF77" s="36" t="e">
        <f t="shared" si="170"/>
        <v>#DIV/0!</v>
      </c>
      <c r="AG77" s="36" t="e">
        <f t="shared" si="171"/>
        <v>#DIV/0!</v>
      </c>
      <c r="AH77" s="36" t="e">
        <f t="shared" si="172"/>
        <v>#DIV/0!</v>
      </c>
      <c r="AI77" s="36" t="e">
        <f t="shared" si="173"/>
        <v>#DIV/0!</v>
      </c>
      <c r="AJ77" s="36" t="e">
        <f t="shared" si="174"/>
        <v>#DIV/0!</v>
      </c>
      <c r="AK77" s="38" t="e">
        <f>IF(OR(VLOOKUP($C77,limity!$A$12:$J$22,COUNTIF($AK$20:AK$20,"&lt;&gt;0")+1,0)=0,$H77&lt;VLOOKUP($C77,limity!$A$12:$J$22,COUNTIF($AK$20:AK$20,"&lt;&gt;0")+1,0)),ROUNDDOWN($AB77*AK$22,2),ROUNDDOWN($AB77*((VLOOKUP($C77,limity!$A$12:$J$22,COUNTIF($AK$20:AK$20,"&lt;&gt;0")+1,0)/$H77)*AK$22),2))</f>
        <v>#N/A</v>
      </c>
      <c r="AL77" s="38" t="e">
        <f>IF($AK77&gt;0,0,IF(OR(VLOOKUP($C77,limity!$A$12:$J$22,COUNTIF($AK$20:AL$20,"&lt;&gt;0")+1,0)=0,$H77&lt;VLOOKUP($C77,limity!$A$12:$J$22,COUNTIF($AK$20:AL$20,"&lt;&gt;0")+1,0)),ROUNDDOWN($AB77*AL$22,2),ROUNDDOWN($AB77*((VLOOKUP($C77,limity!$A$12:$J$22,COUNTIF($AK$20:AL$20,"&lt;&gt;0")+1,0)/$H77)*AL$22),2)))</f>
        <v>#N/A</v>
      </c>
      <c r="AM77" s="38" t="e">
        <f>IF(OR(VLOOKUP($C77,limity!$A$12:$J$22,COUNTIF($AK$20:AM$20,"&lt;&gt;0")+1,0)=0,$H77&lt;VLOOKUP($C77,limity!$A$12:$J$22,COUNTIF($AK$20:AM$20,"&lt;&gt;0")+1,0)),ROUNDDOWN($AB77*AM$22,2),ROUNDDOWN($AB77*((VLOOKUP($C77,limity!$A$12:$J$22,COUNTIF($AK$20:AM$20,"&lt;&gt;0")+1,0)/$H77)*AM$22),2))</f>
        <v>#N/A</v>
      </c>
      <c r="AN77" s="38" t="e">
        <f>IF(OR(VLOOKUP($C77,limity!$A$12:$J$22,COUNTIF($AK$20:AN$20,"&lt;&gt;0")+1,0)=0,$H77&lt;VLOOKUP($C77,limity!$A$12:$J$22,COUNTIF($AK$20:AN$20,"&lt;&gt;0")+1,0)),ROUNDDOWN($AB77*AN$22,2),ROUNDDOWN($AB77*((VLOOKUP($C77,limity!$A$12:$J$22,COUNTIF($AK$20:AN$20,"&lt;&gt;0")+1,0)/$H77)*AN$22),2))</f>
        <v>#N/A</v>
      </c>
      <c r="AO77" s="38" t="e">
        <f>IF(OR(VLOOKUP($C77,limity!$A$12:$J$22,COUNTIF($AK$20:AO$20,"&lt;&gt;0")+1,0)=0,$H77&lt;VLOOKUP($C77,limity!$A$12:$J$22,COUNTIF($AK$20:AO$20,"&lt;&gt;0")+1,0)),ROUNDDOWN($AB77*AO$22,2),ROUNDDOWN($AB77*((VLOOKUP($C77,limity!$A$12:$J$22,COUNTIF($AK$20:AO$20,"&lt;&gt;0")+1,0)/$H77)*AO$22),2))</f>
        <v>#N/A</v>
      </c>
      <c r="AP77" s="38" t="e">
        <f>IF(OR(VLOOKUP($C77,limity!$A$12:$J$22,COUNTIF($AK$20:AP$20,"&lt;&gt;0")+1,0)=0,$H77&lt;VLOOKUP($C77,limity!$A$12:$J$22,COUNTIF($AK$20:AP$20,"&lt;&gt;0")+1,0)),ROUNDDOWN($AB77*AP$22,2),ROUNDDOWN($AB77*((VLOOKUP($C77,limity!$A$12:$J$22,COUNTIF($AK$20:AP$20,"&lt;&gt;0")+1,0)/$H77)*AP$22),2))</f>
        <v>#N/A</v>
      </c>
      <c r="AQ77" s="38" t="e">
        <f>IF(OR(VLOOKUP($C77,limity!$A$12:$J$22,COUNTIF($AK$20:AQ$20,"&lt;&gt;0")+1,0)=0,$H77&lt;VLOOKUP($C77,limity!$A$12:$J$22,COUNTIF($AK$20:AQ$20,"&lt;&gt;0")+1,0)),ROUNDDOWN($AB77*AQ$22,2),ROUNDDOWN($AB77*((VLOOKUP($C77,limity!$A$12:$J$22,COUNTIF($AK$20:AQ$20,"&lt;&gt;0")+1,0)/$H77)*AQ$22),2))</f>
        <v>#N/A</v>
      </c>
      <c r="AR77" s="38" t="e">
        <f>IF(OR(VLOOKUP($C77,limity!$A$12:$J$22,COUNTIF($AK$20:AR$20,"&lt;&gt;0")+1,0)=0,$H77&lt;VLOOKUP($C77,limity!$A$12:$J$22,COUNTIF($AK$20:AR$20,"&lt;&gt;0")+1,0)),ROUNDDOWN($AB77*AR$22,2),ROUNDDOWN($AB77*((VLOOKUP($C77,limity!$A$12:$J$22,COUNTIF($AK$20:AR$20,"&lt;&gt;0")+1,0)/$H77)*AR$22),2))</f>
        <v>#N/A</v>
      </c>
      <c r="AS77" s="38" t="e">
        <f>IF(OR(VLOOKUP($C77,limity!$A$12:$J$22,COUNTIF($AK$20:AS$20,"&lt;&gt;0")+1,0)=0,$H77&lt;VLOOKUP($C77,limity!$A$12:$J$22,COUNTIF($AK$20:AS$20,"&lt;&gt;0")+1,0)),ROUNDDOWN($AB77*AS$22,2),ROUNDDOWN($AB77*((VLOOKUP($C77,limity!$A$12:$J$22,COUNTIF($AK$20:AS$20,"&lt;&gt;0")+1,0)/$H77)*AS$22),2))</f>
        <v>#N/A</v>
      </c>
      <c r="AT77" s="46"/>
    </row>
    <row r="78" spans="1:46" s="40" customFormat="1" ht="13.5" x14ac:dyDescent="0.2">
      <c r="A78" s="31" t="s">
        <v>130</v>
      </c>
      <c r="B78" s="92"/>
      <c r="C78" s="93"/>
      <c r="D78" s="32"/>
      <c r="E78" s="33"/>
      <c r="F78" s="34"/>
      <c r="G78" s="35">
        <f t="shared" si="157"/>
        <v>0</v>
      </c>
      <c r="H78" s="35">
        <f t="shared" si="158"/>
        <v>0</v>
      </c>
      <c r="I78" s="33"/>
      <c r="J78" s="33"/>
      <c r="K78" s="33"/>
      <c r="L78" s="33"/>
      <c r="M78" s="33"/>
      <c r="N78" s="33"/>
      <c r="O78" s="34"/>
      <c r="P78" s="34"/>
      <c r="Q78" s="35">
        <f t="shared" si="159"/>
        <v>0</v>
      </c>
      <c r="R78" s="86"/>
      <c r="S78" s="35">
        <f>IF(D78="",0,IF(VLOOKUP($D78,limity!$A$1:$CC$7,HLOOKUP($E$15,limity!$A$1:$CC$2,2,FALSE),FALSE)=0,SUM(I78:N78),IF(SUM(I78:N78)&gt;VLOOKUP($D78,limity!$A$1:$CC$7,HLOOKUP($E$15,limity!$A$1:$CC$2,2,FALSE),FALSE),VLOOKUP($D78,limity!$A$1:$CC$7,HLOOKUP($E$15,limity!$A$1:$CC$2,2,FALSE),FALSE),SUM(I78:N78))))</f>
        <v>0</v>
      </c>
      <c r="T78" s="35" t="e">
        <f t="shared" si="160"/>
        <v>#DIV/0!</v>
      </c>
      <c r="U78" s="35" t="e">
        <f t="shared" si="161"/>
        <v>#DIV/0!</v>
      </c>
      <c r="V78" s="35" t="e">
        <f t="shared" si="162"/>
        <v>#DIV/0!</v>
      </c>
      <c r="W78" s="35" t="e">
        <f t="shared" si="163"/>
        <v>#DIV/0!</v>
      </c>
      <c r="X78" s="35" t="e">
        <f t="shared" si="164"/>
        <v>#DIV/0!</v>
      </c>
      <c r="Y78" s="35" t="e">
        <f t="shared" si="165"/>
        <v>#DIV/0!</v>
      </c>
      <c r="Z78" s="86"/>
      <c r="AA78" s="33"/>
      <c r="AB78" s="36" t="e">
        <f t="shared" si="166"/>
        <v>#DIV/0!</v>
      </c>
      <c r="AC78" s="35" t="e">
        <f t="shared" si="167"/>
        <v>#N/A</v>
      </c>
      <c r="AD78" s="37" t="e">
        <f t="shared" si="168"/>
        <v>#DIV/0!</v>
      </c>
      <c r="AE78" s="36" t="e">
        <f t="shared" si="169"/>
        <v>#DIV/0!</v>
      </c>
      <c r="AF78" s="36" t="e">
        <f t="shared" si="170"/>
        <v>#DIV/0!</v>
      </c>
      <c r="AG78" s="36" t="e">
        <f t="shared" si="171"/>
        <v>#DIV/0!</v>
      </c>
      <c r="AH78" s="36" t="e">
        <f t="shared" si="172"/>
        <v>#DIV/0!</v>
      </c>
      <c r="AI78" s="36" t="e">
        <f t="shared" si="173"/>
        <v>#DIV/0!</v>
      </c>
      <c r="AJ78" s="36" t="e">
        <f t="shared" si="174"/>
        <v>#DIV/0!</v>
      </c>
      <c r="AK78" s="38" t="e">
        <f>IF(OR(VLOOKUP($C78,limity!$A$12:$J$22,COUNTIF($AK$20:AK$20,"&lt;&gt;0")+1,0)=0,$H78&lt;VLOOKUP($C78,limity!$A$12:$J$22,COUNTIF($AK$20:AK$20,"&lt;&gt;0")+1,0)),ROUNDDOWN($AB78*AK$22,2),ROUNDDOWN($AB78*((VLOOKUP($C78,limity!$A$12:$J$22,COUNTIF($AK$20:AK$20,"&lt;&gt;0")+1,0)/$H78)*AK$22),2))</f>
        <v>#N/A</v>
      </c>
      <c r="AL78" s="38" t="e">
        <f>IF($AK78&gt;0,0,IF(OR(VLOOKUP($C78,limity!$A$12:$J$22,COUNTIF($AK$20:AL$20,"&lt;&gt;0")+1,0)=0,$H78&lt;VLOOKUP($C78,limity!$A$12:$J$22,COUNTIF($AK$20:AL$20,"&lt;&gt;0")+1,0)),ROUNDDOWN($AB78*AL$22,2),ROUNDDOWN($AB78*((VLOOKUP($C78,limity!$A$12:$J$22,COUNTIF($AK$20:AL$20,"&lt;&gt;0")+1,0)/$H78)*AL$22),2)))</f>
        <v>#N/A</v>
      </c>
      <c r="AM78" s="38" t="e">
        <f>IF(OR(VLOOKUP($C78,limity!$A$12:$J$22,COUNTIF($AK$20:AM$20,"&lt;&gt;0")+1,0)=0,$H78&lt;VLOOKUP($C78,limity!$A$12:$J$22,COUNTIF($AK$20:AM$20,"&lt;&gt;0")+1,0)),ROUNDDOWN($AB78*AM$22,2),ROUNDDOWN($AB78*((VLOOKUP($C78,limity!$A$12:$J$22,COUNTIF($AK$20:AM$20,"&lt;&gt;0")+1,0)/$H78)*AM$22),2))</f>
        <v>#N/A</v>
      </c>
      <c r="AN78" s="38" t="e">
        <f>IF(OR(VLOOKUP($C78,limity!$A$12:$J$22,COUNTIF($AK$20:AN$20,"&lt;&gt;0")+1,0)=0,$H78&lt;VLOOKUP($C78,limity!$A$12:$J$22,COUNTIF($AK$20:AN$20,"&lt;&gt;0")+1,0)),ROUNDDOWN($AB78*AN$22,2),ROUNDDOWN($AB78*((VLOOKUP($C78,limity!$A$12:$J$22,COUNTIF($AK$20:AN$20,"&lt;&gt;0")+1,0)/$H78)*AN$22),2))</f>
        <v>#N/A</v>
      </c>
      <c r="AO78" s="38" t="e">
        <f>IF(OR(VLOOKUP($C78,limity!$A$12:$J$22,COUNTIF($AK$20:AO$20,"&lt;&gt;0")+1,0)=0,$H78&lt;VLOOKUP($C78,limity!$A$12:$J$22,COUNTIF($AK$20:AO$20,"&lt;&gt;0")+1,0)),ROUNDDOWN($AB78*AO$22,2),ROUNDDOWN($AB78*((VLOOKUP($C78,limity!$A$12:$J$22,COUNTIF($AK$20:AO$20,"&lt;&gt;0")+1,0)/$H78)*AO$22),2))</f>
        <v>#N/A</v>
      </c>
      <c r="AP78" s="38" t="e">
        <f>IF(OR(VLOOKUP($C78,limity!$A$12:$J$22,COUNTIF($AK$20:AP$20,"&lt;&gt;0")+1,0)=0,$H78&lt;VLOOKUP($C78,limity!$A$12:$J$22,COUNTIF($AK$20:AP$20,"&lt;&gt;0")+1,0)),ROUNDDOWN($AB78*AP$22,2),ROUNDDOWN($AB78*((VLOOKUP($C78,limity!$A$12:$J$22,COUNTIF($AK$20:AP$20,"&lt;&gt;0")+1,0)/$H78)*AP$22),2))</f>
        <v>#N/A</v>
      </c>
      <c r="AQ78" s="38" t="e">
        <f>IF(OR(VLOOKUP($C78,limity!$A$12:$J$22,COUNTIF($AK$20:AQ$20,"&lt;&gt;0")+1,0)=0,$H78&lt;VLOOKUP($C78,limity!$A$12:$J$22,COUNTIF($AK$20:AQ$20,"&lt;&gt;0")+1,0)),ROUNDDOWN($AB78*AQ$22,2),ROUNDDOWN($AB78*((VLOOKUP($C78,limity!$A$12:$J$22,COUNTIF($AK$20:AQ$20,"&lt;&gt;0")+1,0)/$H78)*AQ$22),2))</f>
        <v>#N/A</v>
      </c>
      <c r="AR78" s="38" t="e">
        <f>IF(OR(VLOOKUP($C78,limity!$A$12:$J$22,COUNTIF($AK$20:AR$20,"&lt;&gt;0")+1,0)=0,$H78&lt;VLOOKUP($C78,limity!$A$12:$J$22,COUNTIF($AK$20:AR$20,"&lt;&gt;0")+1,0)),ROUNDDOWN($AB78*AR$22,2),ROUNDDOWN($AB78*((VLOOKUP($C78,limity!$A$12:$J$22,COUNTIF($AK$20:AR$20,"&lt;&gt;0")+1,0)/$H78)*AR$22),2))</f>
        <v>#N/A</v>
      </c>
      <c r="AS78" s="38" t="e">
        <f>IF(OR(VLOOKUP($C78,limity!$A$12:$J$22,COUNTIF($AK$20:AS$20,"&lt;&gt;0")+1,0)=0,$H78&lt;VLOOKUP($C78,limity!$A$12:$J$22,COUNTIF($AK$20:AS$20,"&lt;&gt;0")+1,0)),ROUNDDOWN($AB78*AS$22,2),ROUNDDOWN($AB78*((VLOOKUP($C78,limity!$A$12:$J$22,COUNTIF($AK$20:AS$20,"&lt;&gt;0")+1,0)/$H78)*AS$22),2))</f>
        <v>#N/A</v>
      </c>
      <c r="AT78" s="46"/>
    </row>
    <row r="79" spans="1:46" s="40" customFormat="1" ht="13.5" x14ac:dyDescent="0.2">
      <c r="A79" s="31" t="s">
        <v>131</v>
      </c>
      <c r="B79" s="92"/>
      <c r="C79" s="93"/>
      <c r="D79" s="32"/>
      <c r="E79" s="33"/>
      <c r="F79" s="34"/>
      <c r="G79" s="35">
        <f t="shared" si="139"/>
        <v>0</v>
      </c>
      <c r="H79" s="35">
        <f t="shared" si="140"/>
        <v>0</v>
      </c>
      <c r="I79" s="33"/>
      <c r="J79" s="33"/>
      <c r="K79" s="33"/>
      <c r="L79" s="33"/>
      <c r="M79" s="33"/>
      <c r="N79" s="33"/>
      <c r="O79" s="34"/>
      <c r="P79" s="34"/>
      <c r="Q79" s="35">
        <f t="shared" si="141"/>
        <v>0</v>
      </c>
      <c r="R79" s="86"/>
      <c r="S79" s="35">
        <f>IF(D79="",0,IF(VLOOKUP($D79,limity!$A$1:$CC$7,HLOOKUP($E$15,limity!$A$1:$CC$2,2,FALSE),FALSE)=0,SUM(I79:N79),IF(SUM(I79:N79)&gt;VLOOKUP($D79,limity!$A$1:$CC$7,HLOOKUP($E$15,limity!$A$1:$CC$2,2,FALSE),FALSE),VLOOKUP($D79,limity!$A$1:$CC$7,HLOOKUP($E$15,limity!$A$1:$CC$2,2,FALSE),FALSE),SUM(I79:N79))))</f>
        <v>0</v>
      </c>
      <c r="T79" s="35" t="e">
        <f t="shared" si="142"/>
        <v>#DIV/0!</v>
      </c>
      <c r="U79" s="35" t="e">
        <f t="shared" si="143"/>
        <v>#DIV/0!</v>
      </c>
      <c r="V79" s="35" t="e">
        <f t="shared" si="144"/>
        <v>#DIV/0!</v>
      </c>
      <c r="W79" s="35" t="e">
        <f t="shared" si="145"/>
        <v>#DIV/0!</v>
      </c>
      <c r="X79" s="35" t="e">
        <f t="shared" si="146"/>
        <v>#DIV/0!</v>
      </c>
      <c r="Y79" s="35" t="e">
        <f t="shared" si="147"/>
        <v>#DIV/0!</v>
      </c>
      <c r="Z79" s="86"/>
      <c r="AA79" s="33"/>
      <c r="AB79" s="36" t="e">
        <f t="shared" si="148"/>
        <v>#DIV/0!</v>
      </c>
      <c r="AC79" s="35" t="e">
        <f t="shared" si="149"/>
        <v>#N/A</v>
      </c>
      <c r="AD79" s="37" t="e">
        <f t="shared" si="150"/>
        <v>#DIV/0!</v>
      </c>
      <c r="AE79" s="36" t="e">
        <f t="shared" si="151"/>
        <v>#DIV/0!</v>
      </c>
      <c r="AF79" s="36" t="e">
        <f t="shared" si="152"/>
        <v>#DIV/0!</v>
      </c>
      <c r="AG79" s="36" t="e">
        <f t="shared" si="153"/>
        <v>#DIV/0!</v>
      </c>
      <c r="AH79" s="36" t="e">
        <f t="shared" si="154"/>
        <v>#DIV/0!</v>
      </c>
      <c r="AI79" s="36" t="e">
        <f t="shared" si="155"/>
        <v>#DIV/0!</v>
      </c>
      <c r="AJ79" s="36" t="e">
        <f t="shared" si="156"/>
        <v>#DIV/0!</v>
      </c>
      <c r="AK79" s="38" t="e">
        <f>IF(OR(VLOOKUP($C79,limity!$A$12:$J$22,COUNTIF($AK$20:AK$20,"&lt;&gt;0")+1,0)=0,$H79&lt;VLOOKUP($C79,limity!$A$12:$J$22,COUNTIF($AK$20:AK$20,"&lt;&gt;0")+1,0)),ROUNDDOWN($AB79*AK$22,2),ROUNDDOWN($AB79*((VLOOKUP($C79,limity!$A$12:$J$22,COUNTIF($AK$20:AK$20,"&lt;&gt;0")+1,0)/$H79)*AK$22),2))</f>
        <v>#N/A</v>
      </c>
      <c r="AL79" s="38" t="e">
        <f>IF($AK79&gt;0,0,IF(OR(VLOOKUP($C79,limity!$A$12:$J$22,COUNTIF($AK$20:AL$20,"&lt;&gt;0")+1,0)=0,$H79&lt;VLOOKUP($C79,limity!$A$12:$J$22,COUNTIF($AK$20:AL$20,"&lt;&gt;0")+1,0)),ROUNDDOWN($AB79*AL$22,2),ROUNDDOWN($AB79*((VLOOKUP($C79,limity!$A$12:$J$22,COUNTIF($AK$20:AL$20,"&lt;&gt;0")+1,0)/$H79)*AL$22),2)))</f>
        <v>#N/A</v>
      </c>
      <c r="AM79" s="38" t="e">
        <f>IF(OR(VLOOKUP($C79,limity!$A$12:$J$22,COUNTIF($AK$20:AM$20,"&lt;&gt;0")+1,0)=0,$H79&lt;VLOOKUP($C79,limity!$A$12:$J$22,COUNTIF($AK$20:AM$20,"&lt;&gt;0")+1,0)),ROUNDDOWN($AB79*AM$22,2),ROUNDDOWN($AB79*((VLOOKUP($C79,limity!$A$12:$J$22,COUNTIF($AK$20:AM$20,"&lt;&gt;0")+1,0)/$H79)*AM$22),2))</f>
        <v>#N/A</v>
      </c>
      <c r="AN79" s="38" t="e">
        <f>IF(OR(VLOOKUP($C79,limity!$A$12:$J$22,COUNTIF($AK$20:AN$20,"&lt;&gt;0")+1,0)=0,$H79&lt;VLOOKUP($C79,limity!$A$12:$J$22,COUNTIF($AK$20:AN$20,"&lt;&gt;0")+1,0)),ROUNDDOWN($AB79*AN$22,2),ROUNDDOWN($AB79*((VLOOKUP($C79,limity!$A$12:$J$22,COUNTIF($AK$20:AN$20,"&lt;&gt;0")+1,0)/$H79)*AN$22),2))</f>
        <v>#N/A</v>
      </c>
      <c r="AO79" s="38" t="e">
        <f>IF(OR(VLOOKUP($C79,limity!$A$12:$J$22,COUNTIF($AK$20:AO$20,"&lt;&gt;0")+1,0)=0,$H79&lt;VLOOKUP($C79,limity!$A$12:$J$22,COUNTIF($AK$20:AO$20,"&lt;&gt;0")+1,0)),ROUNDDOWN($AB79*AO$22,2),ROUNDDOWN($AB79*((VLOOKUP($C79,limity!$A$12:$J$22,COUNTIF($AK$20:AO$20,"&lt;&gt;0")+1,0)/$H79)*AO$22),2))</f>
        <v>#N/A</v>
      </c>
      <c r="AP79" s="38" t="e">
        <f>IF(OR(VLOOKUP($C79,limity!$A$12:$J$22,COUNTIF($AK$20:AP$20,"&lt;&gt;0")+1,0)=0,$H79&lt;VLOOKUP($C79,limity!$A$12:$J$22,COUNTIF($AK$20:AP$20,"&lt;&gt;0")+1,0)),ROUNDDOWN($AB79*AP$22,2),ROUNDDOWN($AB79*((VLOOKUP($C79,limity!$A$12:$J$22,COUNTIF($AK$20:AP$20,"&lt;&gt;0")+1,0)/$H79)*AP$22),2))</f>
        <v>#N/A</v>
      </c>
      <c r="AQ79" s="38" t="e">
        <f>IF(OR(VLOOKUP($C79,limity!$A$12:$J$22,COUNTIF($AK$20:AQ$20,"&lt;&gt;0")+1,0)=0,$H79&lt;VLOOKUP($C79,limity!$A$12:$J$22,COUNTIF($AK$20:AQ$20,"&lt;&gt;0")+1,0)),ROUNDDOWN($AB79*AQ$22,2),ROUNDDOWN($AB79*((VLOOKUP($C79,limity!$A$12:$J$22,COUNTIF($AK$20:AQ$20,"&lt;&gt;0")+1,0)/$H79)*AQ$22),2))</f>
        <v>#N/A</v>
      </c>
      <c r="AR79" s="38" t="e">
        <f>IF(OR(VLOOKUP($C79,limity!$A$12:$J$22,COUNTIF($AK$20:AR$20,"&lt;&gt;0")+1,0)=0,$H79&lt;VLOOKUP($C79,limity!$A$12:$J$22,COUNTIF($AK$20:AR$20,"&lt;&gt;0")+1,0)),ROUNDDOWN($AB79*AR$22,2),ROUNDDOWN($AB79*((VLOOKUP($C79,limity!$A$12:$J$22,COUNTIF($AK$20:AR$20,"&lt;&gt;0")+1,0)/$H79)*AR$22),2))</f>
        <v>#N/A</v>
      </c>
      <c r="AS79" s="38" t="e">
        <f>IF(OR(VLOOKUP($C79,limity!$A$12:$J$22,COUNTIF($AK$20:AS$20,"&lt;&gt;0")+1,0)=0,$H79&lt;VLOOKUP($C79,limity!$A$12:$J$22,COUNTIF($AK$20:AS$20,"&lt;&gt;0")+1,0)),ROUNDDOWN($AB79*AS$22,2),ROUNDDOWN($AB79*((VLOOKUP($C79,limity!$A$12:$J$22,COUNTIF($AK$20:AS$20,"&lt;&gt;0")+1,0)/$H79)*AS$22),2))</f>
        <v>#N/A</v>
      </c>
      <c r="AT79" s="46"/>
    </row>
    <row r="80" spans="1:46" s="47" customFormat="1" ht="13.5" x14ac:dyDescent="0.2">
      <c r="A80" s="42" t="s">
        <v>114</v>
      </c>
      <c r="B80" s="137"/>
      <c r="C80" s="138"/>
      <c r="D80" s="43"/>
      <c r="E80" s="44"/>
      <c r="F80" s="44"/>
      <c r="G80" s="45"/>
      <c r="H80" s="44">
        <f>SUM(H67:H79)</f>
        <v>0</v>
      </c>
      <c r="I80" s="45"/>
      <c r="J80" s="45"/>
      <c r="K80" s="45"/>
      <c r="L80" s="45"/>
      <c r="M80" s="45"/>
      <c r="N80" s="45"/>
      <c r="O80" s="45"/>
      <c r="P80" s="45"/>
      <c r="Q80" s="44">
        <f>SUM(Q67:Q79)</f>
        <v>0</v>
      </c>
      <c r="R80" s="86"/>
      <c r="S80" s="44">
        <f t="shared" ref="S80:Y80" si="175">SUM(S67:S79)</f>
        <v>0</v>
      </c>
      <c r="T80" s="44" t="e">
        <f t="shared" si="175"/>
        <v>#DIV/0!</v>
      </c>
      <c r="U80" s="44" t="e">
        <f t="shared" si="175"/>
        <v>#DIV/0!</v>
      </c>
      <c r="V80" s="44" t="e">
        <f t="shared" si="175"/>
        <v>#DIV/0!</v>
      </c>
      <c r="W80" s="44" t="e">
        <f t="shared" si="175"/>
        <v>#DIV/0!</v>
      </c>
      <c r="X80" s="44" t="e">
        <f t="shared" si="175"/>
        <v>#DIV/0!</v>
      </c>
      <c r="Y80" s="44" t="e">
        <f t="shared" si="175"/>
        <v>#DIV/0!</v>
      </c>
      <c r="Z80" s="86"/>
      <c r="AA80" s="45"/>
      <c r="AB80" s="44" t="e">
        <f t="shared" ref="AB80:AS80" si="176">SUM(AB67:AB79)</f>
        <v>#DIV/0!</v>
      </c>
      <c r="AC80" s="44" t="e">
        <f t="shared" si="176"/>
        <v>#N/A</v>
      </c>
      <c r="AD80" s="44" t="e">
        <f t="shared" si="176"/>
        <v>#DIV/0!</v>
      </c>
      <c r="AE80" s="44" t="e">
        <f t="shared" si="176"/>
        <v>#DIV/0!</v>
      </c>
      <c r="AF80" s="44" t="e">
        <f t="shared" si="176"/>
        <v>#DIV/0!</v>
      </c>
      <c r="AG80" s="44" t="e">
        <f t="shared" si="176"/>
        <v>#DIV/0!</v>
      </c>
      <c r="AH80" s="44" t="e">
        <f t="shared" si="176"/>
        <v>#DIV/0!</v>
      </c>
      <c r="AI80" s="44" t="e">
        <f t="shared" si="176"/>
        <v>#DIV/0!</v>
      </c>
      <c r="AJ80" s="44" t="e">
        <f t="shared" si="176"/>
        <v>#DIV/0!</v>
      </c>
      <c r="AK80" s="44" t="e">
        <f t="shared" si="176"/>
        <v>#N/A</v>
      </c>
      <c r="AL80" s="44" t="e">
        <f t="shared" si="176"/>
        <v>#N/A</v>
      </c>
      <c r="AM80" s="44" t="e">
        <f t="shared" si="176"/>
        <v>#N/A</v>
      </c>
      <c r="AN80" s="44" t="e">
        <f t="shared" si="176"/>
        <v>#N/A</v>
      </c>
      <c r="AO80" s="44" t="e">
        <f t="shared" si="176"/>
        <v>#N/A</v>
      </c>
      <c r="AP80" s="44" t="e">
        <f t="shared" si="176"/>
        <v>#N/A</v>
      </c>
      <c r="AQ80" s="44" t="e">
        <f t="shared" si="176"/>
        <v>#N/A</v>
      </c>
      <c r="AR80" s="44" t="e">
        <f t="shared" si="176"/>
        <v>#N/A</v>
      </c>
      <c r="AS80" s="44" t="e">
        <f t="shared" si="176"/>
        <v>#N/A</v>
      </c>
      <c r="AT80" s="46"/>
    </row>
    <row r="81" spans="1:46" s="47" customFormat="1" ht="14.25" thickBot="1" x14ac:dyDescent="0.25">
      <c r="A81" s="48" t="s">
        <v>10</v>
      </c>
      <c r="B81" s="107"/>
      <c r="C81" s="100"/>
      <c r="D81" s="49"/>
      <c r="E81" s="50"/>
      <c r="F81" s="50"/>
      <c r="G81" s="51"/>
      <c r="H81" s="50">
        <f>H66+H80</f>
        <v>0</v>
      </c>
      <c r="I81" s="51"/>
      <c r="J81" s="51"/>
      <c r="K81" s="51"/>
      <c r="L81" s="51"/>
      <c r="M81" s="51"/>
      <c r="N81" s="51"/>
      <c r="O81" s="51"/>
      <c r="P81" s="51"/>
      <c r="Q81" s="50">
        <f>Q66+Q80</f>
        <v>0</v>
      </c>
      <c r="R81"/>
      <c r="S81" s="50">
        <f t="shared" ref="S81:Y81" si="177">S66+S80</f>
        <v>0</v>
      </c>
      <c r="T81" s="50" t="e">
        <f t="shared" si="177"/>
        <v>#DIV/0!</v>
      </c>
      <c r="U81" s="50" t="e">
        <f t="shared" si="177"/>
        <v>#DIV/0!</v>
      </c>
      <c r="V81" s="50" t="e">
        <f t="shared" si="177"/>
        <v>#DIV/0!</v>
      </c>
      <c r="W81" s="50" t="e">
        <f t="shared" si="177"/>
        <v>#DIV/0!</v>
      </c>
      <c r="X81" s="50" t="e">
        <f t="shared" si="177"/>
        <v>#DIV/0!</v>
      </c>
      <c r="Y81" s="50" t="e">
        <f t="shared" si="177"/>
        <v>#DIV/0!</v>
      </c>
      <c r="Z81"/>
      <c r="AA81" s="51"/>
      <c r="AB81" s="50" t="e">
        <f t="shared" ref="AB81:AS81" si="178">AB66+AB80</f>
        <v>#DIV/0!</v>
      </c>
      <c r="AC81" s="50" t="e">
        <f t="shared" si="178"/>
        <v>#N/A</v>
      </c>
      <c r="AD81" s="50" t="e">
        <f t="shared" si="178"/>
        <v>#DIV/0!</v>
      </c>
      <c r="AE81" s="50" t="e">
        <f t="shared" si="178"/>
        <v>#DIV/0!</v>
      </c>
      <c r="AF81" s="50" t="e">
        <f t="shared" si="178"/>
        <v>#DIV/0!</v>
      </c>
      <c r="AG81" s="50" t="e">
        <f t="shared" si="178"/>
        <v>#DIV/0!</v>
      </c>
      <c r="AH81" s="50" t="e">
        <f t="shared" si="178"/>
        <v>#DIV/0!</v>
      </c>
      <c r="AI81" s="50" t="e">
        <f t="shared" si="178"/>
        <v>#DIV/0!</v>
      </c>
      <c r="AJ81" s="50" t="e">
        <f t="shared" si="178"/>
        <v>#DIV/0!</v>
      </c>
      <c r="AK81" s="50" t="e">
        <f t="shared" si="178"/>
        <v>#N/A</v>
      </c>
      <c r="AL81" s="50" t="e">
        <f t="shared" si="178"/>
        <v>#N/A</v>
      </c>
      <c r="AM81" s="50" t="e">
        <f t="shared" si="178"/>
        <v>#N/A</v>
      </c>
      <c r="AN81" s="50" t="e">
        <f t="shared" si="178"/>
        <v>#N/A</v>
      </c>
      <c r="AO81" s="50" t="e">
        <f t="shared" si="178"/>
        <v>#N/A</v>
      </c>
      <c r="AP81" s="50" t="e">
        <f t="shared" si="178"/>
        <v>#N/A</v>
      </c>
      <c r="AQ81" s="50" t="e">
        <f t="shared" si="178"/>
        <v>#N/A</v>
      </c>
      <c r="AR81" s="50" t="e">
        <f t="shared" si="178"/>
        <v>#N/A</v>
      </c>
      <c r="AS81" s="50" t="e">
        <f t="shared" si="178"/>
        <v>#N/A</v>
      </c>
      <c r="AT81" s="46"/>
    </row>
    <row r="82" spans="1:46" s="47" customFormat="1" ht="13.5" x14ac:dyDescent="0.2">
      <c r="A82" s="108" t="s">
        <v>115</v>
      </c>
      <c r="B82" s="106"/>
      <c r="C82" s="104"/>
      <c r="D82" s="104"/>
      <c r="E82" s="101"/>
      <c r="F82" s="102"/>
      <c r="G82" s="102"/>
      <c r="H82" s="102"/>
      <c r="I82" s="102"/>
      <c r="J82" s="102"/>
      <c r="K82" s="102"/>
      <c r="L82" s="102"/>
      <c r="M82" s="102"/>
      <c r="N82" s="102"/>
      <c r="O82" s="102"/>
      <c r="P82" s="102"/>
      <c r="Q82" s="102"/>
      <c r="R82"/>
      <c r="S82" s="102"/>
      <c r="T82" s="102"/>
      <c r="U82" s="102"/>
      <c r="V82" s="102"/>
      <c r="W82" s="102"/>
      <c r="X82" s="102"/>
      <c r="Y82" s="102"/>
      <c r="Z82"/>
      <c r="AA82" s="52"/>
      <c r="AB82" s="52"/>
      <c r="AC82" s="102"/>
      <c r="AD82" s="102"/>
      <c r="AE82" s="102"/>
      <c r="AF82" s="102"/>
      <c r="AG82" s="102"/>
      <c r="AH82" s="102"/>
      <c r="AI82" s="102"/>
      <c r="AJ82" s="102"/>
      <c r="AK82" s="102"/>
      <c r="AL82" s="102"/>
      <c r="AM82" s="102"/>
      <c r="AN82" s="102"/>
      <c r="AO82" s="102"/>
      <c r="AP82" s="102"/>
      <c r="AQ82" s="102"/>
      <c r="AR82" s="102"/>
      <c r="AS82" s="103"/>
      <c r="AT82" s="46"/>
    </row>
    <row r="83" spans="1:46" s="40" customFormat="1" ht="13.5" x14ac:dyDescent="0.2">
      <c r="A83" s="31" t="s">
        <v>119</v>
      </c>
      <c r="B83" s="92"/>
      <c r="C83" s="93"/>
      <c r="D83" s="32"/>
      <c r="E83" s="33"/>
      <c r="F83" s="34"/>
      <c r="G83" s="35">
        <f t="shared" ref="G83:G91" si="179" xml:space="preserve"> E83-F83</f>
        <v>0</v>
      </c>
      <c r="H83" s="35">
        <f t="shared" ref="H83:H91" si="180">SUM(I83:O83)</f>
        <v>0</v>
      </c>
      <c r="I83" s="33"/>
      <c r="J83" s="33"/>
      <c r="K83" s="33"/>
      <c r="L83" s="33"/>
      <c r="M83" s="33"/>
      <c r="N83" s="33"/>
      <c r="O83" s="34"/>
      <c r="P83" s="34"/>
      <c r="Q83" s="35">
        <f t="shared" ref="Q83:Q91" si="181">SUM(I83:O83,P83)</f>
        <v>0</v>
      </c>
      <c r="R83" s="86"/>
      <c r="S83" s="35">
        <f>IF(D83="",0,IF(VLOOKUP($D83,limity!$A$1:$CC$7,HLOOKUP($E$15,limity!$A$1:$CC$2,2,FALSE),FALSE)=0,SUM(I83:N83),IF(SUM(I83:N83)&gt;VLOOKUP($D83,limity!$A$1:$CC$7,HLOOKUP($E$15,limity!$A$1:$CC$2,2,FALSE),FALSE),VLOOKUP($D83,limity!$A$1:$CC$7,HLOOKUP($E$15,limity!$A$1:$CC$2,2,FALSE),FALSE),SUM(I83:N83))))</f>
        <v>0</v>
      </c>
      <c r="T83" s="35" t="e">
        <f t="shared" ref="T83:T91" si="182">I83/(SUM($I83:$O83)-$O83)*$S83</f>
        <v>#DIV/0!</v>
      </c>
      <c r="U83" s="35" t="e">
        <f t="shared" ref="U83:U91" si="183">J83/(SUM($I83:$O83)-$O83)*$S83</f>
        <v>#DIV/0!</v>
      </c>
      <c r="V83" s="35" t="e">
        <f t="shared" ref="V83:V91" si="184">K83/(SUM($I83:$O83)-$O83)*$S83</f>
        <v>#DIV/0!</v>
      </c>
      <c r="W83" s="35" t="e">
        <f t="shared" ref="W83:W91" si="185">L83/(SUM($I83:$O83)-$O83)*$S83</f>
        <v>#DIV/0!</v>
      </c>
      <c r="X83" s="35" t="e">
        <f t="shared" ref="X83:X91" si="186">M83/(SUM($I83:$O83)-$O83)*$S83</f>
        <v>#DIV/0!</v>
      </c>
      <c r="Y83" s="35" t="e">
        <f t="shared" ref="Y83:Y91" si="187">N83/(SUM($I83:$O83)-$O83)*$S83</f>
        <v>#DIV/0!</v>
      </c>
      <c r="Z83" s="86"/>
      <c r="AA83" s="33"/>
      <c r="AB83" s="36" t="e">
        <f t="shared" ref="AB83:AB91" si="188">SUM(AE83:AJ83)</f>
        <v>#DIV/0!</v>
      </c>
      <c r="AC83" s="35" t="e">
        <f t="shared" ref="AC83:AC91" si="189">IF((SUM(AK83:AS83)/AA83)*G83+ROUND((H83-S83)*(P83/H83),2)&lt;=P83,SUM(AK83:AS83),((P83-ROUND((H83-S83)*(P83/H83),2))/G83)*AA83)</f>
        <v>#N/A</v>
      </c>
      <c r="AD83" s="37" t="e">
        <f t="shared" ref="AD83:AD91" si="190">AB83+AC83</f>
        <v>#DIV/0!</v>
      </c>
      <c r="AE83" s="36" t="e">
        <f t="shared" ref="AE83:AE91" si="191">ROUND((T83/$G83)*$AA83,2)</f>
        <v>#DIV/0!</v>
      </c>
      <c r="AF83" s="36" t="e">
        <f t="shared" ref="AF83:AF91" si="192">ROUND((U83/$G83)*$AA83,2)</f>
        <v>#DIV/0!</v>
      </c>
      <c r="AG83" s="36" t="e">
        <f t="shared" ref="AG83:AG91" si="193">ROUND((V83/$G83)*$AA83,2)</f>
        <v>#DIV/0!</v>
      </c>
      <c r="AH83" s="36" t="e">
        <f t="shared" ref="AH83:AH91" si="194">ROUND((W83/$G83)*$AA83,2)</f>
        <v>#DIV/0!</v>
      </c>
      <c r="AI83" s="36" t="e">
        <f t="shared" ref="AI83:AI91" si="195">ROUND((X83/$G83)*$AA83,2)</f>
        <v>#DIV/0!</v>
      </c>
      <c r="AJ83" s="36" t="e">
        <f t="shared" ref="AJ83:AJ91" si="196">ROUND((Y83/$G83)*$AA83,2)</f>
        <v>#DIV/0!</v>
      </c>
      <c r="AK83" s="38" t="e">
        <f>IF(OR(VLOOKUP($C83,limity!$A$12:$J$22,COUNTIF($AK$20:AK$20,"&lt;&gt;0")+1,0)=0,$H83&lt;VLOOKUP($C83,limity!$A$12:$J$22,COUNTIF($AK$20:AK$20,"&lt;&gt;0")+1,0)),ROUNDDOWN($AB83*AK$22,2),ROUNDDOWN($AB83*((VLOOKUP($C83,limity!$A$12:$J$22,COUNTIF($AK$20:AK$20,"&lt;&gt;0")+1,0)/$H83)*AK$22),2))</f>
        <v>#N/A</v>
      </c>
      <c r="AL83" s="38" t="e">
        <f>IF($AK83&gt;0,0,IF(OR(VLOOKUP($C83,limity!$A$12:$J$22,COUNTIF($AK$20:AL$20,"&lt;&gt;0")+1,0)=0,$H83&lt;VLOOKUP($C83,limity!$A$12:$J$22,COUNTIF($AK$20:AL$20,"&lt;&gt;0")+1,0)),ROUNDDOWN($AB83*AL$22,2),ROUNDDOWN($AB83*((VLOOKUP($C83,limity!$A$12:$J$22,COUNTIF($AK$20:AL$20,"&lt;&gt;0")+1,0)/$H83)*AL$22),2)))</f>
        <v>#N/A</v>
      </c>
      <c r="AM83" s="38" t="e">
        <f>IF(OR(VLOOKUP($C83,limity!$A$12:$J$22,COUNTIF($AK$20:AM$20,"&lt;&gt;0")+1,0)=0,$H83&lt;VLOOKUP($C83,limity!$A$12:$J$22,COUNTIF($AK$20:AM$20,"&lt;&gt;0")+1,0)),ROUNDDOWN($AB83*AM$22,2),ROUNDDOWN($AB83*((VLOOKUP($C83,limity!$A$12:$J$22,COUNTIF($AK$20:AM$20,"&lt;&gt;0")+1,0)/$H83)*AM$22),2))</f>
        <v>#N/A</v>
      </c>
      <c r="AN83" s="38" t="e">
        <f>IF(OR(VLOOKUP($C83,limity!$A$12:$J$22,COUNTIF($AK$20:AN$20,"&lt;&gt;0")+1,0)=0,$H83&lt;VLOOKUP($C83,limity!$A$12:$J$22,COUNTIF($AK$20:AN$20,"&lt;&gt;0")+1,0)),ROUNDDOWN($AB83*AN$22,2),ROUNDDOWN($AB83*((VLOOKUP($C83,limity!$A$12:$J$22,COUNTIF($AK$20:AN$20,"&lt;&gt;0")+1,0)/$H83)*AN$22),2))</f>
        <v>#N/A</v>
      </c>
      <c r="AO83" s="38" t="e">
        <f>IF(OR(VLOOKUP($C83,limity!$A$12:$J$22,COUNTIF($AK$20:AO$20,"&lt;&gt;0")+1,0)=0,$H83&lt;VLOOKUP($C83,limity!$A$12:$J$22,COUNTIF($AK$20:AO$20,"&lt;&gt;0")+1,0)),ROUNDDOWN($AB83*AO$22,2),ROUNDDOWN($AB83*((VLOOKUP($C83,limity!$A$12:$J$22,COUNTIF($AK$20:AO$20,"&lt;&gt;0")+1,0)/$H83)*AO$22),2))</f>
        <v>#N/A</v>
      </c>
      <c r="AP83" s="38" t="e">
        <f>IF(OR(VLOOKUP($C83,limity!$A$12:$J$22,COUNTIF($AK$20:AP$20,"&lt;&gt;0")+1,0)=0,$H83&lt;VLOOKUP($C83,limity!$A$12:$J$22,COUNTIF($AK$20:AP$20,"&lt;&gt;0")+1,0)),ROUNDDOWN($AB83*AP$22,2),ROUNDDOWN($AB83*((VLOOKUP($C83,limity!$A$12:$J$22,COUNTIF($AK$20:AP$20,"&lt;&gt;0")+1,0)/$H83)*AP$22),2))</f>
        <v>#N/A</v>
      </c>
      <c r="AQ83" s="38" t="e">
        <f>IF(OR(VLOOKUP($C83,limity!$A$12:$J$22,COUNTIF($AK$20:AQ$20,"&lt;&gt;0")+1,0)=0,$H83&lt;VLOOKUP($C83,limity!$A$12:$J$22,COUNTIF($AK$20:AQ$20,"&lt;&gt;0")+1,0)),ROUNDDOWN($AB83*AQ$22,2),ROUNDDOWN($AB83*((VLOOKUP($C83,limity!$A$12:$J$22,COUNTIF($AK$20:AQ$20,"&lt;&gt;0")+1,0)/$H83)*AQ$22),2))</f>
        <v>#N/A</v>
      </c>
      <c r="AR83" s="38" t="e">
        <f>IF(OR(VLOOKUP($C83,limity!$A$12:$J$22,COUNTIF($AK$20:AR$20,"&lt;&gt;0")+1,0)=0,$H83&lt;VLOOKUP($C83,limity!$A$12:$J$22,COUNTIF($AK$20:AR$20,"&lt;&gt;0")+1,0)),ROUNDDOWN($AB83*AR$22,2),ROUNDDOWN($AB83*((VLOOKUP($C83,limity!$A$12:$J$22,COUNTIF($AK$20:AR$20,"&lt;&gt;0")+1,0)/$H83)*AR$22),2))</f>
        <v>#N/A</v>
      </c>
      <c r="AS83" s="38" t="e">
        <f>IF(OR(VLOOKUP($C83,limity!$A$12:$J$22,COUNTIF($AK$20:AS$20,"&lt;&gt;0")+1,0)=0,$H83&lt;VLOOKUP($C83,limity!$A$12:$J$22,COUNTIF($AK$20:AS$20,"&lt;&gt;0")+1,0)),ROUNDDOWN($AB83*AS$22,2),ROUNDDOWN($AB83*((VLOOKUP($C83,limity!$A$12:$J$22,COUNTIF($AK$20:AS$20,"&lt;&gt;0")+1,0)/$H83)*AS$22),2))</f>
        <v>#N/A</v>
      </c>
      <c r="AT83" s="46"/>
    </row>
    <row r="84" spans="1:46" s="40" customFormat="1" ht="13.5" x14ac:dyDescent="0.2">
      <c r="A84" s="41" t="s">
        <v>120</v>
      </c>
      <c r="B84" s="92"/>
      <c r="C84" s="93"/>
      <c r="D84" s="32"/>
      <c r="E84" s="33"/>
      <c r="F84" s="34"/>
      <c r="G84" s="35">
        <f t="shared" si="179"/>
        <v>0</v>
      </c>
      <c r="H84" s="35">
        <f t="shared" si="180"/>
        <v>0</v>
      </c>
      <c r="I84" s="33"/>
      <c r="J84" s="33"/>
      <c r="K84" s="33"/>
      <c r="L84" s="33"/>
      <c r="M84" s="33"/>
      <c r="N84" s="33"/>
      <c r="O84" s="34"/>
      <c r="P84" s="34"/>
      <c r="Q84" s="35">
        <f t="shared" si="181"/>
        <v>0</v>
      </c>
      <c r="R84" s="86"/>
      <c r="S84" s="35">
        <f>IF(D84="",0,IF(VLOOKUP($D84,limity!$A$1:$CC$7,HLOOKUP($E$15,limity!$A$1:$CC$2,2,FALSE),FALSE)=0,SUM(I84:N84),IF(SUM(I84:N84)&gt;VLOOKUP($D84,limity!$A$1:$CC$7,HLOOKUP($E$15,limity!$A$1:$CC$2,2,FALSE),FALSE),VLOOKUP($D84,limity!$A$1:$CC$7,HLOOKUP($E$15,limity!$A$1:$CC$2,2,FALSE),FALSE),SUM(I84:N84))))</f>
        <v>0</v>
      </c>
      <c r="T84" s="35" t="e">
        <f t="shared" si="182"/>
        <v>#DIV/0!</v>
      </c>
      <c r="U84" s="35" t="e">
        <f t="shared" si="183"/>
        <v>#DIV/0!</v>
      </c>
      <c r="V84" s="35" t="e">
        <f t="shared" si="184"/>
        <v>#DIV/0!</v>
      </c>
      <c r="W84" s="35" t="e">
        <f t="shared" si="185"/>
        <v>#DIV/0!</v>
      </c>
      <c r="X84" s="35" t="e">
        <f t="shared" si="186"/>
        <v>#DIV/0!</v>
      </c>
      <c r="Y84" s="35" t="e">
        <f t="shared" si="187"/>
        <v>#DIV/0!</v>
      </c>
      <c r="Z84" s="86"/>
      <c r="AA84" s="33"/>
      <c r="AB84" s="36" t="e">
        <f t="shared" si="188"/>
        <v>#DIV/0!</v>
      </c>
      <c r="AC84" s="35" t="e">
        <f t="shared" si="189"/>
        <v>#N/A</v>
      </c>
      <c r="AD84" s="37" t="e">
        <f t="shared" si="190"/>
        <v>#DIV/0!</v>
      </c>
      <c r="AE84" s="36" t="e">
        <f t="shared" si="191"/>
        <v>#DIV/0!</v>
      </c>
      <c r="AF84" s="36" t="e">
        <f t="shared" si="192"/>
        <v>#DIV/0!</v>
      </c>
      <c r="AG84" s="36" t="e">
        <f t="shared" si="193"/>
        <v>#DIV/0!</v>
      </c>
      <c r="AH84" s="36" t="e">
        <f t="shared" si="194"/>
        <v>#DIV/0!</v>
      </c>
      <c r="AI84" s="36" t="e">
        <f t="shared" si="195"/>
        <v>#DIV/0!</v>
      </c>
      <c r="AJ84" s="36" t="e">
        <f t="shared" si="196"/>
        <v>#DIV/0!</v>
      </c>
      <c r="AK84" s="38" t="e">
        <f>IF(OR(VLOOKUP($C84,limity!$A$12:$J$22,COUNTIF($AK$20:AK$20,"&lt;&gt;0")+1,0)=0,$H84&lt;VLOOKUP($C84,limity!$A$12:$J$22,COUNTIF($AK$20:AK$20,"&lt;&gt;0")+1,0)),ROUNDDOWN($AB84*AK$22,2),ROUNDDOWN($AB84*((VLOOKUP($C84,limity!$A$12:$J$22,COUNTIF($AK$20:AK$20,"&lt;&gt;0")+1,0)/$H84)*AK$22),2))</f>
        <v>#N/A</v>
      </c>
      <c r="AL84" s="38" t="e">
        <f>IF($AK84&gt;0,0,IF(OR(VLOOKUP($C84,limity!$A$12:$J$22,COUNTIF($AK$20:AL$20,"&lt;&gt;0")+1,0)=0,$H84&lt;VLOOKUP($C84,limity!$A$12:$J$22,COUNTIF($AK$20:AL$20,"&lt;&gt;0")+1,0)),ROUNDDOWN($AB84*AL$22,2),ROUNDDOWN($AB84*((VLOOKUP($C84,limity!$A$12:$J$22,COUNTIF($AK$20:AL$20,"&lt;&gt;0")+1,0)/$H84)*AL$22),2)))</f>
        <v>#N/A</v>
      </c>
      <c r="AM84" s="38" t="e">
        <f>IF(OR(VLOOKUP($C84,limity!$A$12:$J$22,COUNTIF($AK$20:AM$20,"&lt;&gt;0")+1,0)=0,$H84&lt;VLOOKUP($C84,limity!$A$12:$J$22,COUNTIF($AK$20:AM$20,"&lt;&gt;0")+1,0)),ROUNDDOWN($AB84*AM$22,2),ROUNDDOWN($AB84*((VLOOKUP($C84,limity!$A$12:$J$22,COUNTIF($AK$20:AM$20,"&lt;&gt;0")+1,0)/$H84)*AM$22),2))</f>
        <v>#N/A</v>
      </c>
      <c r="AN84" s="38" t="e">
        <f>IF(OR(VLOOKUP($C84,limity!$A$12:$J$22,COUNTIF($AK$20:AN$20,"&lt;&gt;0")+1,0)=0,$H84&lt;VLOOKUP($C84,limity!$A$12:$J$22,COUNTIF($AK$20:AN$20,"&lt;&gt;0")+1,0)),ROUNDDOWN($AB84*AN$22,2),ROUNDDOWN($AB84*((VLOOKUP($C84,limity!$A$12:$J$22,COUNTIF($AK$20:AN$20,"&lt;&gt;0")+1,0)/$H84)*AN$22),2))</f>
        <v>#N/A</v>
      </c>
      <c r="AO84" s="38" t="e">
        <f>IF(OR(VLOOKUP($C84,limity!$A$12:$J$22,COUNTIF($AK$20:AO$20,"&lt;&gt;0")+1,0)=0,$H84&lt;VLOOKUP($C84,limity!$A$12:$J$22,COUNTIF($AK$20:AO$20,"&lt;&gt;0")+1,0)),ROUNDDOWN($AB84*AO$22,2),ROUNDDOWN($AB84*((VLOOKUP($C84,limity!$A$12:$J$22,COUNTIF($AK$20:AO$20,"&lt;&gt;0")+1,0)/$H84)*AO$22),2))</f>
        <v>#N/A</v>
      </c>
      <c r="AP84" s="38" t="e">
        <f>IF(OR(VLOOKUP($C84,limity!$A$12:$J$22,COUNTIF($AK$20:AP$20,"&lt;&gt;0")+1,0)=0,$H84&lt;VLOOKUP($C84,limity!$A$12:$J$22,COUNTIF($AK$20:AP$20,"&lt;&gt;0")+1,0)),ROUNDDOWN($AB84*AP$22,2),ROUNDDOWN($AB84*((VLOOKUP($C84,limity!$A$12:$J$22,COUNTIF($AK$20:AP$20,"&lt;&gt;0")+1,0)/$H84)*AP$22),2))</f>
        <v>#N/A</v>
      </c>
      <c r="AQ84" s="38" t="e">
        <f>IF(OR(VLOOKUP($C84,limity!$A$12:$J$22,COUNTIF($AK$20:AQ$20,"&lt;&gt;0")+1,0)=0,$H84&lt;VLOOKUP($C84,limity!$A$12:$J$22,COUNTIF($AK$20:AQ$20,"&lt;&gt;0")+1,0)),ROUNDDOWN($AB84*AQ$22,2),ROUNDDOWN($AB84*((VLOOKUP($C84,limity!$A$12:$J$22,COUNTIF($AK$20:AQ$20,"&lt;&gt;0")+1,0)/$H84)*AQ$22),2))</f>
        <v>#N/A</v>
      </c>
      <c r="AR84" s="38" t="e">
        <f>IF(OR(VLOOKUP($C84,limity!$A$12:$J$22,COUNTIF($AK$20:AR$20,"&lt;&gt;0")+1,0)=0,$H84&lt;VLOOKUP($C84,limity!$A$12:$J$22,COUNTIF($AK$20:AR$20,"&lt;&gt;0")+1,0)),ROUNDDOWN($AB84*AR$22,2),ROUNDDOWN($AB84*((VLOOKUP($C84,limity!$A$12:$J$22,COUNTIF($AK$20:AR$20,"&lt;&gt;0")+1,0)/$H84)*AR$22),2))</f>
        <v>#N/A</v>
      </c>
      <c r="AS84" s="38" t="e">
        <f>IF(OR(VLOOKUP($C84,limity!$A$12:$J$22,COUNTIF($AK$20:AS$20,"&lt;&gt;0")+1,0)=0,$H84&lt;VLOOKUP($C84,limity!$A$12:$J$22,COUNTIF($AK$20:AS$20,"&lt;&gt;0")+1,0)),ROUNDDOWN($AB84*AS$22,2),ROUNDDOWN($AB84*((VLOOKUP($C84,limity!$A$12:$J$22,COUNTIF($AK$20:AS$20,"&lt;&gt;0")+1,0)/$H84)*AS$22),2))</f>
        <v>#N/A</v>
      </c>
      <c r="AT84" s="46"/>
    </row>
    <row r="85" spans="1:46" s="40" customFormat="1" ht="13.5" x14ac:dyDescent="0.2">
      <c r="A85" s="41" t="s">
        <v>121</v>
      </c>
      <c r="B85" s="92"/>
      <c r="C85" s="93"/>
      <c r="D85" s="32"/>
      <c r="E85" s="33"/>
      <c r="F85" s="34"/>
      <c r="G85" s="35">
        <f t="shared" si="179"/>
        <v>0</v>
      </c>
      <c r="H85" s="35">
        <f t="shared" si="180"/>
        <v>0</v>
      </c>
      <c r="I85" s="33"/>
      <c r="J85" s="33"/>
      <c r="K85" s="33"/>
      <c r="L85" s="33"/>
      <c r="M85" s="33"/>
      <c r="N85" s="33"/>
      <c r="O85" s="34"/>
      <c r="P85" s="34"/>
      <c r="Q85" s="35">
        <f t="shared" si="181"/>
        <v>0</v>
      </c>
      <c r="R85" s="86"/>
      <c r="S85" s="35">
        <f>IF(D85="",0,IF(VLOOKUP($D85,limity!$A$1:$CC$7,HLOOKUP($E$15,limity!$A$1:$CC$2,2,FALSE),FALSE)=0,SUM(I85:N85),IF(SUM(I85:N85)&gt;VLOOKUP($D85,limity!$A$1:$CC$7,HLOOKUP($E$15,limity!$A$1:$CC$2,2,FALSE),FALSE),VLOOKUP($D85,limity!$A$1:$CC$7,HLOOKUP($E$15,limity!$A$1:$CC$2,2,FALSE),FALSE),SUM(I85:N85))))</f>
        <v>0</v>
      </c>
      <c r="T85" s="35" t="e">
        <f t="shared" si="182"/>
        <v>#DIV/0!</v>
      </c>
      <c r="U85" s="35" t="e">
        <f t="shared" si="183"/>
        <v>#DIV/0!</v>
      </c>
      <c r="V85" s="35" t="e">
        <f t="shared" si="184"/>
        <v>#DIV/0!</v>
      </c>
      <c r="W85" s="35" t="e">
        <f t="shared" si="185"/>
        <v>#DIV/0!</v>
      </c>
      <c r="X85" s="35" t="e">
        <f t="shared" si="186"/>
        <v>#DIV/0!</v>
      </c>
      <c r="Y85" s="35" t="e">
        <f t="shared" si="187"/>
        <v>#DIV/0!</v>
      </c>
      <c r="Z85" s="86"/>
      <c r="AA85" s="33"/>
      <c r="AB85" s="36" t="e">
        <f t="shared" si="188"/>
        <v>#DIV/0!</v>
      </c>
      <c r="AC85" s="35" t="e">
        <f t="shared" si="189"/>
        <v>#N/A</v>
      </c>
      <c r="AD85" s="37" t="e">
        <f t="shared" si="190"/>
        <v>#DIV/0!</v>
      </c>
      <c r="AE85" s="36" t="e">
        <f t="shared" si="191"/>
        <v>#DIV/0!</v>
      </c>
      <c r="AF85" s="36" t="e">
        <f t="shared" si="192"/>
        <v>#DIV/0!</v>
      </c>
      <c r="AG85" s="36" t="e">
        <f t="shared" si="193"/>
        <v>#DIV/0!</v>
      </c>
      <c r="AH85" s="36" t="e">
        <f t="shared" si="194"/>
        <v>#DIV/0!</v>
      </c>
      <c r="AI85" s="36" t="e">
        <f t="shared" si="195"/>
        <v>#DIV/0!</v>
      </c>
      <c r="AJ85" s="36" t="e">
        <f t="shared" si="196"/>
        <v>#DIV/0!</v>
      </c>
      <c r="AK85" s="38" t="e">
        <f>IF(OR(VLOOKUP($C85,limity!$A$12:$J$22,COUNTIF($AK$20:AK$20,"&lt;&gt;0")+1,0)=0,$H85&lt;VLOOKUP($C85,limity!$A$12:$J$22,COUNTIF($AK$20:AK$20,"&lt;&gt;0")+1,0)),ROUNDDOWN($AB85*AK$22,2),ROUNDDOWN($AB85*((VLOOKUP($C85,limity!$A$12:$J$22,COUNTIF($AK$20:AK$20,"&lt;&gt;0")+1,0)/$H85)*AK$22),2))</f>
        <v>#N/A</v>
      </c>
      <c r="AL85" s="38" t="e">
        <f>IF($AK85&gt;0,0,IF(OR(VLOOKUP($C85,limity!$A$12:$J$22,COUNTIF($AK$20:AL$20,"&lt;&gt;0")+1,0)=0,$H85&lt;VLOOKUP($C85,limity!$A$12:$J$22,COUNTIF($AK$20:AL$20,"&lt;&gt;0")+1,0)),ROUNDDOWN($AB85*AL$22,2),ROUNDDOWN($AB85*((VLOOKUP($C85,limity!$A$12:$J$22,COUNTIF($AK$20:AL$20,"&lt;&gt;0")+1,0)/$H85)*AL$22),2)))</f>
        <v>#N/A</v>
      </c>
      <c r="AM85" s="38" t="e">
        <f>IF(OR(VLOOKUP($C85,limity!$A$12:$J$22,COUNTIF($AK$20:AM$20,"&lt;&gt;0")+1,0)=0,$H85&lt;VLOOKUP($C85,limity!$A$12:$J$22,COUNTIF($AK$20:AM$20,"&lt;&gt;0")+1,0)),ROUNDDOWN($AB85*AM$22,2),ROUNDDOWN($AB85*((VLOOKUP($C85,limity!$A$12:$J$22,COUNTIF($AK$20:AM$20,"&lt;&gt;0")+1,0)/$H85)*AM$22),2))</f>
        <v>#N/A</v>
      </c>
      <c r="AN85" s="38" t="e">
        <f>IF(OR(VLOOKUP($C85,limity!$A$12:$J$22,COUNTIF($AK$20:AN$20,"&lt;&gt;0")+1,0)=0,$H85&lt;VLOOKUP($C85,limity!$A$12:$J$22,COUNTIF($AK$20:AN$20,"&lt;&gt;0")+1,0)),ROUNDDOWN($AB85*AN$22,2),ROUNDDOWN($AB85*((VLOOKUP($C85,limity!$A$12:$J$22,COUNTIF($AK$20:AN$20,"&lt;&gt;0")+1,0)/$H85)*AN$22),2))</f>
        <v>#N/A</v>
      </c>
      <c r="AO85" s="38" t="e">
        <f>IF(OR(VLOOKUP($C85,limity!$A$12:$J$22,COUNTIF($AK$20:AO$20,"&lt;&gt;0")+1,0)=0,$H85&lt;VLOOKUP($C85,limity!$A$12:$J$22,COUNTIF($AK$20:AO$20,"&lt;&gt;0")+1,0)),ROUNDDOWN($AB85*AO$22,2),ROUNDDOWN($AB85*((VLOOKUP($C85,limity!$A$12:$J$22,COUNTIF($AK$20:AO$20,"&lt;&gt;0")+1,0)/$H85)*AO$22),2))</f>
        <v>#N/A</v>
      </c>
      <c r="AP85" s="38" t="e">
        <f>IF(OR(VLOOKUP($C85,limity!$A$12:$J$22,COUNTIF($AK$20:AP$20,"&lt;&gt;0")+1,0)=0,$H85&lt;VLOOKUP($C85,limity!$A$12:$J$22,COUNTIF($AK$20:AP$20,"&lt;&gt;0")+1,0)),ROUNDDOWN($AB85*AP$22,2),ROUNDDOWN($AB85*((VLOOKUP($C85,limity!$A$12:$J$22,COUNTIF($AK$20:AP$20,"&lt;&gt;0")+1,0)/$H85)*AP$22),2))</f>
        <v>#N/A</v>
      </c>
      <c r="AQ85" s="38" t="e">
        <f>IF(OR(VLOOKUP($C85,limity!$A$12:$J$22,COUNTIF($AK$20:AQ$20,"&lt;&gt;0")+1,0)=0,$H85&lt;VLOOKUP($C85,limity!$A$12:$J$22,COUNTIF($AK$20:AQ$20,"&lt;&gt;0")+1,0)),ROUNDDOWN($AB85*AQ$22,2),ROUNDDOWN($AB85*((VLOOKUP($C85,limity!$A$12:$J$22,COUNTIF($AK$20:AQ$20,"&lt;&gt;0")+1,0)/$H85)*AQ$22),2))</f>
        <v>#N/A</v>
      </c>
      <c r="AR85" s="38" t="e">
        <f>IF(OR(VLOOKUP($C85,limity!$A$12:$J$22,COUNTIF($AK$20:AR$20,"&lt;&gt;0")+1,0)=0,$H85&lt;VLOOKUP($C85,limity!$A$12:$J$22,COUNTIF($AK$20:AR$20,"&lt;&gt;0")+1,0)),ROUNDDOWN($AB85*AR$22,2),ROUNDDOWN($AB85*((VLOOKUP($C85,limity!$A$12:$J$22,COUNTIF($AK$20:AR$20,"&lt;&gt;0")+1,0)/$H85)*AR$22),2))</f>
        <v>#N/A</v>
      </c>
      <c r="AS85" s="38" t="e">
        <f>IF(OR(VLOOKUP($C85,limity!$A$12:$J$22,COUNTIF($AK$20:AS$20,"&lt;&gt;0")+1,0)=0,$H85&lt;VLOOKUP($C85,limity!$A$12:$J$22,COUNTIF($AK$20:AS$20,"&lt;&gt;0")+1,0)),ROUNDDOWN($AB85*AS$22,2),ROUNDDOWN($AB85*((VLOOKUP($C85,limity!$A$12:$J$22,COUNTIF($AK$20:AS$20,"&lt;&gt;0")+1,0)/$H85)*AS$22),2))</f>
        <v>#N/A</v>
      </c>
      <c r="AT85" s="46"/>
    </row>
    <row r="86" spans="1:46" s="40" customFormat="1" ht="13.5" x14ac:dyDescent="0.2">
      <c r="A86" s="41" t="s">
        <v>122</v>
      </c>
      <c r="B86" s="92"/>
      <c r="C86" s="93"/>
      <c r="D86" s="32"/>
      <c r="E86" s="33"/>
      <c r="F86" s="34"/>
      <c r="G86" s="35">
        <f t="shared" si="179"/>
        <v>0</v>
      </c>
      <c r="H86" s="35">
        <f t="shared" si="180"/>
        <v>0</v>
      </c>
      <c r="I86" s="33"/>
      <c r="J86" s="33"/>
      <c r="K86" s="33"/>
      <c r="L86" s="33"/>
      <c r="M86" s="33"/>
      <c r="N86" s="33"/>
      <c r="O86" s="34"/>
      <c r="P86" s="34"/>
      <c r="Q86" s="35">
        <f t="shared" si="181"/>
        <v>0</v>
      </c>
      <c r="R86" s="86"/>
      <c r="S86" s="35">
        <f>IF(D86="",0,IF(VLOOKUP($D86,limity!$A$1:$CC$7,HLOOKUP($E$15,limity!$A$1:$CC$2,2,FALSE),FALSE)=0,SUM(I86:N86),IF(SUM(I86:N86)&gt;VLOOKUP($D86,limity!$A$1:$CC$7,HLOOKUP($E$15,limity!$A$1:$CC$2,2,FALSE),FALSE),VLOOKUP($D86,limity!$A$1:$CC$7,HLOOKUP($E$15,limity!$A$1:$CC$2,2,FALSE),FALSE),SUM(I86:N86))))</f>
        <v>0</v>
      </c>
      <c r="T86" s="35" t="e">
        <f t="shared" si="182"/>
        <v>#DIV/0!</v>
      </c>
      <c r="U86" s="35" t="e">
        <f t="shared" si="183"/>
        <v>#DIV/0!</v>
      </c>
      <c r="V86" s="35" t="e">
        <f t="shared" si="184"/>
        <v>#DIV/0!</v>
      </c>
      <c r="W86" s="35" t="e">
        <f t="shared" si="185"/>
        <v>#DIV/0!</v>
      </c>
      <c r="X86" s="35" t="e">
        <f t="shared" si="186"/>
        <v>#DIV/0!</v>
      </c>
      <c r="Y86" s="35" t="e">
        <f t="shared" si="187"/>
        <v>#DIV/0!</v>
      </c>
      <c r="Z86" s="86"/>
      <c r="AA86" s="33"/>
      <c r="AB86" s="36" t="e">
        <f t="shared" si="188"/>
        <v>#DIV/0!</v>
      </c>
      <c r="AC86" s="35" t="e">
        <f t="shared" si="189"/>
        <v>#N/A</v>
      </c>
      <c r="AD86" s="37" t="e">
        <f t="shared" si="190"/>
        <v>#DIV/0!</v>
      </c>
      <c r="AE86" s="36" t="e">
        <f t="shared" si="191"/>
        <v>#DIV/0!</v>
      </c>
      <c r="AF86" s="36" t="e">
        <f t="shared" si="192"/>
        <v>#DIV/0!</v>
      </c>
      <c r="AG86" s="36" t="e">
        <f t="shared" si="193"/>
        <v>#DIV/0!</v>
      </c>
      <c r="AH86" s="36" t="e">
        <f t="shared" si="194"/>
        <v>#DIV/0!</v>
      </c>
      <c r="AI86" s="36" t="e">
        <f t="shared" si="195"/>
        <v>#DIV/0!</v>
      </c>
      <c r="AJ86" s="36" t="e">
        <f t="shared" si="196"/>
        <v>#DIV/0!</v>
      </c>
      <c r="AK86" s="38" t="e">
        <f>IF(OR(VLOOKUP($C86,limity!$A$12:$J$22,COUNTIF($AK$20:AK$20,"&lt;&gt;0")+1,0)=0,$H86&lt;VLOOKUP($C86,limity!$A$12:$J$22,COUNTIF($AK$20:AK$20,"&lt;&gt;0")+1,0)),ROUNDDOWN($AB86*AK$22,2),ROUNDDOWN($AB86*((VLOOKUP($C86,limity!$A$12:$J$22,COUNTIF($AK$20:AK$20,"&lt;&gt;0")+1,0)/$H86)*AK$22),2))</f>
        <v>#N/A</v>
      </c>
      <c r="AL86" s="38" t="e">
        <f>IF($AK86&gt;0,0,IF(OR(VLOOKUP($C86,limity!$A$12:$J$22,COUNTIF($AK$20:AL$20,"&lt;&gt;0")+1,0)=0,$H86&lt;VLOOKUP($C86,limity!$A$12:$J$22,COUNTIF($AK$20:AL$20,"&lt;&gt;0")+1,0)),ROUNDDOWN($AB86*AL$22,2),ROUNDDOWN($AB86*((VLOOKUP($C86,limity!$A$12:$J$22,COUNTIF($AK$20:AL$20,"&lt;&gt;0")+1,0)/$H86)*AL$22),2)))</f>
        <v>#N/A</v>
      </c>
      <c r="AM86" s="38" t="e">
        <f>IF(OR(VLOOKUP($C86,limity!$A$12:$J$22,COUNTIF($AK$20:AM$20,"&lt;&gt;0")+1,0)=0,$H86&lt;VLOOKUP($C86,limity!$A$12:$J$22,COUNTIF($AK$20:AM$20,"&lt;&gt;0")+1,0)),ROUNDDOWN($AB86*AM$22,2),ROUNDDOWN($AB86*((VLOOKUP($C86,limity!$A$12:$J$22,COUNTIF($AK$20:AM$20,"&lt;&gt;0")+1,0)/$H86)*AM$22),2))</f>
        <v>#N/A</v>
      </c>
      <c r="AN86" s="38" t="e">
        <f>IF(OR(VLOOKUP($C86,limity!$A$12:$J$22,COUNTIF($AK$20:AN$20,"&lt;&gt;0")+1,0)=0,$H86&lt;VLOOKUP($C86,limity!$A$12:$J$22,COUNTIF($AK$20:AN$20,"&lt;&gt;0")+1,0)),ROUNDDOWN($AB86*AN$22,2),ROUNDDOWN($AB86*((VLOOKUP($C86,limity!$A$12:$J$22,COUNTIF($AK$20:AN$20,"&lt;&gt;0")+1,0)/$H86)*AN$22),2))</f>
        <v>#N/A</v>
      </c>
      <c r="AO86" s="38" t="e">
        <f>IF(OR(VLOOKUP($C86,limity!$A$12:$J$22,COUNTIF($AK$20:AO$20,"&lt;&gt;0")+1,0)=0,$H86&lt;VLOOKUP($C86,limity!$A$12:$J$22,COUNTIF($AK$20:AO$20,"&lt;&gt;0")+1,0)),ROUNDDOWN($AB86*AO$22,2),ROUNDDOWN($AB86*((VLOOKUP($C86,limity!$A$12:$J$22,COUNTIF($AK$20:AO$20,"&lt;&gt;0")+1,0)/$H86)*AO$22),2))</f>
        <v>#N/A</v>
      </c>
      <c r="AP86" s="38" t="e">
        <f>IF(OR(VLOOKUP($C86,limity!$A$12:$J$22,COUNTIF($AK$20:AP$20,"&lt;&gt;0")+1,0)=0,$H86&lt;VLOOKUP($C86,limity!$A$12:$J$22,COUNTIF($AK$20:AP$20,"&lt;&gt;0")+1,0)),ROUNDDOWN($AB86*AP$22,2),ROUNDDOWN($AB86*((VLOOKUP($C86,limity!$A$12:$J$22,COUNTIF($AK$20:AP$20,"&lt;&gt;0")+1,0)/$H86)*AP$22),2))</f>
        <v>#N/A</v>
      </c>
      <c r="AQ86" s="38" t="e">
        <f>IF(OR(VLOOKUP($C86,limity!$A$12:$J$22,COUNTIF($AK$20:AQ$20,"&lt;&gt;0")+1,0)=0,$H86&lt;VLOOKUP($C86,limity!$A$12:$J$22,COUNTIF($AK$20:AQ$20,"&lt;&gt;0")+1,0)),ROUNDDOWN($AB86*AQ$22,2),ROUNDDOWN($AB86*((VLOOKUP($C86,limity!$A$12:$J$22,COUNTIF($AK$20:AQ$20,"&lt;&gt;0")+1,0)/$H86)*AQ$22),2))</f>
        <v>#N/A</v>
      </c>
      <c r="AR86" s="38" t="e">
        <f>IF(OR(VLOOKUP($C86,limity!$A$12:$J$22,COUNTIF($AK$20:AR$20,"&lt;&gt;0")+1,0)=0,$H86&lt;VLOOKUP($C86,limity!$A$12:$J$22,COUNTIF($AK$20:AR$20,"&lt;&gt;0")+1,0)),ROUNDDOWN($AB86*AR$22,2),ROUNDDOWN($AB86*((VLOOKUP($C86,limity!$A$12:$J$22,COUNTIF($AK$20:AR$20,"&lt;&gt;0")+1,0)/$H86)*AR$22),2))</f>
        <v>#N/A</v>
      </c>
      <c r="AS86" s="38" t="e">
        <f>IF(OR(VLOOKUP($C86,limity!$A$12:$J$22,COUNTIF($AK$20:AS$20,"&lt;&gt;0")+1,0)=0,$H86&lt;VLOOKUP($C86,limity!$A$12:$J$22,COUNTIF($AK$20:AS$20,"&lt;&gt;0")+1,0)),ROUNDDOWN($AB86*AS$22,2),ROUNDDOWN($AB86*((VLOOKUP($C86,limity!$A$12:$J$22,COUNTIF($AK$20:AS$20,"&lt;&gt;0")+1,0)/$H86)*AS$22),2))</f>
        <v>#N/A</v>
      </c>
      <c r="AT86" s="46"/>
    </row>
    <row r="87" spans="1:46" s="47" customFormat="1" ht="13.5" x14ac:dyDescent="0.2">
      <c r="A87" s="42" t="s">
        <v>114</v>
      </c>
      <c r="B87" s="137"/>
      <c r="C87" s="138"/>
      <c r="D87" s="43"/>
      <c r="E87" s="44"/>
      <c r="F87" s="44"/>
      <c r="G87" s="45"/>
      <c r="H87" s="44">
        <f>SUM(H74:H86)</f>
        <v>0</v>
      </c>
      <c r="I87" s="45"/>
      <c r="J87" s="45"/>
      <c r="K87" s="45"/>
      <c r="L87" s="45"/>
      <c r="M87" s="45"/>
      <c r="N87" s="45"/>
      <c r="O87" s="45"/>
      <c r="P87" s="45"/>
      <c r="Q87" s="44">
        <f>SUM(Q74:Q86)</f>
        <v>0</v>
      </c>
      <c r="R87" s="86"/>
      <c r="S87" s="44">
        <f t="shared" ref="S87:Y87" si="197">SUM(S74:S86)</f>
        <v>0</v>
      </c>
      <c r="T87" s="44" t="e">
        <f t="shared" si="197"/>
        <v>#DIV/0!</v>
      </c>
      <c r="U87" s="44" t="e">
        <f t="shared" si="197"/>
        <v>#DIV/0!</v>
      </c>
      <c r="V87" s="44" t="e">
        <f t="shared" si="197"/>
        <v>#DIV/0!</v>
      </c>
      <c r="W87" s="44" t="e">
        <f t="shared" si="197"/>
        <v>#DIV/0!</v>
      </c>
      <c r="X87" s="44" t="e">
        <f t="shared" si="197"/>
        <v>#DIV/0!</v>
      </c>
      <c r="Y87" s="44" t="e">
        <f t="shared" si="197"/>
        <v>#DIV/0!</v>
      </c>
      <c r="Z87" s="86"/>
      <c r="AA87" s="45"/>
      <c r="AB87" s="44" t="e">
        <f t="shared" ref="AB87:AS87" si="198">SUM(AB74:AB86)</f>
        <v>#DIV/0!</v>
      </c>
      <c r="AC87" s="44" t="e">
        <f t="shared" si="198"/>
        <v>#N/A</v>
      </c>
      <c r="AD87" s="44" t="e">
        <f t="shared" si="198"/>
        <v>#DIV/0!</v>
      </c>
      <c r="AE87" s="44" t="e">
        <f t="shared" si="198"/>
        <v>#DIV/0!</v>
      </c>
      <c r="AF87" s="44" t="e">
        <f t="shared" si="198"/>
        <v>#DIV/0!</v>
      </c>
      <c r="AG87" s="44" t="e">
        <f t="shared" si="198"/>
        <v>#DIV/0!</v>
      </c>
      <c r="AH87" s="44" t="e">
        <f t="shared" si="198"/>
        <v>#DIV/0!</v>
      </c>
      <c r="AI87" s="44" t="e">
        <f t="shared" si="198"/>
        <v>#DIV/0!</v>
      </c>
      <c r="AJ87" s="44" t="e">
        <f t="shared" si="198"/>
        <v>#DIV/0!</v>
      </c>
      <c r="AK87" s="44" t="e">
        <f t="shared" si="198"/>
        <v>#N/A</v>
      </c>
      <c r="AL87" s="44" t="e">
        <f t="shared" si="198"/>
        <v>#N/A</v>
      </c>
      <c r="AM87" s="44" t="e">
        <f t="shared" si="198"/>
        <v>#N/A</v>
      </c>
      <c r="AN87" s="44" t="e">
        <f t="shared" si="198"/>
        <v>#N/A</v>
      </c>
      <c r="AO87" s="44" t="e">
        <f t="shared" si="198"/>
        <v>#N/A</v>
      </c>
      <c r="AP87" s="44" t="e">
        <f t="shared" si="198"/>
        <v>#N/A</v>
      </c>
      <c r="AQ87" s="44" t="e">
        <f t="shared" si="198"/>
        <v>#N/A</v>
      </c>
      <c r="AR87" s="44" t="e">
        <f t="shared" si="198"/>
        <v>#N/A</v>
      </c>
      <c r="AS87" s="44" t="e">
        <f t="shared" si="198"/>
        <v>#N/A</v>
      </c>
      <c r="AT87" s="46"/>
    </row>
    <row r="88" spans="1:46" s="40" customFormat="1" ht="13.5" x14ac:dyDescent="0.2">
      <c r="A88" s="31" t="s">
        <v>119</v>
      </c>
      <c r="B88" s="92"/>
      <c r="C88" s="93"/>
      <c r="D88" s="32"/>
      <c r="E88" s="33"/>
      <c r="F88" s="34"/>
      <c r="G88" s="35">
        <f t="shared" si="179"/>
        <v>0</v>
      </c>
      <c r="H88" s="35">
        <f t="shared" si="180"/>
        <v>0</v>
      </c>
      <c r="I88" s="33"/>
      <c r="J88" s="33"/>
      <c r="K88" s="33"/>
      <c r="L88" s="33"/>
      <c r="M88" s="33"/>
      <c r="N88" s="33"/>
      <c r="O88" s="34"/>
      <c r="P88" s="34"/>
      <c r="Q88" s="35">
        <f t="shared" si="181"/>
        <v>0</v>
      </c>
      <c r="R88" s="86"/>
      <c r="S88" s="35">
        <f>IF(D88="",0,IF(VLOOKUP($D88,limity!$A$1:$CC$7,HLOOKUP($E$15,limity!$A$1:$CC$2,2,FALSE),FALSE)=0,SUM(I88:N88),IF(SUM(I88:N88)&gt;VLOOKUP($D88,limity!$A$1:$CC$7,HLOOKUP($E$15,limity!$A$1:$CC$2,2,FALSE),FALSE),VLOOKUP($D88,limity!$A$1:$CC$7,HLOOKUP($E$15,limity!$A$1:$CC$2,2,FALSE),FALSE),SUM(I88:N88))))</f>
        <v>0</v>
      </c>
      <c r="T88" s="35" t="e">
        <f t="shared" si="182"/>
        <v>#DIV/0!</v>
      </c>
      <c r="U88" s="35" t="e">
        <f t="shared" si="183"/>
        <v>#DIV/0!</v>
      </c>
      <c r="V88" s="35" t="e">
        <f t="shared" si="184"/>
        <v>#DIV/0!</v>
      </c>
      <c r="W88" s="35" t="e">
        <f t="shared" si="185"/>
        <v>#DIV/0!</v>
      </c>
      <c r="X88" s="35" t="e">
        <f t="shared" si="186"/>
        <v>#DIV/0!</v>
      </c>
      <c r="Y88" s="35" t="e">
        <f t="shared" si="187"/>
        <v>#DIV/0!</v>
      </c>
      <c r="Z88" s="86"/>
      <c r="AA88" s="33"/>
      <c r="AB88" s="36" t="e">
        <f t="shared" si="188"/>
        <v>#DIV/0!</v>
      </c>
      <c r="AC88" s="35" t="e">
        <f t="shared" si="189"/>
        <v>#N/A</v>
      </c>
      <c r="AD88" s="37" t="e">
        <f t="shared" si="190"/>
        <v>#DIV/0!</v>
      </c>
      <c r="AE88" s="36" t="e">
        <f t="shared" si="191"/>
        <v>#DIV/0!</v>
      </c>
      <c r="AF88" s="36" t="e">
        <f t="shared" si="192"/>
        <v>#DIV/0!</v>
      </c>
      <c r="AG88" s="36" t="e">
        <f t="shared" si="193"/>
        <v>#DIV/0!</v>
      </c>
      <c r="AH88" s="36" t="e">
        <f t="shared" si="194"/>
        <v>#DIV/0!</v>
      </c>
      <c r="AI88" s="36" t="e">
        <f t="shared" si="195"/>
        <v>#DIV/0!</v>
      </c>
      <c r="AJ88" s="36" t="e">
        <f t="shared" si="196"/>
        <v>#DIV/0!</v>
      </c>
      <c r="AK88" s="38" t="e">
        <f>IF(OR(VLOOKUP($C88,limity!$A$12:$J$22,COUNTIF($AK$20:AK$20,"&lt;&gt;0")+1,0)=0,$H88&lt;VLOOKUP($C88,limity!$A$12:$J$22,COUNTIF($AK$20:AK$20,"&lt;&gt;0")+1,0)),ROUNDDOWN($AB88*AK$22,2),ROUNDDOWN($AB88*((VLOOKUP($C88,limity!$A$12:$J$22,COUNTIF($AK$20:AK$20,"&lt;&gt;0")+1,0)/$H88)*AK$22),2))</f>
        <v>#N/A</v>
      </c>
      <c r="AL88" s="38" t="e">
        <f>IF($AK88&gt;0,0,IF(OR(VLOOKUP($C88,limity!$A$12:$J$22,COUNTIF($AK$20:AL$20,"&lt;&gt;0")+1,0)=0,$H88&lt;VLOOKUP($C88,limity!$A$12:$J$22,COUNTIF($AK$20:AL$20,"&lt;&gt;0")+1,0)),ROUNDDOWN($AB88*AL$22,2),ROUNDDOWN($AB88*((VLOOKUP($C88,limity!$A$12:$J$22,COUNTIF($AK$20:AL$20,"&lt;&gt;0")+1,0)/$H88)*AL$22),2)))</f>
        <v>#N/A</v>
      </c>
      <c r="AM88" s="38" t="e">
        <f>IF(OR(VLOOKUP($C88,limity!$A$12:$J$22,COUNTIF($AK$20:AM$20,"&lt;&gt;0")+1,0)=0,$H88&lt;VLOOKUP($C88,limity!$A$12:$J$22,COUNTIF($AK$20:AM$20,"&lt;&gt;0")+1,0)),ROUNDDOWN($AB88*AM$22,2),ROUNDDOWN($AB88*((VLOOKUP($C88,limity!$A$12:$J$22,COUNTIF($AK$20:AM$20,"&lt;&gt;0")+1,0)/$H88)*AM$22),2))</f>
        <v>#N/A</v>
      </c>
      <c r="AN88" s="38" t="e">
        <f>IF(OR(VLOOKUP($C88,limity!$A$12:$J$22,COUNTIF($AK$20:AN$20,"&lt;&gt;0")+1,0)=0,$H88&lt;VLOOKUP($C88,limity!$A$12:$J$22,COUNTIF($AK$20:AN$20,"&lt;&gt;0")+1,0)),ROUNDDOWN($AB88*AN$22,2),ROUNDDOWN($AB88*((VLOOKUP($C88,limity!$A$12:$J$22,COUNTIF($AK$20:AN$20,"&lt;&gt;0")+1,0)/$H88)*AN$22),2))</f>
        <v>#N/A</v>
      </c>
      <c r="AO88" s="38" t="e">
        <f>IF(OR(VLOOKUP($C88,limity!$A$12:$J$22,COUNTIF($AK$20:AO$20,"&lt;&gt;0")+1,0)=0,$H88&lt;VLOOKUP($C88,limity!$A$12:$J$22,COUNTIF($AK$20:AO$20,"&lt;&gt;0")+1,0)),ROUNDDOWN($AB88*AO$22,2),ROUNDDOWN($AB88*((VLOOKUP($C88,limity!$A$12:$J$22,COUNTIF($AK$20:AO$20,"&lt;&gt;0")+1,0)/$H88)*AO$22),2))</f>
        <v>#N/A</v>
      </c>
      <c r="AP88" s="38" t="e">
        <f>IF(OR(VLOOKUP($C88,limity!$A$12:$J$22,COUNTIF($AK$20:AP$20,"&lt;&gt;0")+1,0)=0,$H88&lt;VLOOKUP($C88,limity!$A$12:$J$22,COUNTIF($AK$20:AP$20,"&lt;&gt;0")+1,0)),ROUNDDOWN($AB88*AP$22,2),ROUNDDOWN($AB88*((VLOOKUP($C88,limity!$A$12:$J$22,COUNTIF($AK$20:AP$20,"&lt;&gt;0")+1,0)/$H88)*AP$22),2))</f>
        <v>#N/A</v>
      </c>
      <c r="AQ88" s="38" t="e">
        <f>IF(OR(VLOOKUP($C88,limity!$A$12:$J$22,COUNTIF($AK$20:AQ$20,"&lt;&gt;0")+1,0)=0,$H88&lt;VLOOKUP($C88,limity!$A$12:$J$22,COUNTIF($AK$20:AQ$20,"&lt;&gt;0")+1,0)),ROUNDDOWN($AB88*AQ$22,2),ROUNDDOWN($AB88*((VLOOKUP($C88,limity!$A$12:$J$22,COUNTIF($AK$20:AQ$20,"&lt;&gt;0")+1,0)/$H88)*AQ$22),2))</f>
        <v>#N/A</v>
      </c>
      <c r="AR88" s="38" t="e">
        <f>IF(OR(VLOOKUP($C88,limity!$A$12:$J$22,COUNTIF($AK$20:AR$20,"&lt;&gt;0")+1,0)=0,$H88&lt;VLOOKUP($C88,limity!$A$12:$J$22,COUNTIF($AK$20:AR$20,"&lt;&gt;0")+1,0)),ROUNDDOWN($AB88*AR$22,2),ROUNDDOWN($AB88*((VLOOKUP($C88,limity!$A$12:$J$22,COUNTIF($AK$20:AR$20,"&lt;&gt;0")+1,0)/$H88)*AR$22),2))</f>
        <v>#N/A</v>
      </c>
      <c r="AS88" s="38" t="e">
        <f>IF(OR(VLOOKUP($C88,limity!$A$12:$J$22,COUNTIF($AK$20:AS$20,"&lt;&gt;0")+1,0)=0,$H88&lt;VLOOKUP($C88,limity!$A$12:$J$22,COUNTIF($AK$20:AS$20,"&lt;&gt;0")+1,0)),ROUNDDOWN($AB88*AS$22,2),ROUNDDOWN($AB88*((VLOOKUP($C88,limity!$A$12:$J$22,COUNTIF($AK$20:AS$20,"&lt;&gt;0")+1,0)/$H88)*AS$22),2))</f>
        <v>#N/A</v>
      </c>
      <c r="AT88" s="46"/>
    </row>
    <row r="89" spans="1:46" s="40" customFormat="1" ht="13.5" x14ac:dyDescent="0.2">
      <c r="A89" s="41" t="s">
        <v>120</v>
      </c>
      <c r="B89" s="92"/>
      <c r="C89" s="93"/>
      <c r="D89" s="32"/>
      <c r="E89" s="33"/>
      <c r="F89" s="34"/>
      <c r="G89" s="35">
        <f t="shared" si="179"/>
        <v>0</v>
      </c>
      <c r="H89" s="35">
        <f t="shared" si="180"/>
        <v>0</v>
      </c>
      <c r="I89" s="33"/>
      <c r="J89" s="33"/>
      <c r="K89" s="33"/>
      <c r="L89" s="33"/>
      <c r="M89" s="33"/>
      <c r="N89" s="33"/>
      <c r="O89" s="34"/>
      <c r="P89" s="34"/>
      <c r="Q89" s="35">
        <f t="shared" si="181"/>
        <v>0</v>
      </c>
      <c r="R89" s="86"/>
      <c r="S89" s="35">
        <f>IF(D89="",0,IF(VLOOKUP($D89,limity!$A$1:$CC$7,HLOOKUP($E$15,limity!$A$1:$CC$2,2,FALSE),FALSE)=0,SUM(I89:N89),IF(SUM(I89:N89)&gt;VLOOKUP($D89,limity!$A$1:$CC$7,HLOOKUP($E$15,limity!$A$1:$CC$2,2,FALSE),FALSE),VLOOKUP($D89,limity!$A$1:$CC$7,HLOOKUP($E$15,limity!$A$1:$CC$2,2,FALSE),FALSE),SUM(I89:N89))))</f>
        <v>0</v>
      </c>
      <c r="T89" s="35" t="e">
        <f t="shared" si="182"/>
        <v>#DIV/0!</v>
      </c>
      <c r="U89" s="35" t="e">
        <f t="shared" si="183"/>
        <v>#DIV/0!</v>
      </c>
      <c r="V89" s="35" t="e">
        <f t="shared" si="184"/>
        <v>#DIV/0!</v>
      </c>
      <c r="W89" s="35" t="e">
        <f t="shared" si="185"/>
        <v>#DIV/0!</v>
      </c>
      <c r="X89" s="35" t="e">
        <f t="shared" si="186"/>
        <v>#DIV/0!</v>
      </c>
      <c r="Y89" s="35" t="e">
        <f t="shared" si="187"/>
        <v>#DIV/0!</v>
      </c>
      <c r="Z89" s="86"/>
      <c r="AA89" s="33"/>
      <c r="AB89" s="36" t="e">
        <f t="shared" si="188"/>
        <v>#DIV/0!</v>
      </c>
      <c r="AC89" s="35" t="e">
        <f t="shared" si="189"/>
        <v>#N/A</v>
      </c>
      <c r="AD89" s="37" t="e">
        <f t="shared" si="190"/>
        <v>#DIV/0!</v>
      </c>
      <c r="AE89" s="36" t="e">
        <f t="shared" si="191"/>
        <v>#DIV/0!</v>
      </c>
      <c r="AF89" s="36" t="e">
        <f t="shared" si="192"/>
        <v>#DIV/0!</v>
      </c>
      <c r="AG89" s="36" t="e">
        <f t="shared" si="193"/>
        <v>#DIV/0!</v>
      </c>
      <c r="AH89" s="36" t="e">
        <f t="shared" si="194"/>
        <v>#DIV/0!</v>
      </c>
      <c r="AI89" s="36" t="e">
        <f t="shared" si="195"/>
        <v>#DIV/0!</v>
      </c>
      <c r="AJ89" s="36" t="e">
        <f t="shared" si="196"/>
        <v>#DIV/0!</v>
      </c>
      <c r="AK89" s="38" t="e">
        <f>IF(OR(VLOOKUP($C89,limity!$A$12:$J$22,COUNTIF($AK$20:AK$20,"&lt;&gt;0")+1,0)=0,$H89&lt;VLOOKUP($C89,limity!$A$12:$J$22,COUNTIF($AK$20:AK$20,"&lt;&gt;0")+1,0)),ROUNDDOWN($AB89*AK$22,2),ROUNDDOWN($AB89*((VLOOKUP($C89,limity!$A$12:$J$22,COUNTIF($AK$20:AK$20,"&lt;&gt;0")+1,0)/$H89)*AK$22),2))</f>
        <v>#N/A</v>
      </c>
      <c r="AL89" s="38" t="e">
        <f>IF($AK89&gt;0,0,IF(OR(VLOOKUP($C89,limity!$A$12:$J$22,COUNTIF($AK$20:AL$20,"&lt;&gt;0")+1,0)=0,$H89&lt;VLOOKUP($C89,limity!$A$12:$J$22,COUNTIF($AK$20:AL$20,"&lt;&gt;0")+1,0)),ROUNDDOWN($AB89*AL$22,2),ROUNDDOWN($AB89*((VLOOKUP($C89,limity!$A$12:$J$22,COUNTIF($AK$20:AL$20,"&lt;&gt;0")+1,0)/$H89)*AL$22),2)))</f>
        <v>#N/A</v>
      </c>
      <c r="AM89" s="38" t="e">
        <f>IF(OR(VLOOKUP($C89,limity!$A$12:$J$22,COUNTIF($AK$20:AM$20,"&lt;&gt;0")+1,0)=0,$H89&lt;VLOOKUP($C89,limity!$A$12:$J$22,COUNTIF($AK$20:AM$20,"&lt;&gt;0")+1,0)),ROUNDDOWN($AB89*AM$22,2),ROUNDDOWN($AB89*((VLOOKUP($C89,limity!$A$12:$J$22,COUNTIF($AK$20:AM$20,"&lt;&gt;0")+1,0)/$H89)*AM$22),2))</f>
        <v>#N/A</v>
      </c>
      <c r="AN89" s="38" t="e">
        <f>IF(OR(VLOOKUP($C89,limity!$A$12:$J$22,COUNTIF($AK$20:AN$20,"&lt;&gt;0")+1,0)=0,$H89&lt;VLOOKUP($C89,limity!$A$12:$J$22,COUNTIF($AK$20:AN$20,"&lt;&gt;0")+1,0)),ROUNDDOWN($AB89*AN$22,2),ROUNDDOWN($AB89*((VLOOKUP($C89,limity!$A$12:$J$22,COUNTIF($AK$20:AN$20,"&lt;&gt;0")+1,0)/$H89)*AN$22),2))</f>
        <v>#N/A</v>
      </c>
      <c r="AO89" s="38" t="e">
        <f>IF(OR(VLOOKUP($C89,limity!$A$12:$J$22,COUNTIF($AK$20:AO$20,"&lt;&gt;0")+1,0)=0,$H89&lt;VLOOKUP($C89,limity!$A$12:$J$22,COUNTIF($AK$20:AO$20,"&lt;&gt;0")+1,0)),ROUNDDOWN($AB89*AO$22,2),ROUNDDOWN($AB89*((VLOOKUP($C89,limity!$A$12:$J$22,COUNTIF($AK$20:AO$20,"&lt;&gt;0")+1,0)/$H89)*AO$22),2))</f>
        <v>#N/A</v>
      </c>
      <c r="AP89" s="38" t="e">
        <f>IF(OR(VLOOKUP($C89,limity!$A$12:$J$22,COUNTIF($AK$20:AP$20,"&lt;&gt;0")+1,0)=0,$H89&lt;VLOOKUP($C89,limity!$A$12:$J$22,COUNTIF($AK$20:AP$20,"&lt;&gt;0")+1,0)),ROUNDDOWN($AB89*AP$22,2),ROUNDDOWN($AB89*((VLOOKUP($C89,limity!$A$12:$J$22,COUNTIF($AK$20:AP$20,"&lt;&gt;0")+1,0)/$H89)*AP$22),2))</f>
        <v>#N/A</v>
      </c>
      <c r="AQ89" s="38" t="e">
        <f>IF(OR(VLOOKUP($C89,limity!$A$12:$J$22,COUNTIF($AK$20:AQ$20,"&lt;&gt;0")+1,0)=0,$H89&lt;VLOOKUP($C89,limity!$A$12:$J$22,COUNTIF($AK$20:AQ$20,"&lt;&gt;0")+1,0)),ROUNDDOWN($AB89*AQ$22,2),ROUNDDOWN($AB89*((VLOOKUP($C89,limity!$A$12:$J$22,COUNTIF($AK$20:AQ$20,"&lt;&gt;0")+1,0)/$H89)*AQ$22),2))</f>
        <v>#N/A</v>
      </c>
      <c r="AR89" s="38" t="e">
        <f>IF(OR(VLOOKUP($C89,limity!$A$12:$J$22,COUNTIF($AK$20:AR$20,"&lt;&gt;0")+1,0)=0,$H89&lt;VLOOKUP($C89,limity!$A$12:$J$22,COUNTIF($AK$20:AR$20,"&lt;&gt;0")+1,0)),ROUNDDOWN($AB89*AR$22,2),ROUNDDOWN($AB89*((VLOOKUP($C89,limity!$A$12:$J$22,COUNTIF($AK$20:AR$20,"&lt;&gt;0")+1,0)/$H89)*AR$22),2))</f>
        <v>#N/A</v>
      </c>
      <c r="AS89" s="38" t="e">
        <f>IF(OR(VLOOKUP($C89,limity!$A$12:$J$22,COUNTIF($AK$20:AS$20,"&lt;&gt;0")+1,0)=0,$H89&lt;VLOOKUP($C89,limity!$A$12:$J$22,COUNTIF($AK$20:AS$20,"&lt;&gt;0")+1,0)),ROUNDDOWN($AB89*AS$22,2),ROUNDDOWN($AB89*((VLOOKUP($C89,limity!$A$12:$J$22,COUNTIF($AK$20:AS$20,"&lt;&gt;0")+1,0)/$H89)*AS$22),2))</f>
        <v>#N/A</v>
      </c>
      <c r="AT89" s="46"/>
    </row>
    <row r="90" spans="1:46" s="40" customFormat="1" ht="13.5" x14ac:dyDescent="0.2">
      <c r="A90" s="41" t="s">
        <v>121</v>
      </c>
      <c r="B90" s="92"/>
      <c r="C90" s="93"/>
      <c r="D90" s="32"/>
      <c r="E90" s="33"/>
      <c r="F90" s="34"/>
      <c r="G90" s="35">
        <f t="shared" si="179"/>
        <v>0</v>
      </c>
      <c r="H90" s="35">
        <f t="shared" si="180"/>
        <v>0</v>
      </c>
      <c r="I90" s="33"/>
      <c r="J90" s="33"/>
      <c r="K90" s="33"/>
      <c r="L90" s="33"/>
      <c r="M90" s="33"/>
      <c r="N90" s="33"/>
      <c r="O90" s="34"/>
      <c r="P90" s="34"/>
      <c r="Q90" s="35">
        <f t="shared" si="181"/>
        <v>0</v>
      </c>
      <c r="R90" s="86"/>
      <c r="S90" s="35">
        <f>IF(D90="",0,IF(VLOOKUP($D90,limity!$A$1:$CC$7,HLOOKUP($E$15,limity!$A$1:$CC$2,2,FALSE),FALSE)=0,SUM(I90:N90),IF(SUM(I90:N90)&gt;VLOOKUP($D90,limity!$A$1:$CC$7,HLOOKUP($E$15,limity!$A$1:$CC$2,2,FALSE),FALSE),VLOOKUP($D90,limity!$A$1:$CC$7,HLOOKUP($E$15,limity!$A$1:$CC$2,2,FALSE),FALSE),SUM(I90:N90))))</f>
        <v>0</v>
      </c>
      <c r="T90" s="35" t="e">
        <f t="shared" si="182"/>
        <v>#DIV/0!</v>
      </c>
      <c r="U90" s="35" t="e">
        <f t="shared" si="183"/>
        <v>#DIV/0!</v>
      </c>
      <c r="V90" s="35" t="e">
        <f t="shared" si="184"/>
        <v>#DIV/0!</v>
      </c>
      <c r="W90" s="35" t="e">
        <f t="shared" si="185"/>
        <v>#DIV/0!</v>
      </c>
      <c r="X90" s="35" t="e">
        <f t="shared" si="186"/>
        <v>#DIV/0!</v>
      </c>
      <c r="Y90" s="35" t="e">
        <f t="shared" si="187"/>
        <v>#DIV/0!</v>
      </c>
      <c r="Z90" s="86"/>
      <c r="AA90" s="33"/>
      <c r="AB90" s="36" t="e">
        <f t="shared" si="188"/>
        <v>#DIV/0!</v>
      </c>
      <c r="AC90" s="35" t="e">
        <f t="shared" si="189"/>
        <v>#N/A</v>
      </c>
      <c r="AD90" s="37" t="e">
        <f t="shared" si="190"/>
        <v>#DIV/0!</v>
      </c>
      <c r="AE90" s="36" t="e">
        <f t="shared" si="191"/>
        <v>#DIV/0!</v>
      </c>
      <c r="AF90" s="36" t="e">
        <f t="shared" si="192"/>
        <v>#DIV/0!</v>
      </c>
      <c r="AG90" s="36" t="e">
        <f t="shared" si="193"/>
        <v>#DIV/0!</v>
      </c>
      <c r="AH90" s="36" t="e">
        <f t="shared" si="194"/>
        <v>#DIV/0!</v>
      </c>
      <c r="AI90" s="36" t="e">
        <f t="shared" si="195"/>
        <v>#DIV/0!</v>
      </c>
      <c r="AJ90" s="36" t="e">
        <f t="shared" si="196"/>
        <v>#DIV/0!</v>
      </c>
      <c r="AK90" s="38" t="e">
        <f>IF(OR(VLOOKUP($C90,limity!$A$12:$J$22,COUNTIF($AK$20:AK$20,"&lt;&gt;0")+1,0)=0,$H90&lt;VLOOKUP($C90,limity!$A$12:$J$22,COUNTIF($AK$20:AK$20,"&lt;&gt;0")+1,0)),ROUNDDOWN($AB90*AK$22,2),ROUNDDOWN($AB90*((VLOOKUP($C90,limity!$A$12:$J$22,COUNTIF($AK$20:AK$20,"&lt;&gt;0")+1,0)/$H90)*AK$22),2))</f>
        <v>#N/A</v>
      </c>
      <c r="AL90" s="38" t="e">
        <f>IF($AK90&gt;0,0,IF(OR(VLOOKUP($C90,limity!$A$12:$J$22,COUNTIF($AK$20:AL$20,"&lt;&gt;0")+1,0)=0,$H90&lt;VLOOKUP($C90,limity!$A$12:$J$22,COUNTIF($AK$20:AL$20,"&lt;&gt;0")+1,0)),ROUNDDOWN($AB90*AL$22,2),ROUNDDOWN($AB90*((VLOOKUP($C90,limity!$A$12:$J$22,COUNTIF($AK$20:AL$20,"&lt;&gt;0")+1,0)/$H90)*AL$22),2)))</f>
        <v>#N/A</v>
      </c>
      <c r="AM90" s="38" t="e">
        <f>IF(OR(VLOOKUP($C90,limity!$A$12:$J$22,COUNTIF($AK$20:AM$20,"&lt;&gt;0")+1,0)=0,$H90&lt;VLOOKUP($C90,limity!$A$12:$J$22,COUNTIF($AK$20:AM$20,"&lt;&gt;0")+1,0)),ROUNDDOWN($AB90*AM$22,2),ROUNDDOWN($AB90*((VLOOKUP($C90,limity!$A$12:$J$22,COUNTIF($AK$20:AM$20,"&lt;&gt;0")+1,0)/$H90)*AM$22),2))</f>
        <v>#N/A</v>
      </c>
      <c r="AN90" s="38" t="e">
        <f>IF(OR(VLOOKUP($C90,limity!$A$12:$J$22,COUNTIF($AK$20:AN$20,"&lt;&gt;0")+1,0)=0,$H90&lt;VLOOKUP($C90,limity!$A$12:$J$22,COUNTIF($AK$20:AN$20,"&lt;&gt;0")+1,0)),ROUNDDOWN($AB90*AN$22,2),ROUNDDOWN($AB90*((VLOOKUP($C90,limity!$A$12:$J$22,COUNTIF($AK$20:AN$20,"&lt;&gt;0")+1,0)/$H90)*AN$22),2))</f>
        <v>#N/A</v>
      </c>
      <c r="AO90" s="38" t="e">
        <f>IF(OR(VLOOKUP($C90,limity!$A$12:$J$22,COUNTIF($AK$20:AO$20,"&lt;&gt;0")+1,0)=0,$H90&lt;VLOOKUP($C90,limity!$A$12:$J$22,COUNTIF($AK$20:AO$20,"&lt;&gt;0")+1,0)),ROUNDDOWN($AB90*AO$22,2),ROUNDDOWN($AB90*((VLOOKUP($C90,limity!$A$12:$J$22,COUNTIF($AK$20:AO$20,"&lt;&gt;0")+1,0)/$H90)*AO$22),2))</f>
        <v>#N/A</v>
      </c>
      <c r="AP90" s="38" t="e">
        <f>IF(OR(VLOOKUP($C90,limity!$A$12:$J$22,COUNTIF($AK$20:AP$20,"&lt;&gt;0")+1,0)=0,$H90&lt;VLOOKUP($C90,limity!$A$12:$J$22,COUNTIF($AK$20:AP$20,"&lt;&gt;0")+1,0)),ROUNDDOWN($AB90*AP$22,2),ROUNDDOWN($AB90*((VLOOKUP($C90,limity!$A$12:$J$22,COUNTIF($AK$20:AP$20,"&lt;&gt;0")+1,0)/$H90)*AP$22),2))</f>
        <v>#N/A</v>
      </c>
      <c r="AQ90" s="38" t="e">
        <f>IF(OR(VLOOKUP($C90,limity!$A$12:$J$22,COUNTIF($AK$20:AQ$20,"&lt;&gt;0")+1,0)=0,$H90&lt;VLOOKUP($C90,limity!$A$12:$J$22,COUNTIF($AK$20:AQ$20,"&lt;&gt;0")+1,0)),ROUNDDOWN($AB90*AQ$22,2),ROUNDDOWN($AB90*((VLOOKUP($C90,limity!$A$12:$J$22,COUNTIF($AK$20:AQ$20,"&lt;&gt;0")+1,0)/$H90)*AQ$22),2))</f>
        <v>#N/A</v>
      </c>
      <c r="AR90" s="38" t="e">
        <f>IF(OR(VLOOKUP($C90,limity!$A$12:$J$22,COUNTIF($AK$20:AR$20,"&lt;&gt;0")+1,0)=0,$H90&lt;VLOOKUP($C90,limity!$A$12:$J$22,COUNTIF($AK$20:AR$20,"&lt;&gt;0")+1,0)),ROUNDDOWN($AB90*AR$22,2),ROUNDDOWN($AB90*((VLOOKUP($C90,limity!$A$12:$J$22,COUNTIF($AK$20:AR$20,"&lt;&gt;0")+1,0)/$H90)*AR$22),2))</f>
        <v>#N/A</v>
      </c>
      <c r="AS90" s="38" t="e">
        <f>IF(OR(VLOOKUP($C90,limity!$A$12:$J$22,COUNTIF($AK$20:AS$20,"&lt;&gt;0")+1,0)=0,$H90&lt;VLOOKUP($C90,limity!$A$12:$J$22,COUNTIF($AK$20:AS$20,"&lt;&gt;0")+1,0)),ROUNDDOWN($AB90*AS$22,2),ROUNDDOWN($AB90*((VLOOKUP($C90,limity!$A$12:$J$22,COUNTIF($AK$20:AS$20,"&lt;&gt;0")+1,0)/$H90)*AS$22),2))</f>
        <v>#N/A</v>
      </c>
      <c r="AT90" s="46"/>
    </row>
    <row r="91" spans="1:46" s="40" customFormat="1" ht="13.5" x14ac:dyDescent="0.2">
      <c r="A91" s="41" t="s">
        <v>122</v>
      </c>
      <c r="B91" s="92"/>
      <c r="C91" s="93"/>
      <c r="D91" s="32"/>
      <c r="E91" s="33"/>
      <c r="F91" s="34"/>
      <c r="G91" s="35">
        <f t="shared" si="179"/>
        <v>0</v>
      </c>
      <c r="H91" s="35">
        <f t="shared" si="180"/>
        <v>0</v>
      </c>
      <c r="I91" s="33"/>
      <c r="J91" s="33"/>
      <c r="K91" s="33"/>
      <c r="L91" s="33"/>
      <c r="M91" s="33"/>
      <c r="N91" s="33"/>
      <c r="O91" s="34"/>
      <c r="P91" s="34"/>
      <c r="Q91" s="35">
        <f t="shared" si="181"/>
        <v>0</v>
      </c>
      <c r="R91" s="86"/>
      <c r="S91" s="35">
        <f>IF(D91="",0,IF(VLOOKUP($D91,limity!$A$1:$CC$7,HLOOKUP($E$15,limity!$A$1:$CC$2,2,FALSE),FALSE)=0,SUM(I91:N91),IF(SUM(I91:N91)&gt;VLOOKUP($D91,limity!$A$1:$CC$7,HLOOKUP($E$15,limity!$A$1:$CC$2,2,FALSE),FALSE),VLOOKUP($D91,limity!$A$1:$CC$7,HLOOKUP($E$15,limity!$A$1:$CC$2,2,FALSE),FALSE),SUM(I91:N91))))</f>
        <v>0</v>
      </c>
      <c r="T91" s="35" t="e">
        <f t="shared" si="182"/>
        <v>#DIV/0!</v>
      </c>
      <c r="U91" s="35" t="e">
        <f t="shared" si="183"/>
        <v>#DIV/0!</v>
      </c>
      <c r="V91" s="35" t="e">
        <f t="shared" si="184"/>
        <v>#DIV/0!</v>
      </c>
      <c r="W91" s="35" t="e">
        <f t="shared" si="185"/>
        <v>#DIV/0!</v>
      </c>
      <c r="X91" s="35" t="e">
        <f t="shared" si="186"/>
        <v>#DIV/0!</v>
      </c>
      <c r="Y91" s="35" t="e">
        <f t="shared" si="187"/>
        <v>#DIV/0!</v>
      </c>
      <c r="Z91" s="86"/>
      <c r="AA91" s="33"/>
      <c r="AB91" s="36" t="e">
        <f t="shared" si="188"/>
        <v>#DIV/0!</v>
      </c>
      <c r="AC91" s="35" t="e">
        <f t="shared" si="189"/>
        <v>#N/A</v>
      </c>
      <c r="AD91" s="37" t="e">
        <f t="shared" si="190"/>
        <v>#DIV/0!</v>
      </c>
      <c r="AE91" s="36" t="e">
        <f t="shared" si="191"/>
        <v>#DIV/0!</v>
      </c>
      <c r="AF91" s="36" t="e">
        <f t="shared" si="192"/>
        <v>#DIV/0!</v>
      </c>
      <c r="AG91" s="36" t="e">
        <f t="shared" si="193"/>
        <v>#DIV/0!</v>
      </c>
      <c r="AH91" s="36" t="e">
        <f t="shared" si="194"/>
        <v>#DIV/0!</v>
      </c>
      <c r="AI91" s="36" t="e">
        <f t="shared" si="195"/>
        <v>#DIV/0!</v>
      </c>
      <c r="AJ91" s="36" t="e">
        <f t="shared" si="196"/>
        <v>#DIV/0!</v>
      </c>
      <c r="AK91" s="38" t="e">
        <f>IF(OR(VLOOKUP($C91,limity!$A$12:$J$22,COUNTIF($AK$20:AK$20,"&lt;&gt;0")+1,0)=0,$H91&lt;VLOOKUP($C91,limity!$A$12:$J$22,COUNTIF($AK$20:AK$20,"&lt;&gt;0")+1,0)),ROUNDDOWN($AB91*AK$22,2),ROUNDDOWN($AB91*((VLOOKUP($C91,limity!$A$12:$J$22,COUNTIF($AK$20:AK$20,"&lt;&gt;0")+1,0)/$H91)*AK$22),2))</f>
        <v>#N/A</v>
      </c>
      <c r="AL91" s="38" t="e">
        <f>IF($AK91&gt;0,0,IF(OR(VLOOKUP($C91,limity!$A$12:$J$22,COUNTIF($AK$20:AL$20,"&lt;&gt;0")+1,0)=0,$H91&lt;VLOOKUP($C91,limity!$A$12:$J$22,COUNTIF($AK$20:AL$20,"&lt;&gt;0")+1,0)),ROUNDDOWN($AB91*AL$22,2),ROUNDDOWN($AB91*((VLOOKUP($C91,limity!$A$12:$J$22,COUNTIF($AK$20:AL$20,"&lt;&gt;0")+1,0)/$H91)*AL$22),2)))</f>
        <v>#N/A</v>
      </c>
      <c r="AM91" s="38" t="e">
        <f>IF(OR(VLOOKUP($C91,limity!$A$12:$J$22,COUNTIF($AK$20:AM$20,"&lt;&gt;0")+1,0)=0,$H91&lt;VLOOKUP($C91,limity!$A$12:$J$22,COUNTIF($AK$20:AM$20,"&lt;&gt;0")+1,0)),ROUNDDOWN($AB91*AM$22,2),ROUNDDOWN($AB91*((VLOOKUP($C91,limity!$A$12:$J$22,COUNTIF($AK$20:AM$20,"&lt;&gt;0")+1,0)/$H91)*AM$22),2))</f>
        <v>#N/A</v>
      </c>
      <c r="AN91" s="38" t="e">
        <f>IF(OR(VLOOKUP($C91,limity!$A$12:$J$22,COUNTIF($AK$20:AN$20,"&lt;&gt;0")+1,0)=0,$H91&lt;VLOOKUP($C91,limity!$A$12:$J$22,COUNTIF($AK$20:AN$20,"&lt;&gt;0")+1,0)),ROUNDDOWN($AB91*AN$22,2),ROUNDDOWN($AB91*((VLOOKUP($C91,limity!$A$12:$J$22,COUNTIF($AK$20:AN$20,"&lt;&gt;0")+1,0)/$H91)*AN$22),2))</f>
        <v>#N/A</v>
      </c>
      <c r="AO91" s="38" t="e">
        <f>IF(OR(VLOOKUP($C91,limity!$A$12:$J$22,COUNTIF($AK$20:AO$20,"&lt;&gt;0")+1,0)=0,$H91&lt;VLOOKUP($C91,limity!$A$12:$J$22,COUNTIF($AK$20:AO$20,"&lt;&gt;0")+1,0)),ROUNDDOWN($AB91*AO$22,2),ROUNDDOWN($AB91*((VLOOKUP($C91,limity!$A$12:$J$22,COUNTIF($AK$20:AO$20,"&lt;&gt;0")+1,0)/$H91)*AO$22),2))</f>
        <v>#N/A</v>
      </c>
      <c r="AP91" s="38" t="e">
        <f>IF(OR(VLOOKUP($C91,limity!$A$12:$J$22,COUNTIF($AK$20:AP$20,"&lt;&gt;0")+1,0)=0,$H91&lt;VLOOKUP($C91,limity!$A$12:$J$22,COUNTIF($AK$20:AP$20,"&lt;&gt;0")+1,0)),ROUNDDOWN($AB91*AP$22,2),ROUNDDOWN($AB91*((VLOOKUP($C91,limity!$A$12:$J$22,COUNTIF($AK$20:AP$20,"&lt;&gt;0")+1,0)/$H91)*AP$22),2))</f>
        <v>#N/A</v>
      </c>
      <c r="AQ91" s="38" t="e">
        <f>IF(OR(VLOOKUP($C91,limity!$A$12:$J$22,COUNTIF($AK$20:AQ$20,"&lt;&gt;0")+1,0)=0,$H91&lt;VLOOKUP($C91,limity!$A$12:$J$22,COUNTIF($AK$20:AQ$20,"&lt;&gt;0")+1,0)),ROUNDDOWN($AB91*AQ$22,2),ROUNDDOWN($AB91*((VLOOKUP($C91,limity!$A$12:$J$22,COUNTIF($AK$20:AQ$20,"&lt;&gt;0")+1,0)/$H91)*AQ$22),2))</f>
        <v>#N/A</v>
      </c>
      <c r="AR91" s="38" t="e">
        <f>IF(OR(VLOOKUP($C91,limity!$A$12:$J$22,COUNTIF($AK$20:AR$20,"&lt;&gt;0")+1,0)=0,$H91&lt;VLOOKUP($C91,limity!$A$12:$J$22,COUNTIF($AK$20:AR$20,"&lt;&gt;0")+1,0)),ROUNDDOWN($AB91*AR$22,2),ROUNDDOWN($AB91*((VLOOKUP($C91,limity!$A$12:$J$22,COUNTIF($AK$20:AR$20,"&lt;&gt;0")+1,0)/$H91)*AR$22),2))</f>
        <v>#N/A</v>
      </c>
      <c r="AS91" s="38" t="e">
        <f>IF(OR(VLOOKUP($C91,limity!$A$12:$J$22,COUNTIF($AK$20:AS$20,"&lt;&gt;0")+1,0)=0,$H91&lt;VLOOKUP($C91,limity!$A$12:$J$22,COUNTIF($AK$20:AS$20,"&lt;&gt;0")+1,0)),ROUNDDOWN($AB91*AS$22,2),ROUNDDOWN($AB91*((VLOOKUP($C91,limity!$A$12:$J$22,COUNTIF($AK$20:AS$20,"&lt;&gt;0")+1,0)/$H91)*AS$22),2))</f>
        <v>#N/A</v>
      </c>
      <c r="AT91" s="46"/>
    </row>
    <row r="92" spans="1:46" s="47" customFormat="1" ht="13.5" x14ac:dyDescent="0.2">
      <c r="A92" s="42" t="s">
        <v>114</v>
      </c>
      <c r="B92" s="137"/>
      <c r="C92" s="138"/>
      <c r="D92" s="43"/>
      <c r="E92" s="44"/>
      <c r="F92" s="44"/>
      <c r="G92" s="45"/>
      <c r="H92" s="44">
        <f>SUM(H83:H91)</f>
        <v>0</v>
      </c>
      <c r="I92" s="45"/>
      <c r="J92" s="45"/>
      <c r="K92" s="45"/>
      <c r="L92" s="45"/>
      <c r="M92" s="45"/>
      <c r="N92" s="45"/>
      <c r="O92" s="45"/>
      <c r="P92" s="45"/>
      <c r="Q92" s="44">
        <f>SUM(Q83:Q91)</f>
        <v>0</v>
      </c>
      <c r="R92" s="86"/>
      <c r="S92" s="44">
        <f t="shared" ref="S92:Y92" si="199">SUM(S83:S91)</f>
        <v>0</v>
      </c>
      <c r="T92" s="44" t="e">
        <f t="shared" si="199"/>
        <v>#DIV/0!</v>
      </c>
      <c r="U92" s="44" t="e">
        <f t="shared" si="199"/>
        <v>#DIV/0!</v>
      </c>
      <c r="V92" s="44" t="e">
        <f t="shared" si="199"/>
        <v>#DIV/0!</v>
      </c>
      <c r="W92" s="44" t="e">
        <f t="shared" si="199"/>
        <v>#DIV/0!</v>
      </c>
      <c r="X92" s="44" t="e">
        <f t="shared" si="199"/>
        <v>#DIV/0!</v>
      </c>
      <c r="Y92" s="44" t="e">
        <f t="shared" si="199"/>
        <v>#DIV/0!</v>
      </c>
      <c r="Z92" s="86"/>
      <c r="AA92" s="45"/>
      <c r="AB92" s="44" t="e">
        <f t="shared" ref="AB92:AS92" si="200">SUM(AB83:AB91)</f>
        <v>#DIV/0!</v>
      </c>
      <c r="AC92" s="44" t="e">
        <f t="shared" si="200"/>
        <v>#N/A</v>
      </c>
      <c r="AD92" s="44" t="e">
        <f t="shared" si="200"/>
        <v>#DIV/0!</v>
      </c>
      <c r="AE92" s="44" t="e">
        <f t="shared" si="200"/>
        <v>#DIV/0!</v>
      </c>
      <c r="AF92" s="44" t="e">
        <f t="shared" si="200"/>
        <v>#DIV/0!</v>
      </c>
      <c r="AG92" s="44" t="e">
        <f t="shared" si="200"/>
        <v>#DIV/0!</v>
      </c>
      <c r="AH92" s="44" t="e">
        <f t="shared" si="200"/>
        <v>#DIV/0!</v>
      </c>
      <c r="AI92" s="44" t="e">
        <f t="shared" si="200"/>
        <v>#DIV/0!</v>
      </c>
      <c r="AJ92" s="44" t="e">
        <f t="shared" si="200"/>
        <v>#DIV/0!</v>
      </c>
      <c r="AK92" s="44" t="e">
        <f t="shared" si="200"/>
        <v>#N/A</v>
      </c>
      <c r="AL92" s="44" t="e">
        <f t="shared" si="200"/>
        <v>#N/A</v>
      </c>
      <c r="AM92" s="44" t="e">
        <f t="shared" si="200"/>
        <v>#N/A</v>
      </c>
      <c r="AN92" s="44" t="e">
        <f t="shared" si="200"/>
        <v>#N/A</v>
      </c>
      <c r="AO92" s="44" t="e">
        <f t="shared" si="200"/>
        <v>#N/A</v>
      </c>
      <c r="AP92" s="44" t="e">
        <f t="shared" si="200"/>
        <v>#N/A</v>
      </c>
      <c r="AQ92" s="44" t="e">
        <f t="shared" si="200"/>
        <v>#N/A</v>
      </c>
      <c r="AR92" s="44" t="e">
        <f t="shared" si="200"/>
        <v>#N/A</v>
      </c>
      <c r="AS92" s="44" t="e">
        <f t="shared" si="200"/>
        <v>#N/A</v>
      </c>
      <c r="AT92" s="46"/>
    </row>
    <row r="93" spans="1:46" s="47" customFormat="1" ht="14.25" thickBot="1" x14ac:dyDescent="0.25">
      <c r="A93" s="109" t="s">
        <v>116</v>
      </c>
      <c r="B93" s="139"/>
      <c r="C93" s="140"/>
      <c r="D93" s="49"/>
      <c r="E93" s="50"/>
      <c r="F93" s="50"/>
      <c r="G93" s="51"/>
      <c r="H93" s="50">
        <f>H87+H92</f>
        <v>0</v>
      </c>
      <c r="I93" s="51"/>
      <c r="J93" s="51"/>
      <c r="K93" s="51"/>
      <c r="L93" s="51"/>
      <c r="M93" s="51"/>
      <c r="N93" s="51"/>
      <c r="O93" s="51"/>
      <c r="P93" s="51"/>
      <c r="Q93" s="50">
        <f>Q87+Q92</f>
        <v>0</v>
      </c>
      <c r="R93" s="86"/>
      <c r="S93" s="50">
        <f t="shared" ref="S93:Y93" si="201">S87+S92</f>
        <v>0</v>
      </c>
      <c r="T93" s="50" t="e">
        <f t="shared" si="201"/>
        <v>#DIV/0!</v>
      </c>
      <c r="U93" s="50" t="e">
        <f t="shared" si="201"/>
        <v>#DIV/0!</v>
      </c>
      <c r="V93" s="50" t="e">
        <f t="shared" si="201"/>
        <v>#DIV/0!</v>
      </c>
      <c r="W93" s="50" t="e">
        <f t="shared" si="201"/>
        <v>#DIV/0!</v>
      </c>
      <c r="X93" s="50" t="e">
        <f t="shared" si="201"/>
        <v>#DIV/0!</v>
      </c>
      <c r="Y93" s="50" t="e">
        <f t="shared" si="201"/>
        <v>#DIV/0!</v>
      </c>
      <c r="Z93" s="86"/>
      <c r="AA93" s="51"/>
      <c r="AB93" s="50" t="e">
        <f t="shared" ref="AB93:AS93" si="202">AB87+AB92</f>
        <v>#DIV/0!</v>
      </c>
      <c r="AC93" s="50" t="e">
        <f t="shared" si="202"/>
        <v>#N/A</v>
      </c>
      <c r="AD93" s="50" t="e">
        <f t="shared" si="202"/>
        <v>#DIV/0!</v>
      </c>
      <c r="AE93" s="50" t="e">
        <f t="shared" si="202"/>
        <v>#DIV/0!</v>
      </c>
      <c r="AF93" s="50" t="e">
        <f t="shared" si="202"/>
        <v>#DIV/0!</v>
      </c>
      <c r="AG93" s="50" t="e">
        <f t="shared" si="202"/>
        <v>#DIV/0!</v>
      </c>
      <c r="AH93" s="50" t="e">
        <f t="shared" si="202"/>
        <v>#DIV/0!</v>
      </c>
      <c r="AI93" s="50" t="e">
        <f t="shared" si="202"/>
        <v>#DIV/0!</v>
      </c>
      <c r="AJ93" s="50" t="e">
        <f t="shared" si="202"/>
        <v>#DIV/0!</v>
      </c>
      <c r="AK93" s="50" t="e">
        <f t="shared" si="202"/>
        <v>#N/A</v>
      </c>
      <c r="AL93" s="50" t="e">
        <f t="shared" si="202"/>
        <v>#N/A</v>
      </c>
      <c r="AM93" s="50" t="e">
        <f t="shared" si="202"/>
        <v>#N/A</v>
      </c>
      <c r="AN93" s="50" t="e">
        <f t="shared" si="202"/>
        <v>#N/A</v>
      </c>
      <c r="AO93" s="50" t="e">
        <f t="shared" si="202"/>
        <v>#N/A</v>
      </c>
      <c r="AP93" s="50" t="e">
        <f t="shared" si="202"/>
        <v>#N/A</v>
      </c>
      <c r="AQ93" s="50" t="e">
        <f t="shared" si="202"/>
        <v>#N/A</v>
      </c>
      <c r="AR93" s="50" t="e">
        <f t="shared" si="202"/>
        <v>#N/A</v>
      </c>
      <c r="AS93" s="50" t="e">
        <f t="shared" si="202"/>
        <v>#N/A</v>
      </c>
      <c r="AT93" s="46"/>
    </row>
    <row r="94" spans="1:46" s="40" customFormat="1" ht="14.25" thickBot="1" x14ac:dyDescent="0.25">
      <c r="A94" s="142" t="s">
        <v>25</v>
      </c>
      <c r="B94" s="143"/>
      <c r="C94" s="143"/>
      <c r="D94" s="143"/>
      <c r="E94" s="143"/>
      <c r="F94" s="143"/>
      <c r="G94" s="144"/>
      <c r="H94" s="53">
        <f>H51+H81+H93</f>
        <v>0</v>
      </c>
      <c r="I94" s="75"/>
      <c r="J94" s="75"/>
      <c r="K94" s="75"/>
      <c r="L94" s="75"/>
      <c r="M94" s="75"/>
      <c r="N94" s="75"/>
      <c r="O94" s="75"/>
      <c r="P94" s="76"/>
      <c r="Q94" s="53">
        <f>Q51+Q81+Q93</f>
        <v>0</v>
      </c>
      <c r="R94" s="86"/>
      <c r="S94" s="53">
        <f>S51+S81+S93</f>
        <v>0</v>
      </c>
      <c r="T94" s="53" t="e">
        <f t="shared" ref="T94:Y94" si="203">T37+T50+T66+T80+T92</f>
        <v>#DIV/0!</v>
      </c>
      <c r="U94" s="53" t="e">
        <f t="shared" si="203"/>
        <v>#DIV/0!</v>
      </c>
      <c r="V94" s="53" t="e">
        <f t="shared" si="203"/>
        <v>#DIV/0!</v>
      </c>
      <c r="W94" s="53" t="e">
        <f t="shared" si="203"/>
        <v>#DIV/0!</v>
      </c>
      <c r="X94" s="53" t="e">
        <f t="shared" si="203"/>
        <v>#DIV/0!</v>
      </c>
      <c r="Y94" s="53" t="e">
        <f t="shared" si="203"/>
        <v>#DIV/0!</v>
      </c>
      <c r="Z94" s="86"/>
      <c r="AA94" s="53"/>
      <c r="AB94" s="53" t="e">
        <f t="shared" ref="AB94:AS94" si="204">AB51+AB81+AB93</f>
        <v>#DIV/0!</v>
      </c>
      <c r="AC94" s="53" t="e">
        <f t="shared" si="204"/>
        <v>#N/A</v>
      </c>
      <c r="AD94" s="54" t="e">
        <f t="shared" si="204"/>
        <v>#DIV/0!</v>
      </c>
      <c r="AE94" s="53" t="e">
        <f t="shared" si="204"/>
        <v>#DIV/0!</v>
      </c>
      <c r="AF94" s="53" t="e">
        <f t="shared" si="204"/>
        <v>#DIV/0!</v>
      </c>
      <c r="AG94" s="53" t="e">
        <f t="shared" si="204"/>
        <v>#DIV/0!</v>
      </c>
      <c r="AH94" s="53" t="e">
        <f t="shared" si="204"/>
        <v>#DIV/0!</v>
      </c>
      <c r="AI94" s="53" t="e">
        <f t="shared" si="204"/>
        <v>#DIV/0!</v>
      </c>
      <c r="AJ94" s="53" t="e">
        <f t="shared" si="204"/>
        <v>#DIV/0!</v>
      </c>
      <c r="AK94" s="53" t="e">
        <f t="shared" si="204"/>
        <v>#N/A</v>
      </c>
      <c r="AL94" s="53" t="e">
        <f t="shared" si="204"/>
        <v>#N/A</v>
      </c>
      <c r="AM94" s="53" t="e">
        <f t="shared" si="204"/>
        <v>#N/A</v>
      </c>
      <c r="AN94" s="53" t="e">
        <f t="shared" si="204"/>
        <v>#N/A</v>
      </c>
      <c r="AO94" s="53" t="e">
        <f t="shared" si="204"/>
        <v>#N/A</v>
      </c>
      <c r="AP94" s="53" t="e">
        <f t="shared" si="204"/>
        <v>#N/A</v>
      </c>
      <c r="AQ94" s="53" t="e">
        <f t="shared" si="204"/>
        <v>#N/A</v>
      </c>
      <c r="AR94" s="53" t="e">
        <f t="shared" si="204"/>
        <v>#N/A</v>
      </c>
      <c r="AS94" s="53" t="e">
        <f t="shared" si="204"/>
        <v>#N/A</v>
      </c>
      <c r="AT94" s="46"/>
    </row>
    <row r="95" spans="1:46" ht="13.5" x14ac:dyDescent="0.2">
      <c r="A95" s="55"/>
      <c r="B95" s="55"/>
      <c r="C95" s="55"/>
      <c r="D95" s="55"/>
      <c r="E95" s="56"/>
      <c r="F95" s="57"/>
      <c r="G95" s="57"/>
      <c r="H95" s="57"/>
      <c r="I95" s="56"/>
      <c r="J95" s="56"/>
      <c r="K95" s="56"/>
      <c r="L95" s="56"/>
      <c r="M95" s="56"/>
      <c r="N95" s="56"/>
      <c r="O95" s="58"/>
      <c r="P95" s="56"/>
      <c r="Q95" s="56"/>
      <c r="R95" s="56"/>
      <c r="S95" s="56"/>
      <c r="T95" s="56"/>
      <c r="U95" s="56"/>
      <c r="V95" s="56"/>
      <c r="W95" s="56"/>
      <c r="X95" s="56"/>
      <c r="Y95" s="56"/>
      <c r="Z95" s="86"/>
      <c r="AA95" s="56"/>
      <c r="AB95" s="56"/>
      <c r="AC95" s="56"/>
      <c r="AD95" s="56"/>
      <c r="AE95" s="56"/>
      <c r="AF95" s="56"/>
      <c r="AG95" s="56"/>
      <c r="AH95" s="56"/>
      <c r="AI95" s="56"/>
      <c r="AJ95" s="56"/>
      <c r="AK95" s="58"/>
      <c r="AL95" s="58"/>
      <c r="AM95" s="58"/>
      <c r="AN95" s="58"/>
      <c r="AO95" s="58"/>
      <c r="AP95" s="58"/>
      <c r="AQ95" s="58"/>
      <c r="AR95" s="58"/>
      <c r="AS95" s="12"/>
      <c r="AT95" s="12"/>
    </row>
    <row r="96" spans="1:46" ht="19.5" customHeight="1" x14ac:dyDescent="0.2">
      <c r="A96" s="135" t="s">
        <v>60</v>
      </c>
      <c r="B96" s="135"/>
      <c r="C96" s="135"/>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2"/>
    </row>
    <row r="97" spans="1:46" ht="19.5" customHeight="1" x14ac:dyDescent="0.2">
      <c r="A97" s="135" t="s">
        <v>106</v>
      </c>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c r="AQ97" s="135"/>
      <c r="AR97" s="135"/>
      <c r="AS97" s="135"/>
      <c r="AT97" s="12"/>
    </row>
    <row r="98" spans="1:46" ht="34.5" customHeight="1" x14ac:dyDescent="0.2">
      <c r="A98" s="135" t="s">
        <v>136</v>
      </c>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5"/>
      <c r="AG98" s="135"/>
      <c r="AH98" s="135"/>
      <c r="AI98" s="135"/>
      <c r="AJ98" s="135"/>
      <c r="AK98" s="135"/>
      <c r="AL98" s="135"/>
      <c r="AM98" s="135"/>
      <c r="AN98" s="135"/>
      <c r="AO98" s="135"/>
      <c r="AP98" s="135"/>
      <c r="AQ98" s="135"/>
      <c r="AR98" s="135"/>
      <c r="AS98" s="135"/>
      <c r="AT98" s="12"/>
    </row>
    <row r="99" spans="1:46" ht="19.5" customHeight="1" x14ac:dyDescent="0.2">
      <c r="A99" s="136" t="s">
        <v>107</v>
      </c>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136"/>
      <c r="AL99" s="136"/>
      <c r="AM99" s="136"/>
      <c r="AN99" s="136"/>
      <c r="AO99" s="136"/>
      <c r="AP99" s="136"/>
      <c r="AQ99" s="136"/>
      <c r="AR99" s="136"/>
      <c r="AS99" s="136"/>
      <c r="AT99" s="12"/>
    </row>
    <row r="100" spans="1:46" ht="19.5" customHeight="1" x14ac:dyDescent="0.2">
      <c r="A100" s="136" t="s">
        <v>108</v>
      </c>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6"/>
      <c r="AH100" s="136"/>
      <c r="AI100" s="136"/>
      <c r="AJ100" s="136"/>
      <c r="AK100" s="136"/>
      <c r="AL100" s="136"/>
      <c r="AM100" s="136"/>
      <c r="AN100" s="136"/>
      <c r="AO100" s="136"/>
      <c r="AP100" s="136"/>
      <c r="AQ100" s="136"/>
      <c r="AR100" s="136"/>
      <c r="AS100" s="136"/>
      <c r="AT100" s="59"/>
    </row>
    <row r="101" spans="1:46" ht="19.5" customHeight="1" x14ac:dyDescent="0.2">
      <c r="A101" s="136" t="s">
        <v>94</v>
      </c>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c r="AA101" s="136"/>
      <c r="AB101" s="136"/>
      <c r="AC101" s="136"/>
      <c r="AD101" s="136"/>
      <c r="AE101" s="136"/>
      <c r="AF101" s="136"/>
      <c r="AG101" s="136"/>
      <c r="AH101" s="136"/>
      <c r="AI101" s="136"/>
      <c r="AJ101" s="136"/>
      <c r="AK101" s="136"/>
      <c r="AL101" s="136"/>
      <c r="AM101" s="136"/>
      <c r="AN101" s="136"/>
      <c r="AO101" s="136"/>
      <c r="AP101" s="136"/>
      <c r="AQ101" s="136"/>
      <c r="AR101" s="136"/>
      <c r="AS101" s="136"/>
    </row>
    <row r="102" spans="1:46" ht="19.5" customHeight="1" x14ac:dyDescent="0.2">
      <c r="A102" s="141" t="s">
        <v>95</v>
      </c>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41"/>
      <c r="AR102" s="141"/>
      <c r="AS102" s="141"/>
      <c r="AT102" s="60"/>
    </row>
    <row r="103" spans="1:46" ht="19.5" customHeight="1" x14ac:dyDescent="0.2">
      <c r="A103" s="135" t="s">
        <v>109</v>
      </c>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2"/>
    </row>
    <row r="104" spans="1:46" ht="33" customHeight="1" x14ac:dyDescent="0.2">
      <c r="A104" s="135" t="s">
        <v>110</v>
      </c>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2"/>
    </row>
    <row r="105" spans="1:46" ht="19.5" customHeight="1" x14ac:dyDescent="0.2">
      <c r="A105" s="135" t="s">
        <v>111</v>
      </c>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135"/>
      <c r="AM105" s="135"/>
      <c r="AN105" s="135"/>
      <c r="AO105" s="135"/>
      <c r="AP105" s="135"/>
      <c r="AQ105" s="135"/>
      <c r="AR105" s="135"/>
      <c r="AS105" s="135"/>
      <c r="AT105" s="12"/>
    </row>
    <row r="106" spans="1:46" ht="19.5" customHeight="1" x14ac:dyDescent="0.2">
      <c r="A106" s="135" t="s">
        <v>118</v>
      </c>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135"/>
      <c r="AM106" s="135"/>
      <c r="AN106" s="135"/>
      <c r="AO106" s="135"/>
      <c r="AP106" s="135"/>
      <c r="AQ106" s="135"/>
      <c r="AR106" s="135"/>
      <c r="AS106" s="135"/>
      <c r="AT106" s="12"/>
    </row>
    <row r="107" spans="1:46" ht="31.5" customHeight="1" x14ac:dyDescent="0.2">
      <c r="A107" s="178" t="s">
        <v>96</v>
      </c>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c r="AC107" s="178"/>
      <c r="AD107" s="178"/>
      <c r="AE107" s="178"/>
      <c r="AF107" s="178"/>
      <c r="AG107" s="178"/>
      <c r="AH107" s="178"/>
      <c r="AI107" s="178"/>
      <c r="AJ107" s="178"/>
      <c r="AK107" s="178"/>
      <c r="AL107" s="178"/>
      <c r="AM107" s="178"/>
      <c r="AN107" s="178"/>
      <c r="AO107" s="178"/>
      <c r="AP107" s="178"/>
      <c r="AQ107" s="178"/>
      <c r="AR107" s="178"/>
      <c r="AS107" s="178"/>
      <c r="AT107" s="12"/>
    </row>
    <row r="108" spans="1:46" ht="32.25" customHeight="1" x14ac:dyDescent="0.2">
      <c r="A108" s="176" t="s">
        <v>112</v>
      </c>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97"/>
      <c r="Z108" s="97"/>
      <c r="AA108" s="97"/>
      <c r="AB108" s="97"/>
      <c r="AC108" s="97"/>
      <c r="AD108" s="97"/>
      <c r="AE108" s="97"/>
      <c r="AF108" s="97"/>
      <c r="AG108" s="97"/>
      <c r="AH108" s="97"/>
      <c r="AI108" s="97"/>
      <c r="AJ108" s="97"/>
      <c r="AK108" s="98"/>
      <c r="AL108" s="98"/>
      <c r="AM108" s="98"/>
      <c r="AN108" s="98"/>
      <c r="AO108" s="98"/>
      <c r="AP108" s="98"/>
      <c r="AQ108" s="98"/>
      <c r="AR108" s="98"/>
      <c r="AS108" s="99"/>
      <c r="AT108" s="63"/>
    </row>
    <row r="109" spans="1:46" ht="24" customHeight="1" x14ac:dyDescent="0.2">
      <c r="A109" s="63"/>
      <c r="B109" s="63"/>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c r="AA109" s="9"/>
      <c r="AB109" s="9"/>
      <c r="AC109" s="9"/>
      <c r="AD109" s="9"/>
      <c r="AE109" s="9"/>
      <c r="AF109" s="9"/>
      <c r="AG109" s="9"/>
      <c r="AH109" s="9"/>
      <c r="AI109" s="9"/>
      <c r="AJ109" s="9"/>
      <c r="AK109" s="11"/>
      <c r="AL109" s="11"/>
      <c r="AM109" s="11"/>
      <c r="AN109" s="11"/>
      <c r="AO109" s="11"/>
      <c r="AP109" s="11"/>
      <c r="AQ109" s="11"/>
      <c r="AR109" s="11"/>
      <c r="AS109" s="12"/>
      <c r="AT109" s="12"/>
    </row>
    <row r="110" spans="1:46" x14ac:dyDescent="0.2">
      <c r="A110" s="61"/>
      <c r="B110" s="61"/>
      <c r="C110" s="61"/>
      <c r="D110" s="61"/>
      <c r="E110" s="10"/>
      <c r="F110" s="62"/>
      <c r="G110" s="62"/>
      <c r="H110" s="62"/>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11"/>
      <c r="AL110" s="11"/>
      <c r="AM110" s="11"/>
      <c r="AN110" s="11"/>
      <c r="AO110" s="11"/>
      <c r="AP110" s="11"/>
      <c r="AQ110" s="11"/>
      <c r="AR110" s="11"/>
      <c r="AS110" s="12"/>
      <c r="AT110" s="12"/>
    </row>
    <row r="111" spans="1:46" x14ac:dyDescent="0.2">
      <c r="A111" s="61"/>
      <c r="B111" s="61"/>
      <c r="C111" s="61"/>
      <c r="D111" s="61"/>
      <c r="E111" s="10"/>
      <c r="F111" s="62"/>
      <c r="G111" s="62"/>
      <c r="H111" s="62"/>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11"/>
      <c r="AL111" s="11"/>
      <c r="AM111" s="11"/>
      <c r="AN111" s="11"/>
      <c r="AO111" s="11"/>
      <c r="AP111" s="11"/>
      <c r="AQ111" s="11"/>
      <c r="AR111" s="11"/>
      <c r="AS111" s="12"/>
      <c r="AT111" s="12"/>
    </row>
    <row r="112" spans="1:46" x14ac:dyDescent="0.2">
      <c r="A112" s="61"/>
      <c r="B112" s="61"/>
      <c r="C112" s="61"/>
      <c r="D112" s="61"/>
      <c r="E112" s="10"/>
      <c r="F112" s="62"/>
      <c r="G112" s="62"/>
      <c r="H112" s="62"/>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11"/>
      <c r="AL112" s="11"/>
      <c r="AM112" s="11"/>
      <c r="AN112" s="11"/>
      <c r="AO112" s="11"/>
      <c r="AP112" s="11"/>
      <c r="AQ112" s="11"/>
      <c r="AR112" s="11"/>
      <c r="AS112" s="12"/>
      <c r="AT112" s="12"/>
    </row>
    <row r="113" spans="5:46" x14ac:dyDescent="0.2">
      <c r="E113" s="10"/>
      <c r="F113" s="62"/>
      <c r="G113" s="62"/>
      <c r="H113" s="62"/>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11"/>
      <c r="AL113" s="11"/>
      <c r="AM113" s="11"/>
      <c r="AN113" s="11"/>
      <c r="AO113" s="11"/>
      <c r="AP113" s="11"/>
      <c r="AQ113" s="11"/>
      <c r="AR113" s="11"/>
      <c r="AS113" s="12"/>
      <c r="AT113" s="12"/>
    </row>
    <row r="114" spans="5:46" x14ac:dyDescent="0.2">
      <c r="E114" s="10"/>
      <c r="F114" s="62"/>
      <c r="G114" s="62"/>
      <c r="H114" s="62"/>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11"/>
      <c r="AL114" s="11"/>
      <c r="AM114" s="11"/>
      <c r="AN114" s="11"/>
      <c r="AO114" s="11"/>
      <c r="AP114" s="11"/>
      <c r="AQ114" s="11"/>
      <c r="AR114" s="11"/>
      <c r="AS114" s="12"/>
      <c r="AT114" s="12"/>
    </row>
    <row r="115" spans="5:46" x14ac:dyDescent="0.2">
      <c r="E115" s="10"/>
      <c r="F115" s="62"/>
      <c r="G115" s="62"/>
      <c r="H115" s="62"/>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11"/>
      <c r="AL115" s="11"/>
      <c r="AM115" s="11"/>
      <c r="AN115" s="11"/>
      <c r="AO115" s="11"/>
      <c r="AP115" s="11"/>
      <c r="AQ115" s="11"/>
      <c r="AR115" s="11"/>
      <c r="AS115" s="12"/>
      <c r="AT115" s="12"/>
    </row>
    <row r="116" spans="5:46" x14ac:dyDescent="0.2">
      <c r="E116" s="10"/>
      <c r="F116" s="62"/>
      <c r="G116" s="62"/>
      <c r="H116" s="62"/>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11"/>
      <c r="AL116" s="11"/>
      <c r="AM116" s="11"/>
      <c r="AN116" s="11"/>
      <c r="AO116" s="11"/>
      <c r="AP116" s="11"/>
      <c r="AQ116" s="11"/>
      <c r="AR116" s="11"/>
      <c r="AS116" s="12"/>
      <c r="AT116" s="12"/>
    </row>
    <row r="117" spans="5:46" x14ac:dyDescent="0.2">
      <c r="E117" s="10"/>
      <c r="F117" s="62"/>
      <c r="G117" s="62"/>
      <c r="H117" s="62"/>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11"/>
      <c r="AL117" s="11"/>
      <c r="AM117" s="11"/>
      <c r="AN117" s="11"/>
      <c r="AO117" s="11"/>
      <c r="AP117" s="11"/>
      <c r="AQ117" s="11"/>
      <c r="AR117" s="11"/>
      <c r="AS117" s="12"/>
      <c r="AT117" s="12"/>
    </row>
    <row r="118" spans="5:46" x14ac:dyDescent="0.2">
      <c r="E118" s="10"/>
      <c r="F118" s="62"/>
      <c r="G118" s="62"/>
      <c r="H118" s="62"/>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11"/>
      <c r="AL118" s="11"/>
      <c r="AM118" s="11"/>
      <c r="AN118" s="11"/>
      <c r="AO118" s="11"/>
      <c r="AP118" s="11"/>
      <c r="AQ118" s="11"/>
      <c r="AR118" s="11"/>
      <c r="AS118" s="12"/>
      <c r="AT118" s="12"/>
    </row>
    <row r="119" spans="5:46" x14ac:dyDescent="0.2">
      <c r="E119" s="10"/>
      <c r="F119" s="62"/>
      <c r="G119" s="62"/>
      <c r="H119" s="62"/>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11"/>
      <c r="AL119" s="11"/>
      <c r="AM119" s="11"/>
      <c r="AN119" s="11"/>
      <c r="AO119" s="11"/>
      <c r="AP119" s="11"/>
      <c r="AQ119" s="11"/>
      <c r="AR119" s="11"/>
      <c r="AS119" s="12"/>
      <c r="AT119" s="12"/>
    </row>
    <row r="120" spans="5:46" x14ac:dyDescent="0.2">
      <c r="E120" s="10"/>
      <c r="F120" s="62"/>
      <c r="G120" s="62"/>
      <c r="H120" s="62"/>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11"/>
      <c r="AL120" s="11"/>
      <c r="AM120" s="11"/>
      <c r="AN120" s="11"/>
      <c r="AO120" s="11"/>
      <c r="AP120" s="11"/>
      <c r="AQ120" s="11"/>
      <c r="AR120" s="11"/>
      <c r="AS120" s="12"/>
      <c r="AT120" s="12"/>
    </row>
    <row r="121" spans="5:46" x14ac:dyDescent="0.2">
      <c r="E121" s="10"/>
      <c r="F121" s="62"/>
      <c r="G121" s="62"/>
      <c r="H121" s="62"/>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11"/>
      <c r="AL121" s="11"/>
      <c r="AM121" s="11"/>
      <c r="AN121" s="11"/>
      <c r="AO121" s="11"/>
      <c r="AP121" s="11"/>
      <c r="AQ121" s="11"/>
      <c r="AR121" s="11"/>
      <c r="AS121" s="12"/>
      <c r="AT121" s="12"/>
    </row>
    <row r="122" spans="5:46" x14ac:dyDescent="0.2">
      <c r="E122" s="10"/>
      <c r="F122" s="62"/>
      <c r="G122" s="62"/>
      <c r="H122" s="62"/>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11"/>
      <c r="AL122" s="11"/>
      <c r="AM122" s="11"/>
      <c r="AN122" s="11"/>
      <c r="AO122" s="11"/>
      <c r="AP122" s="11"/>
      <c r="AQ122" s="11"/>
      <c r="AR122" s="11"/>
      <c r="AS122" s="12"/>
      <c r="AT122" s="12"/>
    </row>
    <row r="123" spans="5:46" x14ac:dyDescent="0.2">
      <c r="E123" s="10"/>
      <c r="F123" s="62"/>
      <c r="G123" s="62"/>
      <c r="H123" s="62"/>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11"/>
      <c r="AL123" s="11"/>
      <c r="AM123" s="11"/>
      <c r="AN123" s="11"/>
      <c r="AO123" s="11"/>
      <c r="AP123" s="11"/>
      <c r="AQ123" s="11"/>
      <c r="AR123" s="11"/>
      <c r="AS123" s="12"/>
      <c r="AT123" s="12"/>
    </row>
    <row r="124" spans="5:46" x14ac:dyDescent="0.2">
      <c r="E124" s="10"/>
      <c r="F124" s="62"/>
      <c r="G124" s="62"/>
      <c r="H124" s="62"/>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11"/>
      <c r="AL124" s="11"/>
      <c r="AM124" s="11"/>
      <c r="AN124" s="11"/>
      <c r="AO124" s="11"/>
      <c r="AP124" s="11"/>
      <c r="AQ124" s="11"/>
      <c r="AR124" s="11"/>
      <c r="AS124" s="12"/>
      <c r="AT124" s="12"/>
    </row>
    <row r="125" spans="5:46" x14ac:dyDescent="0.2">
      <c r="E125" s="10"/>
      <c r="F125" s="62"/>
      <c r="G125" s="62"/>
      <c r="H125" s="62"/>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11"/>
      <c r="AL125" s="11"/>
      <c r="AM125" s="11"/>
      <c r="AN125" s="11"/>
      <c r="AO125" s="11"/>
      <c r="AP125" s="11"/>
      <c r="AQ125" s="11"/>
      <c r="AR125" s="11"/>
      <c r="AS125" s="12"/>
      <c r="AT125" s="12"/>
    </row>
    <row r="126" spans="5:46" x14ac:dyDescent="0.2">
      <c r="E126" s="10"/>
      <c r="F126" s="62"/>
      <c r="G126" s="62"/>
      <c r="H126" s="62"/>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11"/>
      <c r="AL126" s="11"/>
      <c r="AM126" s="11"/>
      <c r="AN126" s="11"/>
      <c r="AO126" s="11"/>
      <c r="AP126" s="11"/>
      <c r="AQ126" s="11"/>
      <c r="AR126" s="11"/>
      <c r="AS126" s="12"/>
      <c r="AT126" s="12"/>
    </row>
    <row r="127" spans="5:46" x14ac:dyDescent="0.2">
      <c r="E127" s="10"/>
      <c r="F127" s="62"/>
      <c r="G127" s="62"/>
      <c r="H127" s="62"/>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11"/>
      <c r="AL127" s="11"/>
      <c r="AM127" s="11"/>
      <c r="AN127" s="11"/>
      <c r="AO127" s="11"/>
      <c r="AP127" s="11"/>
      <c r="AQ127" s="11"/>
      <c r="AR127" s="11"/>
      <c r="AS127" s="12"/>
      <c r="AT127" s="12"/>
    </row>
    <row r="128" spans="5:46" x14ac:dyDescent="0.2">
      <c r="E128" s="10"/>
      <c r="F128" s="62"/>
      <c r="G128" s="62"/>
      <c r="H128" s="62"/>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11"/>
      <c r="AL128" s="11"/>
      <c r="AM128" s="11"/>
      <c r="AN128" s="11"/>
      <c r="AO128" s="11"/>
      <c r="AP128" s="11"/>
      <c r="AQ128" s="11"/>
      <c r="AR128" s="11"/>
      <c r="AS128" s="12"/>
      <c r="AT128" s="12"/>
    </row>
    <row r="129" spans="1:46" x14ac:dyDescent="0.2">
      <c r="E129" s="10"/>
      <c r="F129" s="62"/>
      <c r="G129" s="62"/>
      <c r="H129" s="62"/>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11"/>
      <c r="AL129" s="11"/>
      <c r="AM129" s="11"/>
      <c r="AN129" s="11"/>
      <c r="AO129" s="11"/>
      <c r="AP129" s="11"/>
      <c r="AQ129" s="11"/>
      <c r="AR129" s="11"/>
      <c r="AS129" s="12"/>
      <c r="AT129" s="12"/>
    </row>
    <row r="130" spans="1:46" x14ac:dyDescent="0.2">
      <c r="E130" s="10"/>
      <c r="F130" s="62"/>
      <c r="G130" s="62"/>
      <c r="H130" s="62"/>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11"/>
      <c r="AL130" s="11"/>
      <c r="AM130" s="11"/>
      <c r="AN130" s="11"/>
      <c r="AO130" s="11"/>
      <c r="AP130" s="11"/>
      <c r="AQ130" s="11"/>
      <c r="AR130" s="11"/>
      <c r="AS130" s="12"/>
      <c r="AT130" s="12"/>
    </row>
    <row r="131" spans="1:46" x14ac:dyDescent="0.2">
      <c r="E131" s="10"/>
      <c r="F131" s="62"/>
      <c r="G131" s="62"/>
      <c r="H131" s="62"/>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11"/>
      <c r="AL131" s="11"/>
      <c r="AM131" s="11"/>
      <c r="AN131" s="11"/>
      <c r="AO131" s="11"/>
      <c r="AP131" s="11"/>
      <c r="AQ131" s="11"/>
      <c r="AR131" s="11"/>
      <c r="AS131" s="12"/>
      <c r="AT131" s="12"/>
    </row>
    <row r="132" spans="1:46" x14ac:dyDescent="0.2">
      <c r="A132" s="22"/>
      <c r="B132" s="22"/>
      <c r="C132" s="22"/>
      <c r="D132" s="22"/>
      <c r="E132" s="10"/>
      <c r="F132" s="64"/>
      <c r="G132" s="64"/>
      <c r="H132" s="64"/>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10"/>
      <c r="AL132" s="10"/>
      <c r="AM132" s="10"/>
      <c r="AN132" s="10"/>
      <c r="AO132" s="11"/>
      <c r="AP132" s="11"/>
      <c r="AQ132" s="11"/>
      <c r="AR132" s="11"/>
      <c r="AS132" s="12"/>
      <c r="AT132" s="12"/>
    </row>
    <row r="133" spans="1:46" x14ac:dyDescent="0.2">
      <c r="A133" s="22"/>
      <c r="B133" s="22"/>
      <c r="C133" s="22"/>
      <c r="D133" s="22"/>
      <c r="E133" s="10"/>
      <c r="F133" s="64"/>
      <c r="G133" s="64"/>
      <c r="H133" s="64"/>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10"/>
      <c r="AL133" s="10"/>
      <c r="AM133" s="10"/>
      <c r="AN133" s="10"/>
      <c r="AO133" s="11"/>
      <c r="AP133" s="11"/>
      <c r="AQ133" s="11"/>
      <c r="AR133" s="11"/>
      <c r="AS133" s="12"/>
      <c r="AT133" s="12"/>
    </row>
    <row r="134" spans="1:46" x14ac:dyDescent="0.2">
      <c r="A134" s="22"/>
      <c r="B134" s="22"/>
      <c r="C134" s="22"/>
      <c r="D134" s="22"/>
      <c r="E134" s="10"/>
      <c r="F134" s="64"/>
      <c r="G134" s="64"/>
      <c r="H134" s="64"/>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10"/>
      <c r="AL134" s="10"/>
      <c r="AM134" s="10"/>
      <c r="AN134" s="10"/>
      <c r="AO134" s="11"/>
      <c r="AP134" s="11"/>
      <c r="AQ134" s="11"/>
      <c r="AR134" s="11"/>
      <c r="AS134" s="12"/>
      <c r="AT134" s="12"/>
    </row>
    <row r="135" spans="1:46" x14ac:dyDescent="0.2">
      <c r="A135" s="22"/>
      <c r="B135" s="22"/>
      <c r="C135" s="22"/>
      <c r="D135" s="22"/>
      <c r="E135" s="10"/>
      <c r="F135" s="64"/>
      <c r="G135" s="64"/>
      <c r="H135" s="64"/>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10"/>
      <c r="AL135" s="10"/>
      <c r="AM135" s="10"/>
      <c r="AN135" s="10"/>
      <c r="AO135" s="11"/>
      <c r="AP135" s="11"/>
      <c r="AQ135" s="11"/>
      <c r="AR135" s="11"/>
      <c r="AS135" s="12"/>
      <c r="AT135" s="12"/>
    </row>
    <row r="136" spans="1:46" x14ac:dyDescent="0.2">
      <c r="A136" s="22"/>
      <c r="B136" s="22"/>
      <c r="C136" s="22"/>
      <c r="D136" s="22"/>
      <c r="E136" s="10"/>
      <c r="F136" s="64"/>
      <c r="G136" s="64"/>
      <c r="H136" s="64"/>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0"/>
      <c r="AL136" s="10"/>
      <c r="AM136" s="10"/>
      <c r="AN136" s="10"/>
      <c r="AO136" s="11"/>
      <c r="AP136" s="11"/>
      <c r="AQ136" s="11"/>
      <c r="AR136" s="11"/>
      <c r="AS136" s="12"/>
      <c r="AT136" s="12"/>
    </row>
    <row r="137" spans="1:46" x14ac:dyDescent="0.2">
      <c r="A137" s="22"/>
      <c r="B137" s="22"/>
      <c r="C137" s="22"/>
      <c r="D137" s="22"/>
      <c r="E137" s="10"/>
      <c r="F137" s="64"/>
      <c r="G137" s="64"/>
      <c r="H137" s="64"/>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10"/>
      <c r="AL137" s="10"/>
      <c r="AM137" s="10"/>
      <c r="AN137" s="10"/>
      <c r="AO137" s="11"/>
      <c r="AP137" s="11"/>
      <c r="AQ137" s="11"/>
      <c r="AR137" s="11"/>
      <c r="AS137" s="12"/>
      <c r="AT137" s="12"/>
    </row>
    <row r="138" spans="1:46" x14ac:dyDescent="0.2">
      <c r="A138" s="22"/>
      <c r="B138" s="22"/>
      <c r="C138" s="22"/>
      <c r="D138" s="22"/>
      <c r="E138" s="10"/>
      <c r="F138" s="64"/>
      <c r="G138" s="64"/>
      <c r="H138" s="64"/>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10"/>
      <c r="AL138" s="10"/>
      <c r="AM138" s="10"/>
      <c r="AN138" s="10"/>
      <c r="AO138" s="11"/>
      <c r="AP138" s="11"/>
      <c r="AQ138" s="11"/>
      <c r="AR138" s="11"/>
      <c r="AS138" s="12"/>
      <c r="AT138" s="12"/>
    </row>
    <row r="139" spans="1:46" x14ac:dyDescent="0.2">
      <c r="A139" s="22"/>
      <c r="B139" s="22"/>
      <c r="C139" s="22"/>
      <c r="D139" s="22"/>
      <c r="E139" s="10"/>
      <c r="F139" s="64"/>
      <c r="G139" s="64"/>
      <c r="H139" s="64"/>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10"/>
      <c r="AL139" s="10"/>
      <c r="AM139" s="10"/>
      <c r="AN139" s="10"/>
      <c r="AO139" s="11"/>
      <c r="AP139" s="11"/>
      <c r="AQ139" s="11"/>
      <c r="AR139" s="11"/>
      <c r="AS139" s="12"/>
      <c r="AT139" s="12"/>
    </row>
    <row r="140" spans="1:46" x14ac:dyDescent="0.2">
      <c r="A140" s="22"/>
      <c r="B140" s="22"/>
      <c r="C140" s="22"/>
      <c r="D140" s="22"/>
      <c r="E140" s="10"/>
      <c r="F140" s="64"/>
      <c r="G140" s="64"/>
      <c r="H140" s="64"/>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10"/>
      <c r="AL140" s="10"/>
      <c r="AM140" s="10"/>
      <c r="AN140" s="10"/>
      <c r="AO140" s="11"/>
      <c r="AP140" s="11"/>
      <c r="AQ140" s="11"/>
      <c r="AR140" s="11"/>
      <c r="AS140" s="12"/>
      <c r="AT140" s="12"/>
    </row>
    <row r="141" spans="1:46" x14ac:dyDescent="0.2">
      <c r="A141" s="22"/>
      <c r="B141" s="22"/>
      <c r="C141" s="22"/>
      <c r="D141" s="22"/>
      <c r="E141" s="10"/>
      <c r="F141" s="64"/>
      <c r="G141" s="64"/>
      <c r="H141" s="64"/>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10"/>
      <c r="AL141" s="10"/>
      <c r="AM141" s="10"/>
      <c r="AN141" s="10"/>
      <c r="AO141" s="11"/>
      <c r="AP141" s="11"/>
      <c r="AQ141" s="11"/>
      <c r="AR141" s="11"/>
      <c r="AS141" s="12"/>
      <c r="AT141" s="12"/>
    </row>
    <row r="142" spans="1:46" x14ac:dyDescent="0.2">
      <c r="A142" s="22"/>
      <c r="B142" s="22"/>
      <c r="C142" s="22"/>
      <c r="D142" s="22"/>
      <c r="E142" s="10"/>
      <c r="F142" s="64"/>
      <c r="G142" s="64"/>
      <c r="H142" s="64"/>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10"/>
      <c r="AL142" s="10"/>
      <c r="AM142" s="10"/>
      <c r="AN142" s="10"/>
      <c r="AO142" s="11"/>
      <c r="AP142" s="11"/>
      <c r="AQ142" s="11"/>
      <c r="AR142" s="11"/>
      <c r="AS142" s="12"/>
      <c r="AT142" s="12"/>
    </row>
    <row r="143" spans="1:46" x14ac:dyDescent="0.2">
      <c r="A143" s="22"/>
      <c r="B143" s="22"/>
      <c r="C143" s="22"/>
      <c r="D143" s="22"/>
      <c r="E143" s="10"/>
      <c r="F143" s="64"/>
      <c r="G143" s="64"/>
      <c r="H143" s="64"/>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10"/>
      <c r="AL143" s="10"/>
      <c r="AM143" s="10"/>
      <c r="AN143" s="10"/>
      <c r="AO143" s="11"/>
      <c r="AP143" s="11"/>
      <c r="AQ143" s="11"/>
      <c r="AR143" s="11"/>
      <c r="AS143" s="12"/>
      <c r="AT143" s="12"/>
    </row>
    <row r="144" spans="1:46" x14ac:dyDescent="0.2">
      <c r="A144" s="22"/>
      <c r="B144" s="22"/>
      <c r="C144" s="22"/>
      <c r="D144" s="22"/>
      <c r="E144" s="10"/>
      <c r="F144" s="64"/>
      <c r="G144" s="64"/>
      <c r="H144" s="64"/>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10"/>
      <c r="AL144" s="10"/>
      <c r="AM144" s="10"/>
      <c r="AN144" s="10"/>
      <c r="AO144" s="11"/>
      <c r="AP144" s="11"/>
      <c r="AQ144" s="11"/>
      <c r="AR144" s="11"/>
      <c r="AS144" s="12"/>
      <c r="AT144" s="12"/>
    </row>
    <row r="145" spans="1:46" x14ac:dyDescent="0.2">
      <c r="A145" s="22"/>
      <c r="B145" s="22"/>
      <c r="C145" s="22"/>
      <c r="D145" s="22"/>
      <c r="E145" s="10"/>
      <c r="F145" s="64"/>
      <c r="G145" s="64"/>
      <c r="H145" s="64"/>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10"/>
      <c r="AL145" s="10"/>
      <c r="AM145" s="10"/>
      <c r="AN145" s="10"/>
      <c r="AO145" s="11"/>
      <c r="AP145" s="11"/>
      <c r="AQ145" s="11"/>
      <c r="AR145" s="11"/>
      <c r="AS145" s="12"/>
      <c r="AT145" s="12"/>
    </row>
    <row r="146" spans="1:46" x14ac:dyDescent="0.2">
      <c r="A146" s="22"/>
      <c r="B146" s="22"/>
      <c r="C146" s="22"/>
      <c r="D146" s="22"/>
      <c r="E146" s="10"/>
      <c r="F146" s="64"/>
      <c r="G146" s="64"/>
      <c r="H146" s="64"/>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10"/>
      <c r="AL146" s="10"/>
      <c r="AM146" s="10"/>
      <c r="AN146" s="10"/>
      <c r="AO146" s="11"/>
      <c r="AP146" s="11"/>
      <c r="AQ146" s="11"/>
      <c r="AR146" s="11"/>
      <c r="AS146" s="12"/>
      <c r="AT146" s="12"/>
    </row>
    <row r="147" spans="1:46" x14ac:dyDescent="0.2">
      <c r="A147" s="22"/>
      <c r="B147" s="22"/>
      <c r="C147" s="22"/>
      <c r="D147" s="22"/>
      <c r="E147" s="10"/>
      <c r="F147" s="64"/>
      <c r="G147" s="64"/>
      <c r="H147" s="64"/>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0"/>
      <c r="AL147" s="10"/>
      <c r="AM147" s="10"/>
      <c r="AN147" s="10"/>
      <c r="AO147" s="11"/>
      <c r="AP147" s="11"/>
      <c r="AQ147" s="11"/>
      <c r="AR147" s="11"/>
      <c r="AS147" s="12"/>
      <c r="AT147" s="12"/>
    </row>
    <row r="148" spans="1:46" x14ac:dyDescent="0.2">
      <c r="A148" s="22"/>
      <c r="B148" s="22"/>
      <c r="C148" s="22"/>
      <c r="D148" s="22"/>
      <c r="E148" s="10"/>
      <c r="F148" s="64"/>
      <c r="G148" s="64"/>
      <c r="H148" s="64"/>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10"/>
      <c r="AL148" s="10"/>
      <c r="AM148" s="10"/>
      <c r="AN148" s="10"/>
      <c r="AO148" s="11"/>
      <c r="AP148" s="11"/>
      <c r="AQ148" s="11"/>
      <c r="AR148" s="11"/>
      <c r="AS148" s="12"/>
      <c r="AT148" s="12"/>
    </row>
    <row r="149" spans="1:46" x14ac:dyDescent="0.2">
      <c r="A149" s="22"/>
      <c r="B149" s="22"/>
      <c r="C149" s="22"/>
      <c r="D149" s="22"/>
      <c r="E149" s="10"/>
      <c r="F149" s="64"/>
      <c r="G149" s="64"/>
      <c r="H149" s="64"/>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10"/>
      <c r="AL149" s="10"/>
      <c r="AM149" s="10"/>
      <c r="AN149" s="10"/>
      <c r="AO149" s="11"/>
      <c r="AP149" s="11"/>
      <c r="AQ149" s="11"/>
      <c r="AR149" s="11"/>
      <c r="AS149" s="12"/>
      <c r="AT149" s="12"/>
    </row>
    <row r="150" spans="1:46" x14ac:dyDescent="0.2">
      <c r="A150" s="22"/>
      <c r="B150" s="22"/>
      <c r="C150" s="22"/>
      <c r="D150" s="22"/>
      <c r="E150" s="10"/>
      <c r="F150" s="64"/>
      <c r="G150" s="64"/>
      <c r="H150" s="64"/>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10"/>
      <c r="AL150" s="10"/>
      <c r="AM150" s="10"/>
      <c r="AN150" s="10"/>
      <c r="AO150" s="11"/>
      <c r="AP150" s="11"/>
      <c r="AQ150" s="11"/>
      <c r="AR150" s="11"/>
      <c r="AS150" s="12"/>
      <c r="AT150" s="12"/>
    </row>
    <row r="151" spans="1:46" x14ac:dyDescent="0.2">
      <c r="A151" s="22"/>
      <c r="B151" s="22"/>
      <c r="C151" s="22"/>
      <c r="D151" s="22"/>
      <c r="E151" s="10"/>
      <c r="F151" s="64"/>
      <c r="G151" s="64"/>
      <c r="H151" s="64"/>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10"/>
      <c r="AL151" s="10"/>
      <c r="AM151" s="10"/>
      <c r="AN151" s="10"/>
      <c r="AO151" s="11"/>
      <c r="AP151" s="11"/>
      <c r="AQ151" s="11"/>
      <c r="AR151" s="11"/>
      <c r="AS151" s="12"/>
      <c r="AT151" s="12"/>
    </row>
    <row r="152" spans="1:46" x14ac:dyDescent="0.2">
      <c r="A152" s="22"/>
      <c r="B152" s="22"/>
      <c r="C152" s="22"/>
      <c r="D152" s="22"/>
      <c r="E152" s="10"/>
      <c r="F152" s="64"/>
      <c r="G152" s="64"/>
      <c r="H152" s="64"/>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10"/>
      <c r="AL152" s="10"/>
      <c r="AM152" s="10"/>
      <c r="AN152" s="10"/>
      <c r="AO152" s="11"/>
      <c r="AP152" s="11"/>
      <c r="AQ152" s="11"/>
      <c r="AR152" s="11"/>
      <c r="AS152" s="12"/>
      <c r="AT152" s="12"/>
    </row>
    <row r="153" spans="1:46" x14ac:dyDescent="0.2">
      <c r="A153" s="22"/>
      <c r="B153" s="22"/>
      <c r="C153" s="22"/>
      <c r="D153" s="22"/>
      <c r="E153" s="10"/>
      <c r="F153" s="64"/>
      <c r="G153" s="64"/>
      <c r="H153" s="64"/>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10"/>
      <c r="AL153" s="10"/>
      <c r="AM153" s="10"/>
      <c r="AN153" s="10"/>
      <c r="AO153" s="11"/>
      <c r="AP153" s="11"/>
      <c r="AQ153" s="11"/>
      <c r="AR153" s="11"/>
      <c r="AS153" s="12"/>
      <c r="AT153" s="12"/>
    </row>
    <row r="154" spans="1:46" x14ac:dyDescent="0.2">
      <c r="A154" s="22"/>
      <c r="B154" s="22"/>
      <c r="C154" s="22"/>
      <c r="D154" s="22"/>
      <c r="E154" s="10"/>
      <c r="F154" s="64"/>
      <c r="G154" s="64"/>
      <c r="H154" s="64"/>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10"/>
      <c r="AL154" s="10"/>
      <c r="AM154" s="10"/>
      <c r="AN154" s="10"/>
      <c r="AO154" s="11"/>
      <c r="AP154" s="11"/>
      <c r="AQ154" s="11"/>
      <c r="AR154" s="11"/>
      <c r="AS154" s="12"/>
      <c r="AT154" s="12"/>
    </row>
    <row r="155" spans="1:46" x14ac:dyDescent="0.2">
      <c r="A155" s="22"/>
      <c r="B155" s="22"/>
      <c r="C155" s="22"/>
      <c r="D155" s="22"/>
      <c r="E155" s="10"/>
      <c r="F155" s="64"/>
      <c r="G155" s="64"/>
      <c r="H155" s="64"/>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10"/>
      <c r="AL155" s="10"/>
      <c r="AM155" s="10"/>
      <c r="AN155" s="10"/>
      <c r="AO155" s="11"/>
      <c r="AP155" s="11"/>
      <c r="AQ155" s="11"/>
      <c r="AR155" s="11"/>
      <c r="AS155" s="12"/>
      <c r="AT155" s="12"/>
    </row>
    <row r="156" spans="1:46" x14ac:dyDescent="0.2">
      <c r="A156" s="22"/>
      <c r="B156" s="22"/>
      <c r="C156" s="22"/>
      <c r="D156" s="22"/>
      <c r="E156" s="10"/>
      <c r="F156" s="64"/>
      <c r="G156" s="64"/>
      <c r="H156" s="64"/>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10"/>
      <c r="AL156" s="10"/>
      <c r="AM156" s="10"/>
      <c r="AN156" s="10"/>
      <c r="AO156" s="11"/>
      <c r="AP156" s="11"/>
      <c r="AQ156" s="11"/>
      <c r="AR156" s="11"/>
      <c r="AS156" s="12"/>
      <c r="AT156" s="12"/>
    </row>
    <row r="157" spans="1:46" x14ac:dyDescent="0.2">
      <c r="A157" s="22"/>
      <c r="B157" s="22"/>
      <c r="C157" s="22"/>
      <c r="D157" s="22"/>
      <c r="E157" s="10"/>
      <c r="F157" s="64"/>
      <c r="G157" s="64"/>
      <c r="H157" s="64"/>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0"/>
      <c r="AL157" s="10"/>
      <c r="AM157" s="10"/>
      <c r="AN157" s="10"/>
      <c r="AO157" s="11"/>
      <c r="AP157" s="11"/>
      <c r="AQ157" s="11"/>
      <c r="AR157" s="11"/>
      <c r="AS157" s="12"/>
      <c r="AT157" s="12"/>
    </row>
    <row r="158" spans="1:46" x14ac:dyDescent="0.2">
      <c r="A158" s="22"/>
      <c r="B158" s="22"/>
      <c r="C158" s="22"/>
      <c r="D158" s="22"/>
      <c r="E158" s="10"/>
      <c r="F158" s="64"/>
      <c r="G158" s="64"/>
      <c r="H158" s="64"/>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10"/>
      <c r="AL158" s="10"/>
      <c r="AM158" s="10"/>
      <c r="AN158" s="10"/>
      <c r="AO158" s="11"/>
      <c r="AP158" s="11"/>
      <c r="AQ158" s="11"/>
      <c r="AR158" s="11"/>
      <c r="AS158" s="12"/>
      <c r="AT158" s="12"/>
    </row>
    <row r="159" spans="1:46" x14ac:dyDescent="0.2">
      <c r="A159" s="22"/>
      <c r="B159" s="22"/>
      <c r="C159" s="22"/>
      <c r="D159" s="22"/>
      <c r="E159" s="10"/>
      <c r="F159" s="64"/>
      <c r="G159" s="64"/>
      <c r="H159" s="64"/>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10"/>
      <c r="AL159" s="10"/>
      <c r="AM159" s="10"/>
      <c r="AN159" s="10"/>
      <c r="AO159" s="11"/>
      <c r="AP159" s="11"/>
      <c r="AQ159" s="11"/>
      <c r="AR159" s="11"/>
      <c r="AS159" s="12"/>
      <c r="AT159" s="12"/>
    </row>
    <row r="160" spans="1:46" x14ac:dyDescent="0.2">
      <c r="A160" s="22"/>
      <c r="B160" s="22"/>
      <c r="C160" s="22"/>
      <c r="D160" s="22"/>
      <c r="E160" s="10"/>
      <c r="F160" s="64"/>
      <c r="G160" s="64"/>
      <c r="H160" s="64"/>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0"/>
      <c r="AL160" s="10"/>
      <c r="AM160" s="10"/>
      <c r="AN160" s="10"/>
      <c r="AO160" s="11"/>
      <c r="AP160" s="11"/>
      <c r="AQ160" s="11"/>
      <c r="AR160" s="11"/>
      <c r="AS160" s="12"/>
      <c r="AT160" s="12"/>
    </row>
    <row r="161" spans="1:46" x14ac:dyDescent="0.2">
      <c r="A161" s="22"/>
      <c r="B161" s="22"/>
      <c r="C161" s="22"/>
      <c r="D161" s="22"/>
      <c r="E161" s="10"/>
      <c r="F161" s="64"/>
      <c r="G161" s="64"/>
      <c r="H161" s="64"/>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10"/>
      <c r="AL161" s="10"/>
      <c r="AM161" s="10"/>
      <c r="AN161" s="10"/>
      <c r="AO161" s="11"/>
      <c r="AP161" s="11"/>
      <c r="AQ161" s="11"/>
      <c r="AR161" s="11"/>
      <c r="AS161" s="12"/>
      <c r="AT161" s="12"/>
    </row>
    <row r="162" spans="1:46" x14ac:dyDescent="0.2">
      <c r="A162" s="22"/>
      <c r="B162" s="22"/>
      <c r="C162" s="22"/>
      <c r="D162" s="22"/>
      <c r="E162" s="10"/>
      <c r="F162" s="64"/>
      <c r="G162" s="64"/>
      <c r="H162" s="64"/>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10"/>
      <c r="AL162" s="10"/>
      <c r="AM162" s="10"/>
      <c r="AN162" s="10"/>
      <c r="AO162" s="11"/>
      <c r="AP162" s="11"/>
      <c r="AQ162" s="11"/>
      <c r="AR162" s="11"/>
      <c r="AS162" s="12"/>
      <c r="AT162" s="12"/>
    </row>
    <row r="163" spans="1:46" x14ac:dyDescent="0.2">
      <c r="A163" s="22"/>
      <c r="B163" s="22"/>
      <c r="C163" s="22"/>
      <c r="D163" s="22"/>
      <c r="E163" s="10"/>
      <c r="F163" s="64"/>
      <c r="G163" s="64"/>
      <c r="H163" s="64"/>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10"/>
      <c r="AL163" s="10"/>
      <c r="AM163" s="10"/>
      <c r="AN163" s="10"/>
      <c r="AO163" s="11"/>
      <c r="AP163" s="11"/>
      <c r="AQ163" s="11"/>
      <c r="AR163" s="11"/>
      <c r="AS163" s="12"/>
      <c r="AT163" s="12"/>
    </row>
    <row r="164" spans="1:46" x14ac:dyDescent="0.2">
      <c r="A164" s="22"/>
      <c r="B164" s="22"/>
      <c r="C164" s="22"/>
      <c r="D164" s="22"/>
      <c r="E164" s="10"/>
      <c r="F164" s="64"/>
      <c r="G164" s="64"/>
      <c r="H164" s="64"/>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0"/>
      <c r="AL164" s="10"/>
      <c r="AM164" s="10"/>
      <c r="AN164" s="10"/>
      <c r="AO164" s="11"/>
      <c r="AP164" s="11"/>
      <c r="AQ164" s="11"/>
      <c r="AR164" s="11"/>
      <c r="AS164" s="12"/>
      <c r="AT164" s="12"/>
    </row>
    <row r="165" spans="1:46" x14ac:dyDescent="0.2">
      <c r="A165" s="22"/>
      <c r="B165" s="22"/>
      <c r="C165" s="22"/>
      <c r="D165" s="22"/>
      <c r="E165" s="10"/>
      <c r="F165" s="64"/>
      <c r="G165" s="64"/>
      <c r="H165" s="64"/>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10"/>
      <c r="AL165" s="10"/>
      <c r="AM165" s="10"/>
      <c r="AN165" s="10"/>
      <c r="AO165" s="11"/>
      <c r="AP165" s="11"/>
      <c r="AQ165" s="11"/>
      <c r="AR165" s="11"/>
      <c r="AS165" s="12"/>
      <c r="AT165" s="12"/>
    </row>
    <row r="166" spans="1:46" x14ac:dyDescent="0.2">
      <c r="A166" s="22"/>
      <c r="B166" s="22"/>
      <c r="C166" s="22"/>
      <c r="D166" s="22"/>
      <c r="E166" s="10"/>
      <c r="F166" s="64"/>
      <c r="G166" s="64"/>
      <c r="H166" s="64"/>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10"/>
      <c r="AL166" s="10"/>
      <c r="AM166" s="10"/>
      <c r="AN166" s="10"/>
      <c r="AO166" s="11"/>
      <c r="AP166" s="11"/>
      <c r="AQ166" s="11"/>
      <c r="AR166" s="11"/>
      <c r="AS166" s="12"/>
      <c r="AT166" s="12"/>
    </row>
    <row r="167" spans="1:46" x14ac:dyDescent="0.2">
      <c r="A167" s="22"/>
      <c r="B167" s="22"/>
      <c r="C167" s="22"/>
      <c r="D167" s="22"/>
      <c r="E167" s="10"/>
      <c r="F167" s="64"/>
      <c r="G167" s="64"/>
      <c r="H167" s="64"/>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10"/>
      <c r="AL167" s="10"/>
      <c r="AM167" s="10"/>
      <c r="AN167" s="10"/>
      <c r="AO167" s="11"/>
      <c r="AP167" s="11"/>
      <c r="AQ167" s="11"/>
      <c r="AR167" s="11"/>
      <c r="AS167" s="12"/>
      <c r="AT167" s="12"/>
    </row>
    <row r="168" spans="1:46" x14ac:dyDescent="0.2">
      <c r="A168" s="22"/>
      <c r="B168" s="22"/>
      <c r="C168" s="22"/>
      <c r="D168" s="22"/>
      <c r="E168" s="10"/>
      <c r="F168" s="64"/>
      <c r="G168" s="64"/>
      <c r="H168" s="64"/>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10"/>
      <c r="AL168" s="10"/>
      <c r="AM168" s="10"/>
      <c r="AN168" s="10"/>
      <c r="AO168" s="11"/>
      <c r="AP168" s="11"/>
      <c r="AQ168" s="11"/>
      <c r="AR168" s="11"/>
      <c r="AS168" s="12"/>
      <c r="AT168" s="12"/>
    </row>
    <row r="169" spans="1:46" x14ac:dyDescent="0.2">
      <c r="A169" s="22"/>
      <c r="B169" s="22"/>
      <c r="C169" s="22"/>
      <c r="D169" s="22"/>
      <c r="E169" s="10"/>
      <c r="F169" s="64"/>
      <c r="G169" s="64"/>
      <c r="H169" s="64"/>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10"/>
      <c r="AL169" s="10"/>
      <c r="AM169" s="10"/>
      <c r="AN169" s="10"/>
      <c r="AO169" s="11"/>
      <c r="AP169" s="11"/>
      <c r="AQ169" s="11"/>
      <c r="AR169" s="11"/>
      <c r="AS169" s="12"/>
      <c r="AT169" s="12"/>
    </row>
    <row r="170" spans="1:46" x14ac:dyDescent="0.2">
      <c r="A170" s="22"/>
      <c r="B170" s="22"/>
      <c r="C170" s="22"/>
      <c r="D170" s="22"/>
      <c r="E170" s="10"/>
      <c r="F170" s="64"/>
      <c r="G170" s="64"/>
      <c r="H170" s="64"/>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10"/>
      <c r="AL170" s="10"/>
      <c r="AM170" s="10"/>
      <c r="AN170" s="10"/>
      <c r="AO170" s="11"/>
      <c r="AP170" s="11"/>
      <c r="AQ170" s="11"/>
      <c r="AR170" s="11"/>
      <c r="AS170" s="12"/>
      <c r="AT170" s="12"/>
    </row>
    <row r="171" spans="1:46" x14ac:dyDescent="0.2">
      <c r="A171" s="22"/>
      <c r="B171" s="22"/>
      <c r="C171" s="22"/>
      <c r="D171" s="22"/>
      <c r="E171" s="10"/>
      <c r="F171" s="64"/>
      <c r="G171" s="64"/>
      <c r="H171" s="64"/>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10"/>
      <c r="AL171" s="10"/>
      <c r="AM171" s="10"/>
      <c r="AN171" s="10"/>
      <c r="AO171" s="11"/>
      <c r="AP171" s="11"/>
      <c r="AQ171" s="11"/>
      <c r="AR171" s="11"/>
      <c r="AS171" s="12"/>
      <c r="AT171" s="12"/>
    </row>
    <row r="172" spans="1:46" x14ac:dyDescent="0.2">
      <c r="A172" s="22"/>
      <c r="B172" s="22"/>
      <c r="C172" s="22"/>
      <c r="D172" s="22"/>
      <c r="E172" s="10"/>
      <c r="F172" s="64"/>
      <c r="G172" s="64"/>
      <c r="H172" s="64"/>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10"/>
      <c r="AL172" s="10"/>
      <c r="AM172" s="10"/>
      <c r="AN172" s="10"/>
      <c r="AO172" s="11"/>
      <c r="AP172" s="11"/>
      <c r="AQ172" s="11"/>
      <c r="AR172" s="11"/>
      <c r="AS172" s="12"/>
      <c r="AT172" s="12"/>
    </row>
    <row r="173" spans="1:46" x14ac:dyDescent="0.2">
      <c r="A173" s="22"/>
      <c r="B173" s="22"/>
      <c r="C173" s="22"/>
      <c r="D173" s="22"/>
      <c r="E173" s="10"/>
      <c r="F173" s="64"/>
      <c r="G173" s="64"/>
      <c r="H173" s="64"/>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10"/>
      <c r="AL173" s="10"/>
      <c r="AM173" s="10"/>
      <c r="AN173" s="10"/>
      <c r="AO173" s="11"/>
      <c r="AP173" s="11"/>
      <c r="AQ173" s="11"/>
      <c r="AR173" s="11"/>
      <c r="AS173" s="12"/>
      <c r="AT173" s="12"/>
    </row>
    <row r="174" spans="1:46" x14ac:dyDescent="0.2">
      <c r="A174" s="22"/>
      <c r="B174" s="22"/>
      <c r="C174" s="22"/>
      <c r="D174" s="22"/>
      <c r="E174" s="10"/>
      <c r="F174" s="64"/>
      <c r="G174" s="64"/>
      <c r="H174" s="64"/>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10"/>
      <c r="AL174" s="10"/>
      <c r="AM174" s="10"/>
      <c r="AN174" s="10"/>
      <c r="AO174" s="11"/>
      <c r="AP174" s="11"/>
      <c r="AQ174" s="11"/>
      <c r="AR174" s="11"/>
      <c r="AS174" s="12"/>
      <c r="AT174" s="12"/>
    </row>
    <row r="175" spans="1:46" x14ac:dyDescent="0.2">
      <c r="A175" s="22"/>
      <c r="B175" s="22"/>
      <c r="C175" s="22"/>
      <c r="D175" s="22"/>
      <c r="E175" s="10"/>
      <c r="F175" s="64"/>
      <c r="G175" s="64"/>
      <c r="H175" s="64"/>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10"/>
      <c r="AL175" s="10"/>
      <c r="AM175" s="10"/>
      <c r="AN175" s="10"/>
      <c r="AO175" s="11"/>
      <c r="AP175" s="11"/>
      <c r="AQ175" s="11"/>
      <c r="AR175" s="11"/>
      <c r="AS175" s="12"/>
      <c r="AT175" s="12"/>
    </row>
    <row r="176" spans="1:46" x14ac:dyDescent="0.2">
      <c r="A176" s="22"/>
      <c r="B176" s="22"/>
      <c r="C176" s="22"/>
      <c r="D176" s="22"/>
      <c r="E176" s="10"/>
      <c r="F176" s="64"/>
      <c r="G176" s="64"/>
      <c r="H176" s="64"/>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10"/>
      <c r="AL176" s="10"/>
      <c r="AM176" s="10"/>
      <c r="AN176" s="10"/>
      <c r="AO176" s="11"/>
      <c r="AP176" s="11"/>
      <c r="AQ176" s="11"/>
      <c r="AR176" s="11"/>
      <c r="AS176" s="12"/>
      <c r="AT176" s="12"/>
    </row>
    <row r="177" spans="1:46" x14ac:dyDescent="0.2">
      <c r="A177" s="22"/>
      <c r="B177" s="22"/>
      <c r="C177" s="22"/>
      <c r="D177" s="22"/>
      <c r="E177" s="10"/>
      <c r="F177" s="64"/>
      <c r="G177" s="64"/>
      <c r="H177" s="64"/>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10"/>
      <c r="AL177" s="10"/>
      <c r="AM177" s="10"/>
      <c r="AN177" s="10"/>
      <c r="AO177" s="11"/>
      <c r="AP177" s="11"/>
      <c r="AQ177" s="11"/>
      <c r="AR177" s="11"/>
      <c r="AS177" s="12"/>
      <c r="AT177" s="12"/>
    </row>
    <row r="178" spans="1:46" x14ac:dyDescent="0.2">
      <c r="A178" s="22"/>
      <c r="B178" s="22"/>
      <c r="C178" s="22"/>
      <c r="D178" s="22"/>
      <c r="E178" s="10"/>
      <c r="F178" s="64"/>
      <c r="G178" s="64"/>
      <c r="H178" s="64"/>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10"/>
      <c r="AL178" s="10"/>
      <c r="AM178" s="10"/>
      <c r="AN178" s="10"/>
      <c r="AO178" s="11"/>
      <c r="AP178" s="11"/>
      <c r="AQ178" s="11"/>
      <c r="AR178" s="11"/>
      <c r="AS178" s="12"/>
      <c r="AT178" s="12"/>
    </row>
    <row r="179" spans="1:46" x14ac:dyDescent="0.2">
      <c r="A179" s="22"/>
      <c r="B179" s="22"/>
      <c r="C179" s="22"/>
      <c r="D179" s="22"/>
      <c r="E179" s="10"/>
      <c r="F179" s="64"/>
      <c r="G179" s="64"/>
      <c r="H179" s="64"/>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10"/>
      <c r="AL179" s="10"/>
      <c r="AM179" s="10"/>
      <c r="AN179" s="10"/>
      <c r="AO179" s="11"/>
      <c r="AP179" s="11"/>
      <c r="AQ179" s="11"/>
      <c r="AR179" s="11"/>
      <c r="AS179" s="12"/>
      <c r="AT179" s="12"/>
    </row>
    <row r="180" spans="1:46" x14ac:dyDescent="0.2">
      <c r="A180" s="22"/>
      <c r="B180" s="22"/>
      <c r="C180" s="22"/>
      <c r="D180" s="22"/>
      <c r="E180" s="10"/>
      <c r="F180" s="64"/>
      <c r="G180" s="64"/>
      <c r="H180" s="64"/>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10"/>
      <c r="AL180" s="10"/>
      <c r="AM180" s="10"/>
      <c r="AN180" s="10"/>
      <c r="AO180" s="11"/>
      <c r="AP180" s="11"/>
      <c r="AQ180" s="11"/>
      <c r="AR180" s="11"/>
      <c r="AS180" s="12"/>
      <c r="AT180" s="12"/>
    </row>
    <row r="181" spans="1:46" x14ac:dyDescent="0.2">
      <c r="A181" s="22"/>
      <c r="B181" s="22"/>
      <c r="C181" s="22"/>
      <c r="D181" s="22"/>
      <c r="E181" s="10"/>
      <c r="F181" s="64"/>
      <c r="G181" s="64"/>
      <c r="H181" s="64"/>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10"/>
      <c r="AL181" s="10"/>
      <c r="AM181" s="10"/>
      <c r="AN181" s="10"/>
      <c r="AO181" s="11"/>
      <c r="AP181" s="11"/>
      <c r="AQ181" s="11"/>
      <c r="AR181" s="11"/>
      <c r="AS181" s="12"/>
      <c r="AT181" s="12"/>
    </row>
    <row r="182" spans="1:46" x14ac:dyDescent="0.2">
      <c r="A182" s="22"/>
      <c r="B182" s="22"/>
      <c r="C182" s="22"/>
      <c r="D182" s="22"/>
      <c r="E182" s="10"/>
      <c r="F182" s="64"/>
      <c r="G182" s="64"/>
      <c r="H182" s="64"/>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10"/>
      <c r="AL182" s="10"/>
      <c r="AM182" s="10"/>
      <c r="AN182" s="10"/>
      <c r="AO182" s="11"/>
      <c r="AP182" s="11"/>
      <c r="AQ182" s="11"/>
      <c r="AR182" s="11"/>
      <c r="AS182" s="12"/>
      <c r="AT182" s="12"/>
    </row>
    <row r="183" spans="1:46" x14ac:dyDescent="0.2">
      <c r="A183" s="22"/>
      <c r="B183" s="22"/>
      <c r="C183" s="22"/>
      <c r="D183" s="22"/>
      <c r="E183" s="10"/>
      <c r="F183" s="64"/>
      <c r="G183" s="64"/>
      <c r="H183" s="64"/>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10"/>
      <c r="AL183" s="10"/>
      <c r="AM183" s="10"/>
      <c r="AN183" s="10"/>
      <c r="AO183" s="11"/>
      <c r="AP183" s="11"/>
      <c r="AQ183" s="11"/>
      <c r="AR183" s="11"/>
      <c r="AS183" s="12"/>
      <c r="AT183" s="12"/>
    </row>
    <row r="184" spans="1:46" x14ac:dyDescent="0.2">
      <c r="A184" s="22"/>
      <c r="B184" s="22"/>
      <c r="C184" s="22"/>
      <c r="D184" s="22"/>
      <c r="E184" s="10"/>
      <c r="F184" s="64"/>
      <c r="G184" s="64"/>
      <c r="H184" s="64"/>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10"/>
      <c r="AL184" s="10"/>
      <c r="AM184" s="10"/>
      <c r="AN184" s="10"/>
      <c r="AO184" s="11"/>
      <c r="AP184" s="11"/>
      <c r="AQ184" s="11"/>
      <c r="AR184" s="11"/>
      <c r="AS184" s="12"/>
      <c r="AT184" s="12"/>
    </row>
    <row r="185" spans="1:46" x14ac:dyDescent="0.2">
      <c r="A185" s="22"/>
      <c r="B185" s="22"/>
      <c r="C185" s="22"/>
      <c r="D185" s="22"/>
      <c r="E185" s="10"/>
      <c r="F185" s="64"/>
      <c r="G185" s="64"/>
      <c r="H185" s="64"/>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10"/>
      <c r="AL185" s="10"/>
      <c r="AM185" s="10"/>
      <c r="AN185" s="10"/>
      <c r="AO185" s="11"/>
      <c r="AP185" s="11"/>
      <c r="AQ185" s="11"/>
      <c r="AR185" s="11"/>
      <c r="AS185" s="12"/>
      <c r="AT185" s="12"/>
    </row>
    <row r="186" spans="1:46" x14ac:dyDescent="0.2">
      <c r="A186" s="22"/>
      <c r="B186" s="22"/>
      <c r="C186" s="22"/>
      <c r="D186" s="22"/>
      <c r="E186" s="10"/>
      <c r="F186" s="64"/>
      <c r="G186" s="64"/>
      <c r="H186" s="64"/>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10"/>
      <c r="AL186" s="10"/>
      <c r="AM186" s="10"/>
      <c r="AN186" s="10"/>
      <c r="AO186" s="11"/>
      <c r="AP186" s="11"/>
      <c r="AQ186" s="11"/>
      <c r="AR186" s="11"/>
      <c r="AS186" s="12"/>
      <c r="AT186" s="12"/>
    </row>
    <row r="187" spans="1:46" x14ac:dyDescent="0.2">
      <c r="A187" s="22"/>
      <c r="B187" s="22"/>
      <c r="C187" s="22"/>
      <c r="D187" s="22"/>
      <c r="E187" s="10"/>
      <c r="F187" s="64"/>
      <c r="G187" s="64"/>
      <c r="H187" s="64"/>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10"/>
      <c r="AL187" s="10"/>
      <c r="AM187" s="10"/>
      <c r="AN187" s="10"/>
      <c r="AO187" s="11"/>
      <c r="AP187" s="11"/>
      <c r="AQ187" s="11"/>
      <c r="AR187" s="11"/>
      <c r="AS187" s="12"/>
      <c r="AT187" s="12"/>
    </row>
    <row r="188" spans="1:46" x14ac:dyDescent="0.2">
      <c r="A188" s="22"/>
      <c r="B188" s="22"/>
      <c r="C188" s="22"/>
      <c r="D188" s="22"/>
      <c r="E188" s="10"/>
      <c r="F188" s="64"/>
      <c r="G188" s="64"/>
      <c r="H188" s="64"/>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10"/>
      <c r="AL188" s="10"/>
      <c r="AM188" s="10"/>
      <c r="AN188" s="10"/>
      <c r="AO188" s="11"/>
      <c r="AP188" s="11"/>
      <c r="AQ188" s="11"/>
      <c r="AR188" s="11"/>
      <c r="AS188" s="12"/>
      <c r="AT188" s="12"/>
    </row>
    <row r="189" spans="1:46" x14ac:dyDescent="0.2">
      <c r="A189" s="22"/>
      <c r="B189" s="22"/>
      <c r="C189" s="22"/>
      <c r="D189" s="22"/>
      <c r="E189" s="10"/>
      <c r="F189" s="64"/>
      <c r="G189" s="64"/>
      <c r="H189" s="64"/>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10"/>
      <c r="AL189" s="10"/>
      <c r="AM189" s="10"/>
      <c r="AN189" s="10"/>
      <c r="AO189" s="11"/>
      <c r="AP189" s="11"/>
      <c r="AQ189" s="11"/>
      <c r="AR189" s="11"/>
      <c r="AS189" s="12"/>
      <c r="AT189" s="12"/>
    </row>
    <row r="190" spans="1:46" x14ac:dyDescent="0.2">
      <c r="A190" s="22"/>
      <c r="B190" s="22"/>
      <c r="C190" s="22"/>
      <c r="D190" s="22"/>
      <c r="E190" s="10"/>
      <c r="F190" s="64"/>
      <c r="G190" s="64"/>
      <c r="H190" s="64"/>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10"/>
      <c r="AL190" s="10"/>
      <c r="AM190" s="10"/>
      <c r="AN190" s="10"/>
      <c r="AO190" s="11"/>
      <c r="AP190" s="11"/>
      <c r="AQ190" s="11"/>
      <c r="AR190" s="11"/>
      <c r="AS190" s="12"/>
      <c r="AT190" s="12"/>
    </row>
    <row r="191" spans="1:46" x14ac:dyDescent="0.2">
      <c r="A191" s="22"/>
      <c r="B191" s="22"/>
      <c r="C191" s="22"/>
      <c r="D191" s="22"/>
      <c r="E191" s="10"/>
      <c r="F191" s="64"/>
      <c r="G191" s="64"/>
      <c r="H191" s="64"/>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10"/>
      <c r="AL191" s="10"/>
      <c r="AM191" s="10"/>
      <c r="AN191" s="10"/>
      <c r="AO191" s="11"/>
      <c r="AP191" s="11"/>
      <c r="AQ191" s="11"/>
      <c r="AR191" s="11"/>
      <c r="AS191" s="12"/>
      <c r="AT191" s="12"/>
    </row>
    <row r="192" spans="1:46" x14ac:dyDescent="0.2">
      <c r="A192" s="22"/>
      <c r="B192" s="22"/>
      <c r="C192" s="22"/>
      <c r="D192" s="22"/>
      <c r="E192" s="10"/>
      <c r="F192" s="64"/>
      <c r="G192" s="64"/>
      <c r="H192" s="64"/>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10"/>
      <c r="AL192" s="10"/>
      <c r="AM192" s="10"/>
      <c r="AN192" s="10"/>
      <c r="AO192" s="11"/>
      <c r="AP192" s="11"/>
      <c r="AQ192" s="11"/>
      <c r="AR192" s="11"/>
      <c r="AS192" s="12"/>
      <c r="AT192" s="12"/>
    </row>
    <row r="193" spans="1:46" x14ac:dyDescent="0.2">
      <c r="A193" s="22"/>
      <c r="B193" s="22"/>
      <c r="C193" s="22"/>
      <c r="D193" s="22"/>
      <c r="E193" s="10"/>
      <c r="F193" s="64"/>
      <c r="G193" s="64"/>
      <c r="H193" s="64"/>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10"/>
      <c r="AL193" s="10"/>
      <c r="AM193" s="10"/>
      <c r="AN193" s="10"/>
      <c r="AO193" s="11"/>
      <c r="AP193" s="11"/>
      <c r="AQ193" s="11"/>
      <c r="AR193" s="11"/>
      <c r="AS193" s="12"/>
      <c r="AT193" s="12"/>
    </row>
    <row r="194" spans="1:46" x14ac:dyDescent="0.2">
      <c r="A194" s="22"/>
      <c r="B194" s="22"/>
      <c r="C194" s="22"/>
      <c r="D194" s="22"/>
      <c r="E194" s="10"/>
      <c r="F194" s="64"/>
      <c r="G194" s="64"/>
      <c r="H194" s="64"/>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0"/>
      <c r="AL194" s="10"/>
      <c r="AM194" s="10"/>
      <c r="AN194" s="10"/>
      <c r="AO194" s="11"/>
      <c r="AP194" s="11"/>
      <c r="AQ194" s="11"/>
      <c r="AR194" s="11"/>
      <c r="AS194" s="12"/>
      <c r="AT194" s="12"/>
    </row>
    <row r="195" spans="1:46" x14ac:dyDescent="0.2">
      <c r="A195" s="22"/>
      <c r="B195" s="22"/>
      <c r="C195" s="22"/>
      <c r="D195" s="22"/>
      <c r="E195" s="10"/>
      <c r="F195" s="64"/>
      <c r="G195" s="64"/>
      <c r="H195" s="64"/>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0"/>
      <c r="AL195" s="10"/>
      <c r="AM195" s="10"/>
      <c r="AN195" s="10"/>
      <c r="AO195" s="11"/>
      <c r="AP195" s="11"/>
      <c r="AQ195" s="11"/>
      <c r="AR195" s="11"/>
      <c r="AS195" s="12"/>
      <c r="AT195" s="12"/>
    </row>
    <row r="196" spans="1:46" x14ac:dyDescent="0.2">
      <c r="A196" s="22"/>
      <c r="B196" s="22"/>
      <c r="C196" s="22"/>
      <c r="D196" s="22"/>
      <c r="E196" s="10"/>
      <c r="F196" s="64"/>
      <c r="G196" s="64"/>
      <c r="H196" s="64"/>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10"/>
      <c r="AL196" s="10"/>
      <c r="AM196" s="10"/>
      <c r="AN196" s="10"/>
      <c r="AO196" s="11"/>
      <c r="AP196" s="11"/>
      <c r="AQ196" s="11"/>
      <c r="AR196" s="11"/>
      <c r="AS196" s="12"/>
      <c r="AT196" s="12"/>
    </row>
    <row r="197" spans="1:46" x14ac:dyDescent="0.2">
      <c r="A197" s="22"/>
      <c r="B197" s="22"/>
      <c r="C197" s="22"/>
      <c r="D197" s="22"/>
      <c r="E197" s="10"/>
      <c r="F197" s="64"/>
      <c r="G197" s="64"/>
      <c r="H197" s="64"/>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10"/>
      <c r="AL197" s="10"/>
      <c r="AM197" s="10"/>
      <c r="AN197" s="10"/>
      <c r="AO197" s="11"/>
      <c r="AP197" s="11"/>
      <c r="AQ197" s="11"/>
      <c r="AR197" s="11"/>
      <c r="AS197" s="12"/>
      <c r="AT197" s="12"/>
    </row>
    <row r="198" spans="1:46" x14ac:dyDescent="0.2">
      <c r="A198" s="22"/>
      <c r="B198" s="22"/>
      <c r="C198" s="22"/>
      <c r="D198" s="22"/>
      <c r="E198" s="10"/>
      <c r="F198" s="64"/>
      <c r="G198" s="64"/>
      <c r="H198" s="64"/>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10"/>
      <c r="AL198" s="10"/>
      <c r="AM198" s="10"/>
      <c r="AN198" s="10"/>
      <c r="AO198" s="11"/>
      <c r="AP198" s="11"/>
      <c r="AQ198" s="11"/>
      <c r="AR198" s="11"/>
      <c r="AS198" s="12"/>
      <c r="AT198" s="12"/>
    </row>
    <row r="199" spans="1:46" x14ac:dyDescent="0.2">
      <c r="A199" s="22"/>
      <c r="B199" s="22"/>
      <c r="C199" s="22"/>
      <c r="D199" s="22"/>
      <c r="E199" s="10"/>
      <c r="F199" s="64"/>
      <c r="G199" s="64"/>
      <c r="H199" s="64"/>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0"/>
      <c r="AL199" s="10"/>
      <c r="AM199" s="10"/>
      <c r="AN199" s="10"/>
      <c r="AO199" s="11"/>
      <c r="AP199" s="11"/>
      <c r="AQ199" s="11"/>
      <c r="AR199" s="11"/>
      <c r="AS199" s="12"/>
      <c r="AT199" s="12"/>
    </row>
    <row r="200" spans="1:46" x14ac:dyDescent="0.2">
      <c r="A200" s="22"/>
      <c r="B200" s="22"/>
      <c r="C200" s="22"/>
      <c r="D200" s="22"/>
      <c r="E200" s="10"/>
      <c r="F200" s="64"/>
      <c r="G200" s="64"/>
      <c r="H200" s="64"/>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10"/>
      <c r="AL200" s="10"/>
      <c r="AM200" s="10"/>
      <c r="AN200" s="10"/>
      <c r="AO200" s="11"/>
      <c r="AP200" s="11"/>
      <c r="AQ200" s="11"/>
      <c r="AR200" s="11"/>
      <c r="AS200" s="12"/>
      <c r="AT200" s="12"/>
    </row>
    <row r="201" spans="1:46" x14ac:dyDescent="0.2">
      <c r="A201" s="22"/>
      <c r="B201" s="22"/>
      <c r="C201" s="22"/>
      <c r="D201" s="22"/>
      <c r="E201" s="10"/>
      <c r="F201" s="64"/>
      <c r="G201" s="64"/>
      <c r="H201" s="64"/>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10"/>
      <c r="AL201" s="10"/>
      <c r="AM201" s="10"/>
      <c r="AN201" s="10"/>
      <c r="AO201" s="11"/>
      <c r="AP201" s="11"/>
      <c r="AQ201" s="11"/>
      <c r="AR201" s="11"/>
      <c r="AS201" s="12"/>
      <c r="AT201" s="12"/>
    </row>
    <row r="202" spans="1:46" x14ac:dyDescent="0.2">
      <c r="A202" s="22"/>
      <c r="B202" s="22"/>
      <c r="C202" s="22"/>
      <c r="D202" s="22"/>
      <c r="E202" s="10"/>
      <c r="F202" s="64"/>
      <c r="G202" s="64"/>
      <c r="H202" s="64"/>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0"/>
      <c r="AL202" s="10"/>
      <c r="AM202" s="10"/>
      <c r="AN202" s="10"/>
      <c r="AO202" s="11"/>
      <c r="AP202" s="11"/>
      <c r="AQ202" s="11"/>
      <c r="AR202" s="11"/>
      <c r="AS202" s="12"/>
      <c r="AT202" s="12"/>
    </row>
    <row r="203" spans="1:46" x14ac:dyDescent="0.2">
      <c r="A203" s="22"/>
      <c r="B203" s="22"/>
      <c r="C203" s="22"/>
      <c r="D203" s="22"/>
      <c r="E203" s="10"/>
      <c r="F203" s="64"/>
      <c r="G203" s="64"/>
      <c r="H203" s="64"/>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10"/>
      <c r="AL203" s="10"/>
      <c r="AM203" s="10"/>
      <c r="AN203" s="10"/>
      <c r="AO203" s="11"/>
      <c r="AP203" s="11"/>
      <c r="AQ203" s="11"/>
      <c r="AR203" s="11"/>
      <c r="AS203" s="12"/>
      <c r="AT203" s="12"/>
    </row>
    <row r="204" spans="1:46" x14ac:dyDescent="0.2">
      <c r="A204" s="22"/>
      <c r="B204" s="22"/>
      <c r="C204" s="22"/>
      <c r="D204" s="22"/>
      <c r="E204" s="10"/>
      <c r="F204" s="64"/>
      <c r="G204" s="64"/>
      <c r="H204" s="64"/>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10"/>
      <c r="AL204" s="10"/>
      <c r="AM204" s="10"/>
      <c r="AN204" s="10"/>
      <c r="AO204" s="11"/>
      <c r="AP204" s="11"/>
      <c r="AQ204" s="11"/>
      <c r="AR204" s="11"/>
      <c r="AS204" s="12"/>
      <c r="AT204" s="12"/>
    </row>
    <row r="205" spans="1:46" x14ac:dyDescent="0.2">
      <c r="A205" s="22"/>
      <c r="B205" s="22"/>
      <c r="C205" s="22"/>
      <c r="D205" s="22"/>
      <c r="E205" s="10"/>
      <c r="F205" s="64"/>
      <c r="G205" s="64"/>
      <c r="H205" s="64"/>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0"/>
      <c r="AL205" s="10"/>
      <c r="AM205" s="10"/>
      <c r="AN205" s="10"/>
      <c r="AO205" s="11"/>
      <c r="AP205" s="11"/>
      <c r="AQ205" s="11"/>
      <c r="AR205" s="11"/>
      <c r="AS205" s="12"/>
      <c r="AT205" s="12"/>
    </row>
    <row r="206" spans="1:46" x14ac:dyDescent="0.2">
      <c r="A206" s="22"/>
      <c r="B206" s="22"/>
      <c r="C206" s="22"/>
      <c r="D206" s="22"/>
      <c r="E206" s="10"/>
      <c r="F206" s="64"/>
      <c r="G206" s="64"/>
      <c r="H206" s="64"/>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10"/>
      <c r="AL206" s="10"/>
      <c r="AM206" s="10"/>
      <c r="AN206" s="10"/>
      <c r="AO206" s="11"/>
      <c r="AP206" s="11"/>
      <c r="AQ206" s="11"/>
      <c r="AR206" s="11"/>
      <c r="AS206" s="12"/>
      <c r="AT206" s="12"/>
    </row>
    <row r="207" spans="1:46" x14ac:dyDescent="0.2">
      <c r="A207" s="22"/>
      <c r="B207" s="22"/>
      <c r="C207" s="22"/>
      <c r="D207" s="22"/>
      <c r="E207" s="10"/>
      <c r="F207" s="64"/>
      <c r="G207" s="64"/>
      <c r="H207" s="64"/>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10"/>
      <c r="AL207" s="10"/>
      <c r="AM207" s="10"/>
      <c r="AN207" s="10"/>
      <c r="AO207" s="11"/>
      <c r="AP207" s="11"/>
      <c r="AQ207" s="11"/>
      <c r="AR207" s="11"/>
      <c r="AS207" s="12"/>
      <c r="AT207" s="12"/>
    </row>
    <row r="208" spans="1:46" x14ac:dyDescent="0.2">
      <c r="A208" s="22"/>
      <c r="B208" s="22"/>
      <c r="C208" s="22"/>
      <c r="D208" s="22"/>
      <c r="E208" s="10"/>
      <c r="F208" s="64"/>
      <c r="G208" s="64"/>
      <c r="H208" s="64"/>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0"/>
      <c r="AL208" s="10"/>
      <c r="AM208" s="10"/>
      <c r="AN208" s="10"/>
      <c r="AO208" s="11"/>
      <c r="AP208" s="11"/>
      <c r="AQ208" s="11"/>
      <c r="AR208" s="11"/>
      <c r="AS208" s="12"/>
      <c r="AT208" s="12"/>
    </row>
    <row r="209" spans="1:46" x14ac:dyDescent="0.2">
      <c r="A209" s="22"/>
      <c r="B209" s="22"/>
      <c r="C209" s="22"/>
      <c r="D209" s="22"/>
      <c r="E209" s="10"/>
      <c r="F209" s="64"/>
      <c r="G209" s="64"/>
      <c r="H209" s="64"/>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10"/>
      <c r="AL209" s="10"/>
      <c r="AM209" s="10"/>
      <c r="AN209" s="10"/>
      <c r="AO209" s="11"/>
      <c r="AP209" s="11"/>
      <c r="AQ209" s="11"/>
      <c r="AR209" s="11"/>
      <c r="AS209" s="12"/>
      <c r="AT209" s="12"/>
    </row>
    <row r="210" spans="1:46" x14ac:dyDescent="0.2">
      <c r="A210" s="22"/>
      <c r="B210" s="22"/>
      <c r="C210" s="22"/>
      <c r="D210" s="22"/>
      <c r="E210" s="10"/>
      <c r="F210" s="64"/>
      <c r="G210" s="64"/>
      <c r="H210" s="64"/>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10"/>
      <c r="AL210" s="10"/>
      <c r="AM210" s="10"/>
      <c r="AN210" s="10"/>
      <c r="AO210" s="11"/>
      <c r="AP210" s="11"/>
      <c r="AQ210" s="11"/>
      <c r="AR210" s="11"/>
      <c r="AS210" s="12"/>
      <c r="AT210" s="12"/>
    </row>
    <row r="211" spans="1:46" x14ac:dyDescent="0.2">
      <c r="A211" s="22"/>
      <c r="B211" s="22"/>
      <c r="C211" s="22"/>
      <c r="D211" s="22"/>
      <c r="E211" s="10"/>
      <c r="F211" s="64"/>
      <c r="G211" s="64"/>
      <c r="H211" s="64"/>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10"/>
      <c r="AL211" s="10"/>
      <c r="AM211" s="10"/>
      <c r="AN211" s="10"/>
      <c r="AO211" s="11"/>
      <c r="AP211" s="11"/>
      <c r="AQ211" s="11"/>
      <c r="AR211" s="11"/>
      <c r="AS211" s="12"/>
      <c r="AT211" s="12"/>
    </row>
    <row r="212" spans="1:46" x14ac:dyDescent="0.2">
      <c r="A212" s="22"/>
      <c r="B212" s="22"/>
      <c r="C212" s="22"/>
      <c r="D212" s="22"/>
      <c r="E212" s="10"/>
      <c r="F212" s="64"/>
      <c r="G212" s="64"/>
      <c r="H212" s="64"/>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10"/>
      <c r="AL212" s="10"/>
      <c r="AM212" s="10"/>
      <c r="AN212" s="10"/>
      <c r="AO212" s="11"/>
      <c r="AP212" s="11"/>
      <c r="AQ212" s="11"/>
      <c r="AR212" s="11"/>
      <c r="AS212" s="12"/>
      <c r="AT212" s="12"/>
    </row>
    <row r="213" spans="1:46" x14ac:dyDescent="0.2">
      <c r="A213" s="22"/>
      <c r="B213" s="22"/>
      <c r="C213" s="22"/>
      <c r="D213" s="22"/>
      <c r="E213" s="10"/>
      <c r="F213" s="64"/>
      <c r="G213" s="64"/>
      <c r="H213" s="64"/>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10"/>
      <c r="AL213" s="10"/>
      <c r="AM213" s="10"/>
      <c r="AN213" s="10"/>
      <c r="AO213" s="11"/>
      <c r="AP213" s="11"/>
      <c r="AQ213" s="11"/>
      <c r="AR213" s="11"/>
      <c r="AS213" s="12"/>
      <c r="AT213" s="12"/>
    </row>
    <row r="214" spans="1:46" x14ac:dyDescent="0.2">
      <c r="A214" s="22"/>
      <c r="B214" s="22"/>
      <c r="C214" s="22"/>
      <c r="D214" s="22"/>
      <c r="E214" s="10"/>
      <c r="F214" s="64"/>
      <c r="G214" s="64"/>
      <c r="H214" s="64"/>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10"/>
      <c r="AL214" s="10"/>
      <c r="AM214" s="10"/>
      <c r="AN214" s="10"/>
      <c r="AO214" s="11"/>
      <c r="AP214" s="11"/>
      <c r="AQ214" s="11"/>
      <c r="AR214" s="11"/>
      <c r="AS214" s="12"/>
      <c r="AT214" s="12"/>
    </row>
    <row r="215" spans="1:46" x14ac:dyDescent="0.2">
      <c r="A215" s="22"/>
      <c r="B215" s="22"/>
      <c r="C215" s="22"/>
      <c r="D215" s="22"/>
      <c r="E215" s="10"/>
      <c r="F215" s="64"/>
      <c r="G215" s="64"/>
      <c r="H215" s="64"/>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10"/>
      <c r="AL215" s="10"/>
      <c r="AM215" s="10"/>
      <c r="AN215" s="10"/>
      <c r="AO215" s="11"/>
      <c r="AP215" s="11"/>
      <c r="AQ215" s="11"/>
      <c r="AR215" s="11"/>
      <c r="AS215" s="12"/>
      <c r="AT215" s="12"/>
    </row>
    <row r="216" spans="1:46" x14ac:dyDescent="0.2">
      <c r="A216" s="22"/>
      <c r="B216" s="22"/>
      <c r="C216" s="22"/>
      <c r="D216" s="22"/>
      <c r="E216" s="10"/>
      <c r="F216" s="64"/>
      <c r="G216" s="64"/>
      <c r="H216" s="64"/>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10"/>
      <c r="AL216" s="10"/>
      <c r="AM216" s="10"/>
      <c r="AN216" s="10"/>
      <c r="AO216" s="11"/>
      <c r="AP216" s="11"/>
      <c r="AQ216" s="11"/>
      <c r="AR216" s="11"/>
      <c r="AS216" s="12"/>
      <c r="AT216" s="12"/>
    </row>
    <row r="217" spans="1:46" x14ac:dyDescent="0.2">
      <c r="A217" s="22"/>
      <c r="B217" s="22"/>
      <c r="C217" s="22"/>
      <c r="D217" s="22"/>
      <c r="E217" s="10"/>
      <c r="F217" s="64"/>
      <c r="G217" s="64"/>
      <c r="H217" s="64"/>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10"/>
      <c r="AL217" s="10"/>
      <c r="AM217" s="10"/>
      <c r="AN217" s="10"/>
      <c r="AO217" s="11"/>
      <c r="AP217" s="11"/>
      <c r="AQ217" s="11"/>
      <c r="AR217" s="11"/>
      <c r="AS217" s="12"/>
      <c r="AT217" s="12"/>
    </row>
    <row r="218" spans="1:46" x14ac:dyDescent="0.2">
      <c r="A218" s="22"/>
      <c r="B218" s="22"/>
      <c r="C218" s="22"/>
      <c r="D218" s="22"/>
      <c r="E218" s="10"/>
      <c r="F218" s="64"/>
      <c r="G218" s="64"/>
      <c r="H218" s="64"/>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0"/>
      <c r="AL218" s="10"/>
      <c r="AM218" s="10"/>
      <c r="AN218" s="10"/>
      <c r="AO218" s="11"/>
      <c r="AP218" s="11"/>
      <c r="AQ218" s="11"/>
      <c r="AR218" s="11"/>
      <c r="AS218" s="12"/>
      <c r="AT218" s="12"/>
    </row>
    <row r="219" spans="1:46" x14ac:dyDescent="0.2">
      <c r="A219" s="22"/>
      <c r="B219" s="22"/>
      <c r="C219" s="22"/>
      <c r="D219" s="22"/>
      <c r="E219" s="10"/>
      <c r="F219" s="64"/>
      <c r="G219" s="64"/>
      <c r="H219" s="64"/>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10"/>
      <c r="AL219" s="10"/>
      <c r="AM219" s="10"/>
      <c r="AN219" s="10"/>
      <c r="AO219" s="11"/>
      <c r="AP219" s="11"/>
      <c r="AQ219" s="11"/>
      <c r="AR219" s="11"/>
      <c r="AS219" s="12"/>
      <c r="AT219" s="12"/>
    </row>
    <row r="220" spans="1:46" x14ac:dyDescent="0.2">
      <c r="A220" s="22"/>
      <c r="B220" s="22"/>
      <c r="C220" s="22"/>
      <c r="D220" s="22"/>
      <c r="E220" s="10"/>
      <c r="F220" s="64"/>
      <c r="G220" s="64"/>
      <c r="H220" s="64"/>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10"/>
      <c r="AL220" s="10"/>
      <c r="AM220" s="10"/>
      <c r="AN220" s="10"/>
      <c r="AO220" s="11"/>
      <c r="AP220" s="11"/>
      <c r="AQ220" s="11"/>
      <c r="AR220" s="11"/>
      <c r="AS220" s="12"/>
      <c r="AT220" s="12"/>
    </row>
    <row r="221" spans="1:46" x14ac:dyDescent="0.2">
      <c r="A221" s="22"/>
      <c r="B221" s="22"/>
      <c r="C221" s="22"/>
      <c r="D221" s="22"/>
      <c r="E221" s="10"/>
      <c r="F221" s="64"/>
      <c r="G221" s="64"/>
      <c r="H221" s="64"/>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10"/>
      <c r="AL221" s="10"/>
      <c r="AM221" s="10"/>
      <c r="AN221" s="10"/>
      <c r="AO221" s="11"/>
      <c r="AP221" s="11"/>
      <c r="AQ221" s="11"/>
      <c r="AR221" s="11"/>
      <c r="AS221" s="12"/>
      <c r="AT221" s="12"/>
    </row>
    <row r="222" spans="1:46" x14ac:dyDescent="0.2">
      <c r="A222" s="22"/>
      <c r="B222" s="22"/>
      <c r="C222" s="22"/>
      <c r="D222" s="22"/>
      <c r="E222" s="10"/>
      <c r="F222" s="64"/>
      <c r="G222" s="64"/>
      <c r="H222" s="64"/>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10"/>
      <c r="AL222" s="10"/>
      <c r="AM222" s="10"/>
      <c r="AN222" s="10"/>
      <c r="AO222" s="11"/>
      <c r="AP222" s="11"/>
      <c r="AQ222" s="11"/>
      <c r="AR222" s="11"/>
      <c r="AS222" s="12"/>
      <c r="AT222" s="12"/>
    </row>
    <row r="223" spans="1:46" x14ac:dyDescent="0.2">
      <c r="A223" s="22"/>
      <c r="B223" s="22"/>
      <c r="C223" s="22"/>
      <c r="D223" s="22"/>
      <c r="E223" s="10"/>
      <c r="F223" s="64"/>
      <c r="G223" s="64"/>
      <c r="H223" s="64"/>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10"/>
      <c r="AL223" s="10"/>
      <c r="AM223" s="10"/>
      <c r="AN223" s="10"/>
      <c r="AO223" s="11"/>
      <c r="AP223" s="11"/>
      <c r="AQ223" s="11"/>
      <c r="AR223" s="11"/>
      <c r="AS223" s="12"/>
      <c r="AT223" s="12"/>
    </row>
    <row r="224" spans="1:46" x14ac:dyDescent="0.2">
      <c r="A224" s="22"/>
      <c r="B224" s="22"/>
      <c r="C224" s="22"/>
      <c r="D224" s="22"/>
      <c r="E224" s="10"/>
      <c r="F224" s="64"/>
      <c r="G224" s="64"/>
      <c r="H224" s="64"/>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10"/>
      <c r="AL224" s="10"/>
      <c r="AM224" s="10"/>
      <c r="AN224" s="10"/>
      <c r="AO224" s="11"/>
      <c r="AP224" s="11"/>
      <c r="AQ224" s="11"/>
      <c r="AR224" s="11"/>
      <c r="AS224" s="12"/>
      <c r="AT224" s="12"/>
    </row>
    <row r="225" spans="1:46" x14ac:dyDescent="0.2">
      <c r="A225" s="22"/>
      <c r="B225" s="22"/>
      <c r="C225" s="22"/>
      <c r="D225" s="22"/>
      <c r="E225" s="10"/>
      <c r="F225" s="64"/>
      <c r="G225" s="64"/>
      <c r="H225" s="64"/>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10"/>
      <c r="AL225" s="10"/>
      <c r="AM225" s="10"/>
      <c r="AN225" s="10"/>
      <c r="AO225" s="11"/>
      <c r="AP225" s="11"/>
      <c r="AQ225" s="11"/>
      <c r="AR225" s="11"/>
      <c r="AS225" s="12"/>
      <c r="AT225" s="12"/>
    </row>
    <row r="226" spans="1:46" x14ac:dyDescent="0.2">
      <c r="A226" s="22"/>
      <c r="B226" s="22"/>
      <c r="C226" s="22"/>
      <c r="D226" s="22"/>
      <c r="E226" s="10"/>
      <c r="F226" s="64"/>
      <c r="G226" s="64"/>
      <c r="H226" s="64"/>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10"/>
      <c r="AL226" s="10"/>
      <c r="AM226" s="10"/>
      <c r="AN226" s="10"/>
      <c r="AO226" s="11"/>
      <c r="AP226" s="11"/>
      <c r="AQ226" s="11"/>
      <c r="AR226" s="11"/>
      <c r="AS226" s="12"/>
      <c r="AT226" s="12"/>
    </row>
    <row r="227" spans="1:46" x14ac:dyDescent="0.2">
      <c r="A227" s="22"/>
      <c r="B227" s="22"/>
      <c r="C227" s="22"/>
      <c r="D227" s="22"/>
      <c r="E227" s="10"/>
      <c r="F227" s="64"/>
      <c r="G227" s="64"/>
      <c r="H227" s="64"/>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10"/>
      <c r="AL227" s="10"/>
      <c r="AM227" s="10"/>
      <c r="AN227" s="10"/>
      <c r="AO227" s="11"/>
      <c r="AP227" s="11"/>
      <c r="AQ227" s="11"/>
      <c r="AR227" s="11"/>
      <c r="AS227" s="12"/>
      <c r="AT227" s="12"/>
    </row>
    <row r="228" spans="1:46" x14ac:dyDescent="0.2">
      <c r="A228" s="22"/>
      <c r="B228" s="22"/>
      <c r="C228" s="22"/>
      <c r="D228" s="22"/>
      <c r="E228" s="10"/>
      <c r="F228" s="64"/>
      <c r="G228" s="64"/>
      <c r="H228" s="64"/>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10"/>
      <c r="AL228" s="10"/>
      <c r="AM228" s="10"/>
      <c r="AN228" s="10"/>
      <c r="AO228" s="11"/>
      <c r="AP228" s="11"/>
      <c r="AQ228" s="11"/>
      <c r="AR228" s="11"/>
      <c r="AS228" s="12"/>
      <c r="AT228" s="12"/>
    </row>
    <row r="229" spans="1:46" x14ac:dyDescent="0.2">
      <c r="A229" s="22"/>
      <c r="B229" s="22"/>
      <c r="C229" s="22"/>
      <c r="D229" s="22"/>
      <c r="E229" s="10"/>
      <c r="F229" s="64"/>
      <c r="G229" s="64"/>
      <c r="H229" s="64"/>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10"/>
      <c r="AL229" s="10"/>
      <c r="AM229" s="10"/>
      <c r="AN229" s="10"/>
      <c r="AO229" s="11"/>
      <c r="AP229" s="11"/>
      <c r="AQ229" s="11"/>
      <c r="AR229" s="11"/>
      <c r="AS229" s="12"/>
      <c r="AT229" s="12"/>
    </row>
    <row r="230" spans="1:46" x14ac:dyDescent="0.2">
      <c r="A230" s="22"/>
      <c r="B230" s="22"/>
      <c r="C230" s="22"/>
      <c r="D230" s="22"/>
      <c r="E230" s="10"/>
      <c r="F230" s="64"/>
      <c r="G230" s="64"/>
      <c r="H230" s="64"/>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10"/>
      <c r="AL230" s="10"/>
      <c r="AM230" s="10"/>
      <c r="AN230" s="10"/>
      <c r="AO230" s="11"/>
      <c r="AP230" s="11"/>
      <c r="AQ230" s="11"/>
      <c r="AR230" s="11"/>
      <c r="AS230" s="12"/>
      <c r="AT230" s="12"/>
    </row>
    <row r="231" spans="1:46" x14ac:dyDescent="0.2">
      <c r="A231" s="22"/>
      <c r="B231" s="22"/>
      <c r="C231" s="22"/>
      <c r="D231" s="22"/>
      <c r="E231" s="10"/>
      <c r="F231" s="64"/>
      <c r="G231" s="64"/>
      <c r="H231" s="64"/>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0"/>
      <c r="AL231" s="10"/>
      <c r="AM231" s="10"/>
      <c r="AN231" s="10"/>
      <c r="AO231" s="11"/>
      <c r="AP231" s="11"/>
      <c r="AQ231" s="11"/>
      <c r="AR231" s="11"/>
      <c r="AS231" s="12"/>
      <c r="AT231" s="12"/>
    </row>
    <row r="232" spans="1:46" x14ac:dyDescent="0.2">
      <c r="A232" s="22"/>
      <c r="B232" s="22"/>
      <c r="C232" s="22"/>
      <c r="D232" s="22"/>
      <c r="E232" s="10"/>
      <c r="F232" s="64"/>
      <c r="G232" s="64"/>
      <c r="H232" s="64"/>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10"/>
      <c r="AL232" s="10"/>
      <c r="AM232" s="10"/>
      <c r="AN232" s="10"/>
      <c r="AO232" s="11"/>
      <c r="AP232" s="11"/>
      <c r="AQ232" s="11"/>
      <c r="AR232" s="11"/>
      <c r="AS232" s="12"/>
      <c r="AT232" s="12"/>
    </row>
    <row r="233" spans="1:46" x14ac:dyDescent="0.2">
      <c r="A233" s="22"/>
      <c r="B233" s="22"/>
      <c r="C233" s="22"/>
      <c r="D233" s="22"/>
      <c r="E233" s="10"/>
      <c r="F233" s="64"/>
      <c r="G233" s="64"/>
      <c r="H233" s="64"/>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10"/>
      <c r="AL233" s="10"/>
      <c r="AM233" s="10"/>
      <c r="AN233" s="10"/>
      <c r="AO233" s="11"/>
      <c r="AP233" s="11"/>
      <c r="AQ233" s="11"/>
      <c r="AR233" s="11"/>
      <c r="AS233" s="12"/>
      <c r="AT233" s="12"/>
    </row>
    <row r="234" spans="1:46" x14ac:dyDescent="0.2">
      <c r="A234" s="22"/>
      <c r="B234" s="22"/>
      <c r="C234" s="22"/>
      <c r="D234" s="22"/>
      <c r="E234" s="10"/>
      <c r="F234" s="64"/>
      <c r="G234" s="64"/>
      <c r="H234" s="64"/>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0"/>
      <c r="AL234" s="10"/>
      <c r="AM234" s="10"/>
      <c r="AN234" s="10"/>
      <c r="AO234" s="11"/>
      <c r="AP234" s="11"/>
      <c r="AQ234" s="11"/>
      <c r="AR234" s="11"/>
      <c r="AS234" s="12"/>
      <c r="AT234" s="12"/>
    </row>
    <row r="235" spans="1:46" x14ac:dyDescent="0.2">
      <c r="A235" s="22"/>
      <c r="B235" s="22"/>
      <c r="C235" s="22"/>
      <c r="D235" s="22"/>
      <c r="E235" s="10"/>
      <c r="F235" s="64"/>
      <c r="G235" s="64"/>
      <c r="H235" s="64"/>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10"/>
      <c r="AL235" s="10"/>
      <c r="AM235" s="10"/>
      <c r="AN235" s="10"/>
      <c r="AO235" s="11"/>
      <c r="AP235" s="11"/>
      <c r="AQ235" s="11"/>
      <c r="AR235" s="11"/>
      <c r="AS235" s="12"/>
      <c r="AT235" s="12"/>
    </row>
    <row r="236" spans="1:46" x14ac:dyDescent="0.2">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S236" s="12"/>
      <c r="AT236" s="12"/>
    </row>
    <row r="237" spans="1:46" x14ac:dyDescent="0.2">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2"/>
      <c r="AE237" s="22"/>
      <c r="AF237" s="22"/>
      <c r="AG237" s="22"/>
      <c r="AH237" s="22"/>
      <c r="AI237" s="22"/>
      <c r="AJ237" s="22"/>
      <c r="AK237" s="22"/>
      <c r="AL237" s="22"/>
      <c r="AM237" s="22"/>
      <c r="AN237" s="22"/>
    </row>
    <row r="238" spans="1:46" x14ac:dyDescent="0.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row>
    <row r="239" spans="1:46" x14ac:dyDescent="0.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row>
    <row r="240" spans="1:46"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row>
    <row r="241" spans="1:40" x14ac:dyDescent="0.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row>
    <row r="242" spans="1:40"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row>
    <row r="243" spans="1:40" x14ac:dyDescent="0.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row>
    <row r="244" spans="1:40"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row>
    <row r="245" spans="1:40"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row>
    <row r="246" spans="1:40" x14ac:dyDescent="0.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row>
    <row r="247" spans="1:40" x14ac:dyDescent="0.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row>
    <row r="248" spans="1:40" x14ac:dyDescent="0.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row>
    <row r="249" spans="1:40" x14ac:dyDescent="0.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row>
    <row r="250" spans="1:40" x14ac:dyDescent="0.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row>
    <row r="251" spans="1:40" x14ac:dyDescent="0.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row>
    <row r="252" spans="1:40" x14ac:dyDescent="0.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row>
    <row r="253" spans="1:40" x14ac:dyDescent="0.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row>
    <row r="254" spans="1:40" x14ac:dyDescent="0.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row>
    <row r="255" spans="1:40"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row>
    <row r="256" spans="1:40" x14ac:dyDescent="0.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row>
    <row r="257" spans="1:40" x14ac:dyDescent="0.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row>
    <row r="258" spans="1:40" x14ac:dyDescent="0.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row>
    <row r="259" spans="1:40" x14ac:dyDescent="0.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row>
    <row r="260" spans="1:40" x14ac:dyDescent="0.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row>
    <row r="261" spans="1:40" x14ac:dyDescent="0.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row>
    <row r="262" spans="1:40" x14ac:dyDescent="0.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row>
    <row r="263" spans="1:40"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row>
    <row r="264" spans="1:40"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row>
    <row r="265" spans="1:40" x14ac:dyDescent="0.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row>
    <row r="266" spans="1:40" x14ac:dyDescent="0.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row>
    <row r="267" spans="1:40" x14ac:dyDescent="0.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row>
    <row r="268" spans="1:40" x14ac:dyDescent="0.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row>
    <row r="269" spans="1:40" x14ac:dyDescent="0.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row>
    <row r="270" spans="1:40" x14ac:dyDescent="0.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row>
    <row r="271" spans="1:40" x14ac:dyDescent="0.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row>
    <row r="272" spans="1:40" x14ac:dyDescent="0.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row>
    <row r="273" spans="1:40" x14ac:dyDescent="0.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row>
    <row r="274" spans="1:40" x14ac:dyDescent="0.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row>
    <row r="275" spans="1:40" x14ac:dyDescent="0.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row>
    <row r="276" spans="1:40" x14ac:dyDescent="0.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row>
    <row r="277" spans="1:40" x14ac:dyDescent="0.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row>
    <row r="278" spans="1:40" x14ac:dyDescent="0.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row>
    <row r="279" spans="1:40" x14ac:dyDescent="0.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row>
    <row r="280" spans="1:40" x14ac:dyDescent="0.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row>
    <row r="281" spans="1:40" x14ac:dyDescent="0.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row>
    <row r="282" spans="1:40" x14ac:dyDescent="0.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row>
    <row r="283" spans="1:40" x14ac:dyDescent="0.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row>
    <row r="284" spans="1:40" x14ac:dyDescent="0.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row>
    <row r="285" spans="1:40" x14ac:dyDescent="0.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row>
    <row r="286" spans="1:40" x14ac:dyDescent="0.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row>
    <row r="287" spans="1:40"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row>
    <row r="288" spans="1:40" x14ac:dyDescent="0.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row>
    <row r="289" spans="1:40" x14ac:dyDescent="0.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row>
    <row r="290" spans="1:40" x14ac:dyDescent="0.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row>
    <row r="291" spans="1:40" x14ac:dyDescent="0.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row>
    <row r="292" spans="1:40" x14ac:dyDescent="0.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row>
    <row r="293" spans="1:40" x14ac:dyDescent="0.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row>
    <row r="294" spans="1:40" x14ac:dyDescent="0.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row>
    <row r="295" spans="1:40" x14ac:dyDescent="0.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row>
    <row r="296" spans="1:40" x14ac:dyDescent="0.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row>
    <row r="297" spans="1:40" x14ac:dyDescent="0.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row>
    <row r="298" spans="1:40" x14ac:dyDescent="0.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row>
    <row r="299" spans="1:40" x14ac:dyDescent="0.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row>
    <row r="300" spans="1:40"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row>
    <row r="301" spans="1:40" x14ac:dyDescent="0.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row>
    <row r="302" spans="1:40" x14ac:dyDescent="0.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row>
    <row r="303" spans="1:40" x14ac:dyDescent="0.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row>
    <row r="304" spans="1:40" x14ac:dyDescent="0.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row>
    <row r="305" spans="1:40"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row>
    <row r="306" spans="1:40" x14ac:dyDescent="0.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row>
    <row r="307" spans="1:40" x14ac:dyDescent="0.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row>
    <row r="308" spans="1:40" x14ac:dyDescent="0.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row>
    <row r="309" spans="1:40" x14ac:dyDescent="0.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row>
    <row r="310" spans="1:40"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row>
    <row r="311" spans="1:40" x14ac:dyDescent="0.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row>
    <row r="312" spans="1:40" x14ac:dyDescent="0.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row>
    <row r="313" spans="1:40" x14ac:dyDescent="0.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row>
    <row r="314" spans="1:40" x14ac:dyDescent="0.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row>
    <row r="315" spans="1:40" x14ac:dyDescent="0.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row>
    <row r="316" spans="1:40" x14ac:dyDescent="0.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row>
    <row r="317" spans="1:40" x14ac:dyDescent="0.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row>
    <row r="318" spans="1:40" x14ac:dyDescent="0.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row>
    <row r="319" spans="1:40" x14ac:dyDescent="0.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row>
    <row r="320" spans="1:40" x14ac:dyDescent="0.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row>
    <row r="321" spans="1:40" x14ac:dyDescent="0.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row>
    <row r="322" spans="1:40" x14ac:dyDescent="0.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row>
    <row r="323" spans="1:40" x14ac:dyDescent="0.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row>
    <row r="324" spans="1:40" x14ac:dyDescent="0.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row>
    <row r="325" spans="1:40" x14ac:dyDescent="0.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row>
    <row r="326" spans="1:40" x14ac:dyDescent="0.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row>
    <row r="327" spans="1:40" x14ac:dyDescent="0.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row>
    <row r="328" spans="1:40" x14ac:dyDescent="0.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row>
    <row r="329" spans="1:40" x14ac:dyDescent="0.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row>
    <row r="330" spans="1:40" x14ac:dyDescent="0.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row>
    <row r="331" spans="1:40" x14ac:dyDescent="0.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row>
    <row r="332" spans="1:40" x14ac:dyDescent="0.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row>
    <row r="333" spans="1:40" x14ac:dyDescent="0.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row>
    <row r="334" spans="1:40" x14ac:dyDescent="0.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row>
    <row r="335" spans="1:40" x14ac:dyDescent="0.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row>
    <row r="336" spans="1:40" x14ac:dyDescent="0.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row>
    <row r="337" spans="1:40" x14ac:dyDescent="0.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row>
    <row r="338" spans="1:40" x14ac:dyDescent="0.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row>
    <row r="339" spans="1:40" x14ac:dyDescent="0.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row>
    <row r="340" spans="1:40" x14ac:dyDescent="0.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row>
    <row r="341" spans="1:40" x14ac:dyDescent="0.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row>
    <row r="342" spans="1:40" x14ac:dyDescent="0.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row>
    <row r="343" spans="1:40" x14ac:dyDescent="0.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row>
    <row r="344" spans="1:40" x14ac:dyDescent="0.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row>
    <row r="345" spans="1:40" x14ac:dyDescent="0.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row>
    <row r="346" spans="1:40" x14ac:dyDescent="0.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row>
    <row r="347" spans="1:40" x14ac:dyDescent="0.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row>
    <row r="348" spans="1:40" x14ac:dyDescent="0.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row>
    <row r="349" spans="1:40" x14ac:dyDescent="0.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row>
    <row r="350" spans="1:40" x14ac:dyDescent="0.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row>
    <row r="351" spans="1:40" x14ac:dyDescent="0.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row>
    <row r="352" spans="1:40" x14ac:dyDescent="0.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row>
    <row r="353" spans="1:40" x14ac:dyDescent="0.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row>
    <row r="354" spans="1:40" x14ac:dyDescent="0.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row>
    <row r="355" spans="1:40" x14ac:dyDescent="0.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row>
    <row r="356" spans="1:40" x14ac:dyDescent="0.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row>
    <row r="357" spans="1:40" x14ac:dyDescent="0.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row>
    <row r="358" spans="1:40" x14ac:dyDescent="0.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row>
    <row r="359" spans="1:40" x14ac:dyDescent="0.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row>
    <row r="360" spans="1:40" x14ac:dyDescent="0.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row>
    <row r="361" spans="1:40" x14ac:dyDescent="0.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row>
    <row r="362" spans="1:40" x14ac:dyDescent="0.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row>
    <row r="363" spans="1:40" x14ac:dyDescent="0.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row>
    <row r="364" spans="1:40" x14ac:dyDescent="0.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row>
    <row r="365" spans="1:40" x14ac:dyDescent="0.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row>
    <row r="366" spans="1:40" x14ac:dyDescent="0.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row>
    <row r="367" spans="1:40" x14ac:dyDescent="0.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row>
    <row r="368" spans="1:40" x14ac:dyDescent="0.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row>
    <row r="369" spans="1:40" x14ac:dyDescent="0.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row>
    <row r="370" spans="1:40" x14ac:dyDescent="0.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row>
    <row r="371" spans="1:40" x14ac:dyDescent="0.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row>
    <row r="372" spans="1:40" x14ac:dyDescent="0.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row>
    <row r="373" spans="1:40" x14ac:dyDescent="0.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row>
    <row r="374" spans="1:40" x14ac:dyDescent="0.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row>
    <row r="375" spans="1:40" x14ac:dyDescent="0.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row>
    <row r="376" spans="1:40" x14ac:dyDescent="0.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row>
    <row r="377" spans="1:40" x14ac:dyDescent="0.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row>
    <row r="378" spans="1:40" x14ac:dyDescent="0.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row>
    <row r="379" spans="1:40" x14ac:dyDescent="0.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row>
    <row r="380" spans="1:40" x14ac:dyDescent="0.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row>
    <row r="381" spans="1:40" x14ac:dyDescent="0.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row>
    <row r="382" spans="1:40" x14ac:dyDescent="0.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row>
    <row r="383" spans="1:40" x14ac:dyDescent="0.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row>
    <row r="384" spans="1:40" x14ac:dyDescent="0.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row>
    <row r="385" spans="1:40" x14ac:dyDescent="0.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row>
    <row r="386" spans="1:40" x14ac:dyDescent="0.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row>
    <row r="387" spans="1:40" x14ac:dyDescent="0.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row>
    <row r="388" spans="1:40" x14ac:dyDescent="0.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row>
    <row r="389" spans="1:40" x14ac:dyDescent="0.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row>
    <row r="390" spans="1:40" x14ac:dyDescent="0.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row>
    <row r="391" spans="1:40" x14ac:dyDescent="0.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row>
    <row r="392" spans="1:40" x14ac:dyDescent="0.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row>
    <row r="393" spans="1:40" x14ac:dyDescent="0.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row>
    <row r="394" spans="1:40" x14ac:dyDescent="0.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row>
    <row r="395" spans="1:40" x14ac:dyDescent="0.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row>
    <row r="396" spans="1:40" x14ac:dyDescent="0.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row>
    <row r="397" spans="1:40" x14ac:dyDescent="0.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row>
    <row r="398" spans="1:40" x14ac:dyDescent="0.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row>
    <row r="399" spans="1:40" x14ac:dyDescent="0.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row>
    <row r="400" spans="1:40" x14ac:dyDescent="0.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row>
    <row r="401" spans="1:40" x14ac:dyDescent="0.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row>
    <row r="402" spans="1:40" x14ac:dyDescent="0.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row>
    <row r="403" spans="1:40" x14ac:dyDescent="0.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row>
    <row r="404" spans="1:40" x14ac:dyDescent="0.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row>
    <row r="405" spans="1:40" x14ac:dyDescent="0.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row>
    <row r="406" spans="1:40" x14ac:dyDescent="0.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row>
    <row r="407" spans="1:40" x14ac:dyDescent="0.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row>
    <row r="408" spans="1:40" x14ac:dyDescent="0.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row>
    <row r="409" spans="1:40" x14ac:dyDescent="0.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row>
    <row r="410" spans="1:40" x14ac:dyDescent="0.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row>
    <row r="411" spans="1:40" x14ac:dyDescent="0.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row>
    <row r="412" spans="1:40" x14ac:dyDescent="0.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row>
    <row r="413" spans="1:40" x14ac:dyDescent="0.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row>
    <row r="414" spans="1:40" x14ac:dyDescent="0.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row>
    <row r="415" spans="1:40" x14ac:dyDescent="0.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row>
    <row r="416" spans="1:40" x14ac:dyDescent="0.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row>
    <row r="417" spans="1:40" x14ac:dyDescent="0.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row>
    <row r="418" spans="1:40" x14ac:dyDescent="0.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row>
    <row r="419" spans="1:40" x14ac:dyDescent="0.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row>
    <row r="420" spans="1:40" x14ac:dyDescent="0.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row>
    <row r="421" spans="1:40" x14ac:dyDescent="0.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row>
    <row r="422" spans="1:40" x14ac:dyDescent="0.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row>
    <row r="423" spans="1:40" x14ac:dyDescent="0.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row>
    <row r="424" spans="1:40" x14ac:dyDescent="0.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row>
    <row r="425" spans="1:40" x14ac:dyDescent="0.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row>
    <row r="426" spans="1:40" x14ac:dyDescent="0.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row>
    <row r="427" spans="1:40" x14ac:dyDescent="0.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row>
    <row r="428" spans="1:40" x14ac:dyDescent="0.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row>
    <row r="429" spans="1:40" x14ac:dyDescent="0.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row>
    <row r="430" spans="1:40" x14ac:dyDescent="0.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row>
    <row r="431" spans="1:40" x14ac:dyDescent="0.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row>
    <row r="432" spans="1:40" x14ac:dyDescent="0.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row>
    <row r="433" spans="1:40" x14ac:dyDescent="0.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row>
    <row r="434" spans="1:40" x14ac:dyDescent="0.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row>
    <row r="435" spans="1:40" x14ac:dyDescent="0.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row>
    <row r="436" spans="1:40" x14ac:dyDescent="0.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row>
    <row r="437" spans="1:40" x14ac:dyDescent="0.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row>
    <row r="438" spans="1:40" x14ac:dyDescent="0.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row>
    <row r="439" spans="1:40" x14ac:dyDescent="0.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row>
    <row r="440" spans="1:40" x14ac:dyDescent="0.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row>
    <row r="441" spans="1:40" x14ac:dyDescent="0.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row>
    <row r="442" spans="1:40" x14ac:dyDescent="0.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row>
    <row r="443" spans="1:40" x14ac:dyDescent="0.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row>
    <row r="444" spans="1:40" x14ac:dyDescent="0.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row>
    <row r="445" spans="1:40" x14ac:dyDescent="0.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row>
    <row r="446" spans="1:40" x14ac:dyDescent="0.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row>
    <row r="447" spans="1:40" x14ac:dyDescent="0.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row>
    <row r="448" spans="1:40" x14ac:dyDescent="0.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row>
    <row r="449" spans="1:40" x14ac:dyDescent="0.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row>
    <row r="450" spans="1:40" x14ac:dyDescent="0.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row>
    <row r="451" spans="1:40" x14ac:dyDescent="0.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row>
    <row r="452" spans="1:40" x14ac:dyDescent="0.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row>
    <row r="453" spans="1:40" x14ac:dyDescent="0.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row>
    <row r="454" spans="1:40" x14ac:dyDescent="0.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row>
    <row r="455" spans="1:40" x14ac:dyDescent="0.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row>
    <row r="456" spans="1:40" x14ac:dyDescent="0.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row>
    <row r="457" spans="1:40" x14ac:dyDescent="0.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row>
    <row r="458" spans="1:40" x14ac:dyDescent="0.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row>
    <row r="459" spans="1:40" x14ac:dyDescent="0.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row>
    <row r="460" spans="1:40" x14ac:dyDescent="0.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row>
    <row r="461" spans="1:40" x14ac:dyDescent="0.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row>
    <row r="462" spans="1:40" x14ac:dyDescent="0.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row>
    <row r="463" spans="1:40" x14ac:dyDescent="0.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row>
    <row r="464" spans="1:40" x14ac:dyDescent="0.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row>
    <row r="465" spans="1:40" x14ac:dyDescent="0.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row>
    <row r="466" spans="1:40" x14ac:dyDescent="0.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row>
    <row r="467" spans="1:40" x14ac:dyDescent="0.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row>
    <row r="468" spans="1:40" x14ac:dyDescent="0.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row>
    <row r="469" spans="1:40" x14ac:dyDescent="0.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row>
    <row r="470" spans="1:40" x14ac:dyDescent="0.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row>
    <row r="471" spans="1:40" x14ac:dyDescent="0.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row>
    <row r="472" spans="1:40" x14ac:dyDescent="0.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row>
    <row r="473" spans="1:40" x14ac:dyDescent="0.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row>
    <row r="474" spans="1:40" x14ac:dyDescent="0.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row>
    <row r="475" spans="1:40" x14ac:dyDescent="0.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row>
    <row r="476" spans="1:40" x14ac:dyDescent="0.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row>
    <row r="477" spans="1:40" x14ac:dyDescent="0.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row>
    <row r="478" spans="1:40" x14ac:dyDescent="0.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row>
    <row r="479" spans="1:40" x14ac:dyDescent="0.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row>
    <row r="480" spans="1:40" x14ac:dyDescent="0.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row>
    <row r="481" spans="1:40" x14ac:dyDescent="0.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row>
    <row r="482" spans="1:40" x14ac:dyDescent="0.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row>
    <row r="483" spans="1:40" x14ac:dyDescent="0.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row>
    <row r="484" spans="1:40" x14ac:dyDescent="0.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row>
    <row r="485" spans="1:40" x14ac:dyDescent="0.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row>
    <row r="486" spans="1:40" x14ac:dyDescent="0.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row>
    <row r="487" spans="1:40" x14ac:dyDescent="0.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row>
    <row r="488" spans="1:40" x14ac:dyDescent="0.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row>
    <row r="489" spans="1:40" x14ac:dyDescent="0.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row>
    <row r="490" spans="1:40" x14ac:dyDescent="0.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row>
    <row r="491" spans="1:40" x14ac:dyDescent="0.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row>
    <row r="492" spans="1:40" x14ac:dyDescent="0.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row>
    <row r="493" spans="1:40" x14ac:dyDescent="0.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row>
    <row r="494" spans="1:40" x14ac:dyDescent="0.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row>
    <row r="495" spans="1:40" x14ac:dyDescent="0.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row>
    <row r="496" spans="1:40" x14ac:dyDescent="0.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row>
    <row r="497" spans="1:40" x14ac:dyDescent="0.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row>
    <row r="498" spans="1:40" x14ac:dyDescent="0.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row>
    <row r="499" spans="1:40" x14ac:dyDescent="0.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row>
    <row r="500" spans="1:40" x14ac:dyDescent="0.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row>
    <row r="501" spans="1:40" x14ac:dyDescent="0.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row>
    <row r="502" spans="1:40" x14ac:dyDescent="0.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row>
    <row r="503" spans="1:40" x14ac:dyDescent="0.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row>
    <row r="504" spans="1:40" x14ac:dyDescent="0.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row>
    <row r="505" spans="1:40" x14ac:dyDescent="0.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row>
    <row r="506" spans="1:40" x14ac:dyDescent="0.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row>
    <row r="507" spans="1:40" x14ac:dyDescent="0.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row>
    <row r="508" spans="1:40" x14ac:dyDescent="0.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row>
    <row r="509" spans="1:40" x14ac:dyDescent="0.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row>
    <row r="510" spans="1:40" x14ac:dyDescent="0.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row>
    <row r="511" spans="1:40" x14ac:dyDescent="0.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row>
    <row r="512" spans="1:40" x14ac:dyDescent="0.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row>
    <row r="513" spans="1:40" x14ac:dyDescent="0.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row>
    <row r="514" spans="1:40" x14ac:dyDescent="0.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row>
    <row r="515" spans="1:40" x14ac:dyDescent="0.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row>
    <row r="516" spans="1:40" x14ac:dyDescent="0.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row>
    <row r="517" spans="1:40" x14ac:dyDescent="0.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row>
    <row r="518" spans="1:40" x14ac:dyDescent="0.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row>
    <row r="519" spans="1:40" x14ac:dyDescent="0.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row>
    <row r="520" spans="1:40" x14ac:dyDescent="0.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row>
    <row r="521" spans="1:40" x14ac:dyDescent="0.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row>
    <row r="522" spans="1:40" x14ac:dyDescent="0.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row>
    <row r="523" spans="1:40" x14ac:dyDescent="0.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row>
    <row r="524" spans="1:40" x14ac:dyDescent="0.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row>
    <row r="525" spans="1:40" x14ac:dyDescent="0.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row>
    <row r="526" spans="1:40" x14ac:dyDescent="0.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row>
    <row r="527" spans="1:40" x14ac:dyDescent="0.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row>
    <row r="528" spans="1:40" x14ac:dyDescent="0.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row>
    <row r="529" spans="1:40" x14ac:dyDescent="0.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row>
    <row r="530" spans="1:40" x14ac:dyDescent="0.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row>
    <row r="531" spans="1:40" x14ac:dyDescent="0.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row>
    <row r="532" spans="1:40" x14ac:dyDescent="0.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row>
    <row r="533" spans="1:40" x14ac:dyDescent="0.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row>
    <row r="534" spans="1:40" x14ac:dyDescent="0.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row>
    <row r="535" spans="1:40" x14ac:dyDescent="0.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row>
    <row r="536" spans="1:40" x14ac:dyDescent="0.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row>
    <row r="537" spans="1:40" x14ac:dyDescent="0.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row>
    <row r="538" spans="1:40" x14ac:dyDescent="0.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row>
    <row r="539" spans="1:40" x14ac:dyDescent="0.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row>
    <row r="540" spans="1:40" x14ac:dyDescent="0.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row>
    <row r="541" spans="1:40" x14ac:dyDescent="0.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row>
    <row r="542" spans="1:40" x14ac:dyDescent="0.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row>
    <row r="543" spans="1:40" x14ac:dyDescent="0.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row>
    <row r="544" spans="1:40" x14ac:dyDescent="0.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row>
    <row r="545" spans="1:40" x14ac:dyDescent="0.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row>
    <row r="546" spans="1:40" x14ac:dyDescent="0.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row>
    <row r="547" spans="1:40" x14ac:dyDescent="0.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row>
    <row r="548" spans="1:40" x14ac:dyDescent="0.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row>
    <row r="549" spans="1:40" x14ac:dyDescent="0.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row>
    <row r="550" spans="1:40" x14ac:dyDescent="0.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row>
    <row r="551" spans="1:40" x14ac:dyDescent="0.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row>
    <row r="552" spans="1:40" x14ac:dyDescent="0.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row>
    <row r="553" spans="1:40" x14ac:dyDescent="0.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row>
    <row r="554" spans="1:40" x14ac:dyDescent="0.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row>
    <row r="555" spans="1:40" x14ac:dyDescent="0.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row>
    <row r="556" spans="1:40" x14ac:dyDescent="0.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row>
    <row r="557" spans="1:40" x14ac:dyDescent="0.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row>
    <row r="558" spans="1:40" x14ac:dyDescent="0.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row>
    <row r="559" spans="1:40" x14ac:dyDescent="0.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row>
    <row r="560" spans="1:40" x14ac:dyDescent="0.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row>
    <row r="561" spans="1:40" x14ac:dyDescent="0.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row>
    <row r="562" spans="1:40" x14ac:dyDescent="0.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row>
    <row r="563" spans="1:40" x14ac:dyDescent="0.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row>
    <row r="564" spans="1:40" x14ac:dyDescent="0.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row>
    <row r="565" spans="1:40" x14ac:dyDescent="0.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row>
    <row r="566" spans="1:40" x14ac:dyDescent="0.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row>
    <row r="567" spans="1:40" x14ac:dyDescent="0.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row>
    <row r="568" spans="1:40" x14ac:dyDescent="0.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row>
    <row r="569" spans="1:40" x14ac:dyDescent="0.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row>
    <row r="570" spans="1:40" x14ac:dyDescent="0.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row>
    <row r="571" spans="1:40" x14ac:dyDescent="0.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row>
    <row r="572" spans="1:40" x14ac:dyDescent="0.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row>
    <row r="573" spans="1:40" x14ac:dyDescent="0.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row>
    <row r="574" spans="1:40" x14ac:dyDescent="0.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row>
    <row r="575" spans="1:40" x14ac:dyDescent="0.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row>
    <row r="576" spans="1:40" x14ac:dyDescent="0.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row>
    <row r="577" spans="1:40" x14ac:dyDescent="0.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row>
    <row r="578" spans="1:40" x14ac:dyDescent="0.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row>
    <row r="579" spans="1:40" x14ac:dyDescent="0.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row>
    <row r="580" spans="1:40" x14ac:dyDescent="0.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row>
    <row r="581" spans="1:40" x14ac:dyDescent="0.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row>
    <row r="582" spans="1:40" x14ac:dyDescent="0.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row>
    <row r="583" spans="1:40" x14ac:dyDescent="0.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row>
    <row r="584" spans="1:40" x14ac:dyDescent="0.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row>
    <row r="585" spans="1:40" x14ac:dyDescent="0.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row>
    <row r="586" spans="1:40" x14ac:dyDescent="0.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row>
    <row r="587" spans="1:40" x14ac:dyDescent="0.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row>
    <row r="588" spans="1:40" x14ac:dyDescent="0.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row>
    <row r="589" spans="1:40" x14ac:dyDescent="0.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row>
    <row r="590" spans="1:40" x14ac:dyDescent="0.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row>
    <row r="591" spans="1:40" x14ac:dyDescent="0.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row>
    <row r="592" spans="1:40" x14ac:dyDescent="0.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row>
    <row r="593" spans="1:40" x14ac:dyDescent="0.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row>
    <row r="594" spans="1:40" x14ac:dyDescent="0.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row>
    <row r="595" spans="1:40" x14ac:dyDescent="0.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row>
    <row r="596" spans="1:40" x14ac:dyDescent="0.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row>
    <row r="597" spans="1:40" x14ac:dyDescent="0.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row>
    <row r="598" spans="1:40" x14ac:dyDescent="0.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row>
    <row r="599" spans="1:40" x14ac:dyDescent="0.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row>
    <row r="600" spans="1:40" x14ac:dyDescent="0.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row>
    <row r="601" spans="1:40" x14ac:dyDescent="0.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row>
    <row r="602" spans="1:40" x14ac:dyDescent="0.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row>
  </sheetData>
  <mergeCells count="82">
    <mergeCell ref="A108:X108"/>
    <mergeCell ref="B87:C87"/>
    <mergeCell ref="AE17:AE18"/>
    <mergeCell ref="AF17:AF18"/>
    <mergeCell ref="AG17:AG18"/>
    <mergeCell ref="H20:H22"/>
    <mergeCell ref="G19:G22"/>
    <mergeCell ref="F19:F22"/>
    <mergeCell ref="E19:E22"/>
    <mergeCell ref="D19:D22"/>
    <mergeCell ref="X17:X18"/>
    <mergeCell ref="Y17:Y18"/>
    <mergeCell ref="A107:AS107"/>
    <mergeCell ref="A96:AS96"/>
    <mergeCell ref="A106:AS106"/>
    <mergeCell ref="A98:AS98"/>
    <mergeCell ref="AK17:AS17"/>
    <mergeCell ref="I19:N19"/>
    <mergeCell ref="S19:Y19"/>
    <mergeCell ref="AD19:AD22"/>
    <mergeCell ref="AC19:AC22"/>
    <mergeCell ref="AB19:AB22"/>
    <mergeCell ref="AE19:AS19"/>
    <mergeCell ref="P19:P22"/>
    <mergeCell ref="S20:S22"/>
    <mergeCell ref="T17:T18"/>
    <mergeCell ref="U17:U18"/>
    <mergeCell ref="V17:V18"/>
    <mergeCell ref="W17:W18"/>
    <mergeCell ref="Q19:Q22"/>
    <mergeCell ref="AA19:AA22"/>
    <mergeCell ref="O19:O21"/>
    <mergeCell ref="A7:AS7"/>
    <mergeCell ref="A8:AS8"/>
    <mergeCell ref="A9:AS9"/>
    <mergeCell ref="S17:S18"/>
    <mergeCell ref="F17:F18"/>
    <mergeCell ref="E17:E18"/>
    <mergeCell ref="Q17:Q18"/>
    <mergeCell ref="AD17:AD18"/>
    <mergeCell ref="AC17:AC18"/>
    <mergeCell ref="AB17:AB18"/>
    <mergeCell ref="AA17:AA18"/>
    <mergeCell ref="A13:D13"/>
    <mergeCell ref="AH17:AH18"/>
    <mergeCell ref="AI17:AI18"/>
    <mergeCell ref="AJ17:AJ18"/>
    <mergeCell ref="E12:P12"/>
    <mergeCell ref="A105:AS105"/>
    <mergeCell ref="A101:AS101"/>
    <mergeCell ref="A97:AS97"/>
    <mergeCell ref="A104:AS104"/>
    <mergeCell ref="B37:C37"/>
    <mergeCell ref="B50:C50"/>
    <mergeCell ref="B66:C66"/>
    <mergeCell ref="B80:C80"/>
    <mergeCell ref="B92:C92"/>
    <mergeCell ref="B93:C93"/>
    <mergeCell ref="A100:AS100"/>
    <mergeCell ref="A102:AS102"/>
    <mergeCell ref="A103:AS103"/>
    <mergeCell ref="A99:AS99"/>
    <mergeCell ref="A94:G94"/>
    <mergeCell ref="I17:I18"/>
    <mergeCell ref="G17:G18"/>
    <mergeCell ref="E11:P11"/>
    <mergeCell ref="E13:P13"/>
    <mergeCell ref="O17:O18"/>
    <mergeCell ref="P17:P18"/>
    <mergeCell ref="J17:J18"/>
    <mergeCell ref="K17:K18"/>
    <mergeCell ref="L17:L18"/>
    <mergeCell ref="M17:M18"/>
    <mergeCell ref="N17:N18"/>
    <mergeCell ref="H17:H18"/>
    <mergeCell ref="A11:D11"/>
    <mergeCell ref="A12:D12"/>
    <mergeCell ref="D17:D18"/>
    <mergeCell ref="A17:A18"/>
    <mergeCell ref="A19:A22"/>
    <mergeCell ref="B17:C18"/>
    <mergeCell ref="B19:C22"/>
  </mergeCells>
  <phoneticPr fontId="2" type="noConversion"/>
  <conditionalFormatting sqref="P24:P50 P53:P80 P83:P86 P88:P94">
    <cfRule type="expression" dxfId="5" priority="13">
      <formula>AND((SUM($AK24:$AS24)/$AA24)*$G24+ROUND(($H24-$S24)*($P24/$H24),2)-0.1&gt;=$P24,$P24&lt;&gt;0)</formula>
    </cfRule>
  </conditionalFormatting>
  <conditionalFormatting sqref="AC24:AC50 AC53:AC80 AC83:AC86 AC88:AC94">
    <cfRule type="expression" dxfId="4" priority="12">
      <formula>AND((SUM($AK24:$AS24)/$AA24)*$G24+ROUND(($H24-$S24)*($P24/$H24),2)-0.1&gt;=$P24,$P24&lt;&gt;0)</formula>
    </cfRule>
  </conditionalFormatting>
  <conditionalFormatting sqref="AK24:AS50 AK53:AS80 AK83:AS86 AK88:AS94">
    <cfRule type="expression" dxfId="3" priority="11">
      <formula>AND((SUM($AK24:$AS24)/$AA24)*$G24+ROUND(($H24-$S24)*($P24/$H24),2)-0.1&gt;=$P24,$P24&lt;&gt;0)</formula>
    </cfRule>
  </conditionalFormatting>
  <conditionalFormatting sqref="P87">
    <cfRule type="expression" dxfId="2" priority="3">
      <formula>AND((SUM($AK87:$AS87)/$AA87)*$G87+ROUND(($H87-$S87)*($P87/$H87),2)-0.1&gt;=$P87,$P87&lt;&gt;0)</formula>
    </cfRule>
  </conditionalFormatting>
  <conditionalFormatting sqref="AC87">
    <cfRule type="expression" dxfId="1" priority="2">
      <formula>AND((SUM($AK87:$AS87)/$AA87)*$G87+ROUND(($H87-$S87)*($P87/$H87),2)-0.1&gt;=$P87,$P87&lt;&gt;0)</formula>
    </cfRule>
  </conditionalFormatting>
  <conditionalFormatting sqref="AK87:AS87">
    <cfRule type="expression" dxfId="0" priority="1">
      <formula>AND((SUM($AK87:$AS87)/$AA87)*$G87+ROUND(($H87-$S87)*($P87/$H87),2)-0.1&gt;=$P87,$P87&lt;&gt;0)</formula>
    </cfRule>
  </conditionalFormatting>
  <dataValidations count="5">
    <dataValidation type="list" allowBlank="1" showInputMessage="1" showErrorMessage="1" sqref="E16">
      <formula1>"áno,nie"</formula1>
    </dataValidation>
    <dataValidation type="list" allowBlank="1" showInputMessage="1" showErrorMessage="1" sqref="D38:D49 D53:D65 D67:D79 D24:D36 D83:D86 D88:D91">
      <formula1>pozicia</formula1>
    </dataValidation>
    <dataValidation type="list" allowBlank="1" showInputMessage="1" showErrorMessage="1" sqref="E15">
      <formula1>verzia</formula1>
    </dataValidation>
    <dataValidation type="list" allowBlank="1" showInputMessage="1" showErrorMessage="1" sqref="C38:C49 C67:C79 C24:C36 C53:C65 C83:C86 C88:C91">
      <formula1>"2014,2015,2016,2017,2018,2019,2020,2021,2022,2023"</formula1>
    </dataValidation>
    <dataValidation type="list" allowBlank="1" showInputMessage="1" showErrorMessage="1" sqref="B67:B79 B24:B36 B38:B49 B53:B65 B83:B86 B88:B91">
      <formula1>"01/,02/,03/,04/,05/,06/,07/,08/,09/,10/,11/,12/"</formula1>
    </dataValidation>
  </dataValidations>
  <pageMargins left="0.27559055118110237" right="0.23622047244094491" top="0.43307086614173229" bottom="0.43307086614173229" header="0.31496062992125984" footer="0.31496062992125984"/>
  <pageSetup paperSize="8" scale="41" fitToHeight="0" orientation="landscape" cellComments="asDisplayed" r:id="rId1"/>
  <headerFooter alignWithMargins="0">
    <oddHeader>&amp;L&amp;12Príloha 4.3.5&amp;KFF0000.&amp;K0000003</oddHeader>
  </headerFooter>
  <ignoredErrors>
    <ignoredError sqref="AL24:AL36"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Y22"/>
  <sheetViews>
    <sheetView tabSelected="1" workbookViewId="0">
      <selection activeCell="A21" sqref="A21"/>
    </sheetView>
  </sheetViews>
  <sheetFormatPr defaultRowHeight="12.75" x14ac:dyDescent="0.2"/>
  <cols>
    <col min="1" max="1" width="25.28515625" customWidth="1"/>
    <col min="2" max="18" width="10.85546875" bestFit="1" customWidth="1"/>
  </cols>
  <sheetData>
    <row r="1" spans="1:25" x14ac:dyDescent="0.2">
      <c r="B1" s="4" t="s">
        <v>34</v>
      </c>
      <c r="C1" s="4" t="s">
        <v>35</v>
      </c>
      <c r="D1" s="4" t="s">
        <v>36</v>
      </c>
      <c r="E1" s="4" t="s">
        <v>37</v>
      </c>
      <c r="F1" s="4" t="s">
        <v>38</v>
      </c>
      <c r="G1" s="4" t="s">
        <v>39</v>
      </c>
      <c r="H1" s="4" t="s">
        <v>40</v>
      </c>
      <c r="I1" s="4" t="s">
        <v>33</v>
      </c>
      <c r="J1" s="4" t="s">
        <v>41</v>
      </c>
      <c r="K1" s="4" t="s">
        <v>32</v>
      </c>
      <c r="L1" s="4" t="s">
        <v>86</v>
      </c>
      <c r="M1" s="4" t="s">
        <v>133</v>
      </c>
      <c r="N1" s="4" t="s">
        <v>134</v>
      </c>
      <c r="O1" s="4" t="s">
        <v>135</v>
      </c>
      <c r="P1" s="4" t="s">
        <v>137</v>
      </c>
      <c r="Q1" s="4" t="s">
        <v>139</v>
      </c>
      <c r="R1" s="4" t="s">
        <v>140</v>
      </c>
      <c r="T1" s="4"/>
    </row>
    <row r="2" spans="1:25" x14ac:dyDescent="0.2">
      <c r="B2" s="5">
        <v>2</v>
      </c>
      <c r="C2" s="5">
        <v>3</v>
      </c>
      <c r="D2" s="5">
        <v>4</v>
      </c>
      <c r="E2" s="5">
        <v>5</v>
      </c>
      <c r="F2" s="5">
        <v>6</v>
      </c>
      <c r="G2" s="5">
        <v>7</v>
      </c>
      <c r="H2" s="5">
        <v>8</v>
      </c>
      <c r="I2" s="5">
        <v>9</v>
      </c>
      <c r="J2" s="5">
        <v>10</v>
      </c>
      <c r="K2" s="5">
        <v>11</v>
      </c>
      <c r="L2" s="5">
        <v>12</v>
      </c>
      <c r="M2" s="5">
        <v>13</v>
      </c>
      <c r="N2" s="5">
        <v>14</v>
      </c>
      <c r="O2" s="5">
        <v>15</v>
      </c>
      <c r="P2" s="5">
        <v>16</v>
      </c>
      <c r="Q2" s="5">
        <v>17</v>
      </c>
      <c r="R2" s="5">
        <v>18</v>
      </c>
      <c r="S2" s="5">
        <v>19</v>
      </c>
      <c r="T2" s="5">
        <v>20</v>
      </c>
      <c r="U2" s="5">
        <v>21</v>
      </c>
      <c r="V2" s="5">
        <v>22</v>
      </c>
      <c r="W2" s="5">
        <v>23</v>
      </c>
      <c r="X2" s="5">
        <v>24</v>
      </c>
      <c r="Y2" s="5">
        <v>25</v>
      </c>
    </row>
    <row r="3" spans="1:25" x14ac:dyDescent="0.2">
      <c r="A3" s="2" t="s">
        <v>28</v>
      </c>
      <c r="B3" s="3"/>
      <c r="C3" s="3">
        <v>1918</v>
      </c>
      <c r="D3" s="3">
        <v>1918</v>
      </c>
      <c r="E3" s="3">
        <v>2162</v>
      </c>
      <c r="F3" s="3">
        <v>2202</v>
      </c>
      <c r="G3" s="3">
        <v>2202</v>
      </c>
      <c r="H3" s="3">
        <v>2202</v>
      </c>
      <c r="I3" s="3">
        <v>2324</v>
      </c>
      <c r="J3" s="3">
        <v>2324</v>
      </c>
      <c r="K3" s="3">
        <v>2324</v>
      </c>
      <c r="L3" s="3">
        <v>2470</v>
      </c>
      <c r="M3" s="3">
        <v>2470</v>
      </c>
      <c r="N3" s="3">
        <v>2470</v>
      </c>
      <c r="O3" s="3">
        <v>2686</v>
      </c>
      <c r="P3" s="3">
        <v>2945</v>
      </c>
      <c r="Q3" s="3">
        <v>2945</v>
      </c>
      <c r="R3" s="3">
        <v>2886</v>
      </c>
    </row>
    <row r="4" spans="1:25" x14ac:dyDescent="0.2">
      <c r="A4" s="2" t="s">
        <v>29</v>
      </c>
      <c r="B4" s="3"/>
      <c r="C4" s="3">
        <v>1177</v>
      </c>
      <c r="D4" s="3">
        <v>1177</v>
      </c>
      <c r="E4" s="3">
        <v>1500</v>
      </c>
      <c r="F4" s="3">
        <v>1603</v>
      </c>
      <c r="G4" s="3">
        <v>1603</v>
      </c>
      <c r="H4" s="3">
        <v>1603</v>
      </c>
      <c r="I4" s="3">
        <v>1685</v>
      </c>
      <c r="J4" s="3">
        <v>1685</v>
      </c>
      <c r="K4" s="3">
        <v>1685</v>
      </c>
      <c r="L4" s="3">
        <v>1712</v>
      </c>
      <c r="M4" s="3">
        <v>1712</v>
      </c>
      <c r="N4" s="3">
        <v>1712</v>
      </c>
      <c r="O4" s="3">
        <v>1973</v>
      </c>
      <c r="P4" s="3">
        <v>2149</v>
      </c>
      <c r="Q4" s="3">
        <v>2149</v>
      </c>
      <c r="R4" s="3">
        <v>2252</v>
      </c>
    </row>
    <row r="5" spans="1:25" x14ac:dyDescent="0.2">
      <c r="A5" s="2" t="s">
        <v>30</v>
      </c>
      <c r="B5" s="3"/>
      <c r="C5" s="3">
        <v>966</v>
      </c>
      <c r="D5" s="3">
        <v>966</v>
      </c>
      <c r="E5" s="3">
        <v>1090</v>
      </c>
      <c r="F5" s="3">
        <v>1162</v>
      </c>
      <c r="G5" s="3">
        <v>1162</v>
      </c>
      <c r="H5" s="3">
        <v>1162</v>
      </c>
      <c r="I5" s="3">
        <v>1250</v>
      </c>
      <c r="J5" s="3">
        <v>1250</v>
      </c>
      <c r="K5" s="3">
        <v>1250</v>
      </c>
      <c r="L5" s="3">
        <v>1335</v>
      </c>
      <c r="M5" s="3">
        <v>1335</v>
      </c>
      <c r="N5" s="3">
        <v>1335</v>
      </c>
      <c r="O5" s="3">
        <v>1501</v>
      </c>
      <c r="P5" s="3">
        <v>1723</v>
      </c>
      <c r="Q5" s="3">
        <v>1723</v>
      </c>
      <c r="R5" s="3">
        <v>1711</v>
      </c>
    </row>
    <row r="6" spans="1:25" x14ac:dyDescent="0.2">
      <c r="A6" s="2" t="s">
        <v>31</v>
      </c>
      <c r="B6" s="3"/>
      <c r="C6" s="3">
        <v>653</v>
      </c>
      <c r="D6" s="3">
        <v>653</v>
      </c>
      <c r="E6" s="3">
        <v>737</v>
      </c>
      <c r="F6" s="3">
        <v>753</v>
      </c>
      <c r="G6" s="3">
        <v>753</v>
      </c>
      <c r="H6" s="3">
        <v>753</v>
      </c>
      <c r="I6" s="3">
        <v>833</v>
      </c>
      <c r="J6" s="3">
        <v>833</v>
      </c>
      <c r="K6" s="3">
        <v>833</v>
      </c>
      <c r="L6" s="3">
        <v>929</v>
      </c>
      <c r="M6" s="3">
        <v>929</v>
      </c>
      <c r="N6" s="3">
        <v>929</v>
      </c>
      <c r="O6" s="3">
        <v>1031</v>
      </c>
      <c r="P6" s="3">
        <v>1166</v>
      </c>
      <c r="Q6" s="3">
        <v>1166</v>
      </c>
      <c r="R6" s="3">
        <v>1168</v>
      </c>
    </row>
    <row r="7" spans="1:25" x14ac:dyDescent="0.2">
      <c r="A7" s="2" t="s">
        <v>42</v>
      </c>
      <c r="B7" s="3">
        <v>1407</v>
      </c>
      <c r="C7" s="3">
        <v>1407</v>
      </c>
      <c r="D7" s="3">
        <v>1407</v>
      </c>
      <c r="E7" s="3">
        <v>1482</v>
      </c>
      <c r="F7" s="3">
        <v>1556</v>
      </c>
      <c r="G7" s="3">
        <v>1556</v>
      </c>
      <c r="H7" s="3">
        <v>1556</v>
      </c>
      <c r="I7" s="3">
        <v>1650</v>
      </c>
      <c r="J7" s="3">
        <v>1650</v>
      </c>
      <c r="K7" s="3">
        <v>1650</v>
      </c>
      <c r="L7" s="3">
        <v>1723</v>
      </c>
      <c r="M7" s="3">
        <v>1723</v>
      </c>
      <c r="N7" s="3">
        <v>1723</v>
      </c>
      <c r="O7" s="3">
        <v>1879</v>
      </c>
      <c r="P7" s="3">
        <v>2050</v>
      </c>
      <c r="Q7" s="3">
        <v>2050</v>
      </c>
      <c r="R7" s="3">
        <v>1998</v>
      </c>
    </row>
    <row r="12" spans="1:25" s="89" customFormat="1" ht="54" x14ac:dyDescent="0.2">
      <c r="A12" s="94" t="s">
        <v>98</v>
      </c>
      <c r="B12" s="91" t="str">
        <f>'Výpočet mzdových výdavkov'!AK20</f>
        <v>Zdravotné poistenie
VŠZP
[EUR]</v>
      </c>
      <c r="C12" s="91" t="str">
        <f>'Výpočet mzdových výdavkov'!AL20</f>
        <v>Zdravotné poistenie
ost. poisťovne
[EUR]</v>
      </c>
      <c r="D12" s="91" t="str">
        <f>'Výpočet mzdových výdavkov'!AM20</f>
        <v>Nemocenské poistenie
[EUR]</v>
      </c>
      <c r="E12" s="91" t="str">
        <f>'Výpočet mzdových výdavkov'!AN20</f>
        <v>Starobné poistenie
[EUR]</v>
      </c>
      <c r="F12" s="91" t="str">
        <f>'Výpočet mzdových výdavkov'!AO20</f>
        <v>Invalidné poistenie
[EUR]</v>
      </c>
      <c r="G12" s="91" t="str">
        <f>'Výpočet mzdových výdavkov'!AP20</f>
        <v>Poist. v nezamestnanosti
[EUR]</v>
      </c>
      <c r="H12" s="91" t="str">
        <f>'Výpočet mzdových výdavkov'!AQ20</f>
        <v>Úrazové poistenie
[EUR]</v>
      </c>
      <c r="I12" s="91" t="str">
        <f>'Výpočet mzdových výdavkov'!AR20</f>
        <v>Rezervný fond
[EUR]</v>
      </c>
      <c r="J12" s="91" t="str">
        <f>'Výpočet mzdových výdavkov'!AS20</f>
        <v>Garančný fond
[EUR] 8</v>
      </c>
      <c r="O12" s="88"/>
    </row>
    <row r="13" spans="1:25" x14ac:dyDescent="0.2">
      <c r="A13">
        <v>2014</v>
      </c>
      <c r="B13" s="90">
        <v>4025</v>
      </c>
      <c r="C13" s="90">
        <v>4025</v>
      </c>
      <c r="D13" s="90">
        <v>4025</v>
      </c>
      <c r="E13" s="90">
        <v>4025</v>
      </c>
      <c r="F13" s="90">
        <v>4025</v>
      </c>
      <c r="G13" s="90">
        <v>4025</v>
      </c>
      <c r="H13" s="90">
        <v>0</v>
      </c>
      <c r="I13" s="90">
        <v>4025</v>
      </c>
      <c r="J13" s="90">
        <v>4025</v>
      </c>
      <c r="O13" s="90"/>
    </row>
    <row r="14" spans="1:25" x14ac:dyDescent="0.2">
      <c r="A14">
        <v>2015</v>
      </c>
      <c r="B14" s="90">
        <v>4120</v>
      </c>
      <c r="C14" s="90">
        <v>4120</v>
      </c>
      <c r="D14" s="90">
        <v>4120</v>
      </c>
      <c r="E14" s="90">
        <v>4120</v>
      </c>
      <c r="F14" s="90">
        <v>4120</v>
      </c>
      <c r="G14" s="90">
        <v>4120</v>
      </c>
      <c r="H14" s="90">
        <v>0</v>
      </c>
      <c r="I14" s="90">
        <v>4120</v>
      </c>
      <c r="J14" s="90">
        <v>4120</v>
      </c>
      <c r="O14" s="90"/>
    </row>
    <row r="15" spans="1:25" x14ac:dyDescent="0.2">
      <c r="A15">
        <v>2016</v>
      </c>
      <c r="B15" s="90">
        <v>4290</v>
      </c>
      <c r="C15" s="90">
        <v>4290</v>
      </c>
      <c r="D15" s="90">
        <v>4290</v>
      </c>
      <c r="E15" s="90">
        <v>4290</v>
      </c>
      <c r="F15" s="90">
        <v>4290</v>
      </c>
      <c r="G15" s="90">
        <v>4290</v>
      </c>
      <c r="H15" s="90">
        <v>0</v>
      </c>
      <c r="I15" s="90">
        <v>4290</v>
      </c>
      <c r="J15" s="90">
        <v>4290</v>
      </c>
    </row>
    <row r="16" spans="1:25" x14ac:dyDescent="0.2">
      <c r="A16">
        <v>2017</v>
      </c>
      <c r="B16" s="90">
        <v>0</v>
      </c>
      <c r="C16" s="90">
        <v>0</v>
      </c>
      <c r="D16" s="90">
        <v>6181</v>
      </c>
      <c r="E16" s="90">
        <v>6181</v>
      </c>
      <c r="F16" s="90">
        <v>6181</v>
      </c>
      <c r="G16" s="90">
        <v>6181</v>
      </c>
      <c r="H16" s="90">
        <v>0</v>
      </c>
      <c r="I16" s="90">
        <v>6181</v>
      </c>
      <c r="J16" s="90">
        <v>6181</v>
      </c>
    </row>
    <row r="17" spans="1:10" x14ac:dyDescent="0.2">
      <c r="A17">
        <v>2018</v>
      </c>
      <c r="B17" s="90">
        <v>0</v>
      </c>
      <c r="C17" s="90">
        <v>0</v>
      </c>
      <c r="D17" s="90">
        <v>6384</v>
      </c>
      <c r="E17" s="90">
        <v>6384</v>
      </c>
      <c r="F17" s="90">
        <v>6384</v>
      </c>
      <c r="G17" s="90">
        <v>6384</v>
      </c>
      <c r="H17" s="90">
        <v>0</v>
      </c>
      <c r="I17" s="90">
        <v>6384</v>
      </c>
      <c r="J17" s="90">
        <v>6384</v>
      </c>
    </row>
    <row r="18" spans="1:10" x14ac:dyDescent="0.2">
      <c r="A18">
        <v>2019</v>
      </c>
      <c r="B18" s="90">
        <v>0</v>
      </c>
      <c r="C18" s="90">
        <v>0</v>
      </c>
      <c r="D18" s="90">
        <v>6678</v>
      </c>
      <c r="E18" s="90">
        <v>6678</v>
      </c>
      <c r="F18" s="90">
        <v>6678</v>
      </c>
      <c r="G18" s="90">
        <v>6678</v>
      </c>
      <c r="H18" s="90">
        <v>0</v>
      </c>
      <c r="I18" s="90">
        <v>6678</v>
      </c>
      <c r="J18" s="90">
        <v>6678</v>
      </c>
    </row>
    <row r="19" spans="1:10" x14ac:dyDescent="0.2">
      <c r="A19">
        <v>2020</v>
      </c>
      <c r="B19" s="90">
        <v>0</v>
      </c>
      <c r="C19" s="90">
        <v>0</v>
      </c>
      <c r="D19" s="90">
        <v>7091</v>
      </c>
      <c r="E19" s="90">
        <v>7091</v>
      </c>
      <c r="F19" s="90">
        <v>7091</v>
      </c>
      <c r="G19" s="90">
        <v>7091</v>
      </c>
      <c r="H19" s="90">
        <v>0</v>
      </c>
      <c r="I19" s="90">
        <v>7091</v>
      </c>
      <c r="J19" s="90">
        <v>7091</v>
      </c>
    </row>
    <row r="20" spans="1:10" x14ac:dyDescent="0.2">
      <c r="A20">
        <v>2021</v>
      </c>
      <c r="B20" s="90">
        <v>0</v>
      </c>
      <c r="C20" s="90">
        <v>0</v>
      </c>
      <c r="D20" s="90">
        <v>7644</v>
      </c>
      <c r="E20" s="90">
        <v>7644</v>
      </c>
      <c r="F20" s="90">
        <v>7644</v>
      </c>
      <c r="G20" s="90">
        <v>7644</v>
      </c>
      <c r="H20" s="90">
        <v>0</v>
      </c>
      <c r="I20" s="90">
        <v>7644</v>
      </c>
      <c r="J20" s="90">
        <v>7644</v>
      </c>
    </row>
    <row r="21" spans="1:10" x14ac:dyDescent="0.2">
      <c r="A21">
        <v>2022</v>
      </c>
      <c r="B21" s="90">
        <v>0</v>
      </c>
      <c r="C21" s="90">
        <v>0</v>
      </c>
      <c r="D21" s="90">
        <v>7931</v>
      </c>
      <c r="E21" s="90">
        <v>7931</v>
      </c>
      <c r="F21" s="90">
        <v>7931</v>
      </c>
      <c r="G21" s="90">
        <v>7931</v>
      </c>
      <c r="H21" s="90">
        <v>0</v>
      </c>
      <c r="I21" s="90">
        <v>7931</v>
      </c>
      <c r="J21" s="90">
        <v>7931</v>
      </c>
    </row>
    <row r="22" spans="1:10" x14ac:dyDescent="0.2">
      <c r="A22">
        <v>2023</v>
      </c>
      <c r="C22" s="90"/>
      <c r="F22" s="90"/>
    </row>
  </sheetData>
  <sheetProtection algorithmName="SHA-512" hashValue="8lNH4xaVkaq11qs1UFq+qNAGWW09VhwFYWbOZIkdhGAHDiQA4uAa3telmZo/bWzLADcOm+hSYmgCuU4Xhspt6g==" saltValue="Wg9xUvbDH4ePxBLN5VZG9g==" spinCount="100000" sheet="1" objects="1" scenarios="1" selectLockedCells="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2019-10-07T08:27:34Z</cp:lastPrinted>
  <dcterms:created xsi:type="dcterms:W3CDTF">2009-10-15T09:23:09Z</dcterms:created>
  <dcterms:modified xsi:type="dcterms:W3CDTF">2021-12-20T09:28:47Z</dcterms:modified>
</cp:coreProperties>
</file>