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60" windowWidth="12000" windowHeight="6465" tabRatio="569" activeTab="1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limity!$A$5:$A$9</definedName>
    <definedName name="verzia">limity!$B$3:$Y$3</definedName>
  </definedNames>
  <calcPr calcId="152511"/>
</workbook>
</file>

<file path=xl/calcChain.xml><?xml version="1.0" encoding="utf-8"?>
<calcChain xmlns="http://schemas.openxmlformats.org/spreadsheetml/2006/main">
  <c r="O44" i="7" l="1"/>
  <c r="O30" i="7"/>
  <c r="O45" i="7" s="1"/>
  <c r="G25" i="7"/>
  <c r="G26" i="7"/>
  <c r="G27" i="7"/>
  <c r="G25" i="6"/>
  <c r="S25" i="6" s="1"/>
  <c r="G26" i="6"/>
  <c r="G27" i="6"/>
  <c r="G28" i="6"/>
  <c r="P28" i="6" s="1"/>
  <c r="G29" i="6"/>
  <c r="W41" i="6"/>
  <c r="X41" i="6"/>
  <c r="Y41" i="6"/>
  <c r="Z41" i="6"/>
  <c r="AA41" i="6"/>
  <c r="AB41" i="6" s="1"/>
  <c r="AC41" i="6" s="1"/>
  <c r="P41" i="6"/>
  <c r="Q41" i="6"/>
  <c r="R41" i="6"/>
  <c r="S41" i="6"/>
  <c r="T41" i="6"/>
  <c r="U41" i="6"/>
  <c r="V41" i="6"/>
  <c r="F41" i="6"/>
  <c r="G41" i="6"/>
  <c r="Q34" i="6"/>
  <c r="U34" i="6"/>
  <c r="Y34" i="6"/>
  <c r="AA34" i="6"/>
  <c r="AB34" i="6" s="1"/>
  <c r="AC34" i="6" s="1"/>
  <c r="G34" i="6"/>
  <c r="R34" i="6" s="1"/>
  <c r="F34" i="6"/>
  <c r="F25" i="6"/>
  <c r="F26" i="6"/>
  <c r="F27" i="6"/>
  <c r="F28" i="6"/>
  <c r="F29" i="6"/>
  <c r="AA26" i="6"/>
  <c r="AB26" i="6" s="1"/>
  <c r="AA27" i="6"/>
  <c r="AA28" i="6"/>
  <c r="Z25" i="6"/>
  <c r="Z26" i="6"/>
  <c r="Z27" i="6"/>
  <c r="Z28" i="6"/>
  <c r="Y25" i="6"/>
  <c r="Y26" i="6"/>
  <c r="Y27" i="6"/>
  <c r="Y28" i="6"/>
  <c r="X25" i="6"/>
  <c r="X26" i="6"/>
  <c r="X27" i="6"/>
  <c r="X28" i="6"/>
  <c r="W25" i="6"/>
  <c r="W26" i="6"/>
  <c r="W27" i="6"/>
  <c r="W28" i="6"/>
  <c r="V25" i="6"/>
  <c r="V26" i="6"/>
  <c r="V27" i="6"/>
  <c r="V28" i="6"/>
  <c r="U25" i="6"/>
  <c r="U26" i="6"/>
  <c r="U27" i="6"/>
  <c r="U28" i="6"/>
  <c r="T25" i="6"/>
  <c r="T26" i="6"/>
  <c r="T27" i="6"/>
  <c r="T28" i="6"/>
  <c r="R25" i="6"/>
  <c r="R26" i="6"/>
  <c r="R27" i="6"/>
  <c r="R28" i="6"/>
  <c r="Q25" i="6"/>
  <c r="Q26" i="6"/>
  <c r="Q27" i="6"/>
  <c r="Q28" i="6"/>
  <c r="S28" i="6"/>
  <c r="F25" i="7"/>
  <c r="F26" i="7"/>
  <c r="F27" i="7"/>
  <c r="AE41" i="6" l="1"/>
  <c r="AN41" i="6"/>
  <c r="AR41" i="6"/>
  <c r="AJ41" i="6"/>
  <c r="AO41" i="6"/>
  <c r="AK41" i="6"/>
  <c r="AP41" i="6"/>
  <c r="AH41" i="6"/>
  <c r="AG41" i="6" s="1"/>
  <c r="AS41" i="6" s="1"/>
  <c r="AL41" i="6"/>
  <c r="AD41" i="6"/>
  <c r="AM41" i="6"/>
  <c r="AQ41" i="6"/>
  <c r="AI41" i="6"/>
  <c r="P25" i="6"/>
  <c r="AF41" i="6"/>
  <c r="N41" i="6"/>
  <c r="O41" i="6" s="1"/>
  <c r="AO34" i="6"/>
  <c r="AJ34" i="6"/>
  <c r="AN34" i="6"/>
  <c r="AQ34" i="6"/>
  <c r="AL34" i="6"/>
  <c r="AR34" i="6"/>
  <c r="AM34" i="6"/>
  <c r="AP34" i="6"/>
  <c r="AK34" i="6"/>
  <c r="AH34" i="6"/>
  <c r="AG34" i="6" s="1"/>
  <c r="AS34" i="6" s="1"/>
  <c r="AI34" i="6"/>
  <c r="X34" i="6"/>
  <c r="P34" i="6"/>
  <c r="N34" i="6" s="1"/>
  <c r="O34" i="6" s="1"/>
  <c r="W34" i="6"/>
  <c r="S34" i="6"/>
  <c r="T34" i="6"/>
  <c r="Z34" i="6"/>
  <c r="V34" i="6"/>
  <c r="AD34" i="6"/>
  <c r="AE34" i="6"/>
  <c r="AF34" i="6"/>
  <c r="AB27" i="6"/>
  <c r="AB28" i="6"/>
  <c r="AC28" i="6" s="1"/>
  <c r="AL28" i="6" s="1"/>
  <c r="N28" i="6"/>
  <c r="O28" i="6" s="1"/>
  <c r="M30" i="6"/>
  <c r="M37" i="6"/>
  <c r="W27" i="7"/>
  <c r="X27" i="7"/>
  <c r="W26" i="7"/>
  <c r="X26" i="7"/>
  <c r="W25" i="7"/>
  <c r="X25" i="7"/>
  <c r="AO28" i="6" l="1"/>
  <c r="AJ28" i="6"/>
  <c r="AE28" i="6"/>
  <c r="AR28" i="6"/>
  <c r="AN28" i="6"/>
  <c r="AI28" i="6"/>
  <c r="AD28" i="6"/>
  <c r="AQ28" i="6"/>
  <c r="AM28" i="6"/>
  <c r="AH28" i="6"/>
  <c r="AG28" i="6" s="1"/>
  <c r="AS28" i="6" s="1"/>
  <c r="AP28" i="6"/>
  <c r="AK28" i="6"/>
  <c r="AF28" i="6"/>
  <c r="M45" i="6"/>
  <c r="AC37" i="7" l="1"/>
  <c r="P27" i="6" l="1"/>
  <c r="F40" i="6"/>
  <c r="F42" i="6"/>
  <c r="F43" i="6"/>
  <c r="F33" i="6"/>
  <c r="F35" i="6"/>
  <c r="F36" i="6"/>
  <c r="G40" i="7"/>
  <c r="G41" i="7"/>
  <c r="G42" i="7"/>
  <c r="G43" i="7"/>
  <c r="G39" i="7"/>
  <c r="G33" i="7"/>
  <c r="G34" i="7"/>
  <c r="G35" i="7"/>
  <c r="G36" i="7"/>
  <c r="G32" i="7"/>
  <c r="R26" i="7"/>
  <c r="G28" i="7"/>
  <c r="G29" i="7"/>
  <c r="R35" i="7" l="1"/>
  <c r="W35" i="7"/>
  <c r="X35" i="7"/>
  <c r="R32" i="7"/>
  <c r="W32" i="7"/>
  <c r="X32" i="7"/>
  <c r="R34" i="7"/>
  <c r="W34" i="7"/>
  <c r="X34" i="7"/>
  <c r="R33" i="7"/>
  <c r="X33" i="7"/>
  <c r="W33" i="7"/>
  <c r="S36" i="7"/>
  <c r="W36" i="7"/>
  <c r="X36" i="7"/>
  <c r="W39" i="7"/>
  <c r="X39" i="7"/>
  <c r="R41" i="7"/>
  <c r="W41" i="7"/>
  <c r="X41" i="7"/>
  <c r="R40" i="7"/>
  <c r="W40" i="7"/>
  <c r="X40" i="7"/>
  <c r="W43" i="7"/>
  <c r="X43" i="7"/>
  <c r="R42" i="7"/>
  <c r="W42" i="7"/>
  <c r="X42" i="7"/>
  <c r="R28" i="7"/>
  <c r="W28" i="7"/>
  <c r="X28" i="7"/>
  <c r="R29" i="7"/>
  <c r="W29" i="7"/>
  <c r="X29" i="7"/>
  <c r="S32" i="7"/>
  <c r="S34" i="7"/>
  <c r="S41" i="7"/>
  <c r="S29" i="7"/>
  <c r="Z27" i="7"/>
  <c r="Y27" i="7"/>
  <c r="V27" i="7"/>
  <c r="T27" i="7"/>
  <c r="Z26" i="7"/>
  <c r="Y26" i="7"/>
  <c r="V26" i="7"/>
  <c r="T26" i="7"/>
  <c r="Z35" i="7"/>
  <c r="Y35" i="7"/>
  <c r="V35" i="7"/>
  <c r="T35" i="7"/>
  <c r="Z42" i="7"/>
  <c r="Y42" i="7"/>
  <c r="V42" i="7"/>
  <c r="T42" i="7"/>
  <c r="S28" i="7"/>
  <c r="S33" i="7"/>
  <c r="S40" i="7"/>
  <c r="Y25" i="7"/>
  <c r="T25" i="7"/>
  <c r="Z25" i="7"/>
  <c r="V25" i="7"/>
  <c r="Z39" i="7"/>
  <c r="Y39" i="7"/>
  <c r="V39" i="7"/>
  <c r="T39" i="7"/>
  <c r="T43" i="7"/>
  <c r="Y43" i="7"/>
  <c r="Z43" i="7"/>
  <c r="V43" i="7"/>
  <c r="T29" i="7"/>
  <c r="Y29" i="7"/>
  <c r="Z29" i="7"/>
  <c r="V29" i="7"/>
  <c r="Z32" i="7"/>
  <c r="Y32" i="7"/>
  <c r="V32" i="7"/>
  <c r="T32" i="7"/>
  <c r="Z34" i="7"/>
  <c r="Y34" i="7"/>
  <c r="V34" i="7"/>
  <c r="T34" i="7"/>
  <c r="Z41" i="7"/>
  <c r="Y41" i="7"/>
  <c r="V41" i="7"/>
  <c r="T41" i="7"/>
  <c r="S27" i="7"/>
  <c r="S39" i="7"/>
  <c r="S43" i="7"/>
  <c r="Z36" i="7"/>
  <c r="Y36" i="7"/>
  <c r="V36" i="7"/>
  <c r="T36" i="7"/>
  <c r="Z28" i="7"/>
  <c r="Y28" i="7"/>
  <c r="V28" i="7"/>
  <c r="T28" i="7"/>
  <c r="Z33" i="7"/>
  <c r="Y33" i="7"/>
  <c r="V33" i="7"/>
  <c r="T33" i="7"/>
  <c r="Z40" i="7"/>
  <c r="Y40" i="7"/>
  <c r="V40" i="7"/>
  <c r="T40" i="7"/>
  <c r="R27" i="7"/>
  <c r="R36" i="7"/>
  <c r="R39" i="7"/>
  <c r="R43" i="7"/>
  <c r="S35" i="7"/>
  <c r="S42" i="7"/>
  <c r="R25" i="7"/>
  <c r="F40" i="7"/>
  <c r="F41" i="7"/>
  <c r="F42" i="7"/>
  <c r="F43" i="7"/>
  <c r="F39" i="7"/>
  <c r="F33" i="7"/>
  <c r="F34" i="7"/>
  <c r="F35" i="7"/>
  <c r="F36" i="7"/>
  <c r="F32" i="7"/>
  <c r="F28" i="7"/>
  <c r="F29" i="7"/>
  <c r="X37" i="7" l="1"/>
  <c r="W37" i="7"/>
  <c r="X30" i="7"/>
  <c r="W30" i="7"/>
  <c r="Y30" i="7"/>
  <c r="Z37" i="7"/>
  <c r="T37" i="7"/>
  <c r="V30" i="7"/>
  <c r="V37" i="7"/>
  <c r="Z30" i="7"/>
  <c r="F30" i="7"/>
  <c r="Y37" i="7"/>
  <c r="T30" i="7"/>
  <c r="R30" i="7"/>
  <c r="AE40" i="7" l="1"/>
  <c r="AY40" i="7"/>
  <c r="AG40" i="7" l="1"/>
  <c r="AJ40" i="7"/>
  <c r="AH40" i="7"/>
  <c r="AI40" i="7"/>
  <c r="AZ40" i="7"/>
  <c r="AK40" i="7"/>
  <c r="AF40" i="7" l="1"/>
  <c r="AN40" i="7" s="1"/>
  <c r="AE39" i="7"/>
  <c r="AY39" i="7"/>
  <c r="AE41" i="7"/>
  <c r="AY41" i="7"/>
  <c r="AE42" i="7"/>
  <c r="AY42" i="7"/>
  <c r="AY43" i="7"/>
  <c r="AR40" i="7" l="1"/>
  <c r="AS40" i="7"/>
  <c r="AU40" i="7"/>
  <c r="AT40" i="7"/>
  <c r="AO40" i="7"/>
  <c r="AQ40" i="7"/>
  <c r="AH41" i="7"/>
  <c r="AG41" i="7"/>
  <c r="AJ41" i="7"/>
  <c r="AI41" i="7"/>
  <c r="AI42" i="7"/>
  <c r="AH42" i="7"/>
  <c r="AG42" i="7"/>
  <c r="AJ42" i="7"/>
  <c r="AG39" i="7"/>
  <c r="AH39" i="7"/>
  <c r="AI39" i="7"/>
  <c r="AJ39" i="7"/>
  <c r="AM40" i="7"/>
  <c r="AE43" i="7"/>
  <c r="AK39" i="7"/>
  <c r="AK42" i="7"/>
  <c r="AZ42" i="7"/>
  <c r="AK41" i="7"/>
  <c r="AZ39" i="7"/>
  <c r="AZ41" i="7"/>
  <c r="AF42" i="7" l="1"/>
  <c r="AN42" i="7" s="1"/>
  <c r="AF41" i="7"/>
  <c r="AN41" i="7" s="1"/>
  <c r="AF39" i="7"/>
  <c r="AN39" i="7" s="1"/>
  <c r="AJ43" i="7"/>
  <c r="AH43" i="7"/>
  <c r="AG43" i="7"/>
  <c r="AI43" i="7"/>
  <c r="AK43" i="7"/>
  <c r="AZ43" i="7"/>
  <c r="AR39" i="7" l="1"/>
  <c r="AS39" i="7"/>
  <c r="AR41" i="7"/>
  <c r="AS41" i="7"/>
  <c r="AR42" i="7"/>
  <c r="AS42" i="7"/>
  <c r="AT41" i="7"/>
  <c r="AO41" i="7"/>
  <c r="AU41" i="7"/>
  <c r="AQ41" i="7"/>
  <c r="AO39" i="7"/>
  <c r="AU39" i="7"/>
  <c r="AQ39" i="7"/>
  <c r="AT39" i="7"/>
  <c r="AQ42" i="7"/>
  <c r="AU42" i="7"/>
  <c r="AT42" i="7"/>
  <c r="AO42" i="7"/>
  <c r="AF43" i="7"/>
  <c r="AN43" i="7" s="1"/>
  <c r="AM39" i="7"/>
  <c r="AM42" i="7"/>
  <c r="AM41" i="7"/>
  <c r="AR43" i="7" l="1"/>
  <c r="AR44" i="7" s="1"/>
  <c r="AS43" i="7"/>
  <c r="AS44" i="7" s="1"/>
  <c r="AO43" i="7"/>
  <c r="AT43" i="7"/>
  <c r="AQ43" i="7"/>
  <c r="AU43" i="7"/>
  <c r="AM43" i="7"/>
  <c r="F39" i="6" l="1"/>
  <c r="F32" i="6"/>
  <c r="U29" i="6" l="1"/>
  <c r="V29" i="6"/>
  <c r="P26" i="6"/>
  <c r="X29" i="6"/>
  <c r="R29" i="6"/>
  <c r="W29" i="6"/>
  <c r="T29" i="6"/>
  <c r="Q29" i="6"/>
  <c r="P29" i="6"/>
  <c r="U30" i="6" l="1"/>
  <c r="V30" i="6"/>
  <c r="X30" i="6"/>
  <c r="T30" i="6"/>
  <c r="R30" i="6"/>
  <c r="E44" i="7"/>
  <c r="F44" i="7"/>
  <c r="H44" i="7"/>
  <c r="I44" i="7"/>
  <c r="J44" i="7"/>
  <c r="K44" i="7"/>
  <c r="L44" i="7"/>
  <c r="M44" i="7"/>
  <c r="N44" i="7"/>
  <c r="AC44" i="7"/>
  <c r="AD44" i="7"/>
  <c r="E37" i="7"/>
  <c r="F37" i="7"/>
  <c r="H37" i="7"/>
  <c r="I37" i="7"/>
  <c r="J37" i="7"/>
  <c r="K37" i="7"/>
  <c r="L37" i="7"/>
  <c r="M37" i="7"/>
  <c r="N37" i="7"/>
  <c r="AD37" i="7"/>
  <c r="D37" i="7"/>
  <c r="E30" i="7"/>
  <c r="H30" i="7"/>
  <c r="I30" i="7"/>
  <c r="J30" i="7"/>
  <c r="K30" i="7"/>
  <c r="L30" i="7"/>
  <c r="M30" i="7"/>
  <c r="N30" i="7"/>
  <c r="AC30" i="7"/>
  <c r="AD30" i="7"/>
  <c r="AY32" i="7"/>
  <c r="AY33" i="7"/>
  <c r="AY34" i="7"/>
  <c r="AY35" i="7"/>
  <c r="AY36" i="7"/>
  <c r="AE32" i="7"/>
  <c r="AE33" i="7"/>
  <c r="AE34" i="7"/>
  <c r="AE35" i="7"/>
  <c r="AE36" i="7"/>
  <c r="W30" i="6" l="1"/>
  <c r="AJ36" i="7"/>
  <c r="AI36" i="7"/>
  <c r="AG36" i="7"/>
  <c r="AF36" i="7" s="1"/>
  <c r="AH36" i="7"/>
  <c r="AI33" i="7"/>
  <c r="AJ33" i="7"/>
  <c r="AH33" i="7"/>
  <c r="AG33" i="7"/>
  <c r="AF33" i="7" s="1"/>
  <c r="AG35" i="7"/>
  <c r="AF35" i="7" s="1"/>
  <c r="AH35" i="7"/>
  <c r="AJ35" i="7"/>
  <c r="AI35" i="7"/>
  <c r="AH34" i="7"/>
  <c r="AG34" i="7"/>
  <c r="AF34" i="7" s="1"/>
  <c r="AI34" i="7"/>
  <c r="AJ34" i="7"/>
  <c r="AH32" i="7"/>
  <c r="AH37" i="7" s="1"/>
  <c r="AJ32" i="7"/>
  <c r="AG32" i="7"/>
  <c r="AF32" i="7" s="1"/>
  <c r="AI32" i="7"/>
  <c r="AI37" i="7" s="1"/>
  <c r="AD45" i="7"/>
  <c r="L45" i="7"/>
  <c r="H45" i="7"/>
  <c r="AC45" i="7"/>
  <c r="K45" i="7"/>
  <c r="F45" i="7"/>
  <c r="N45" i="7"/>
  <c r="J45" i="7"/>
  <c r="E45" i="7"/>
  <c r="M45" i="7"/>
  <c r="I45" i="7"/>
  <c r="AZ36" i="7"/>
  <c r="AK36" i="7"/>
  <c r="AJ37" i="7"/>
  <c r="AZ32" i="7"/>
  <c r="AZ37" i="7" s="1"/>
  <c r="AK32" i="7"/>
  <c r="AK37" i="7" s="1"/>
  <c r="AZ35" i="7"/>
  <c r="AK35" i="7"/>
  <c r="AZ34" i="7"/>
  <c r="AK34" i="7"/>
  <c r="AZ33" i="7"/>
  <c r="AK33" i="7"/>
  <c r="AY37" i="7"/>
  <c r="G37" i="7"/>
  <c r="AE37" i="7"/>
  <c r="D44" i="7"/>
  <c r="D30" i="7"/>
  <c r="E44" i="6"/>
  <c r="H44" i="6"/>
  <c r="I44" i="6"/>
  <c r="J44" i="6"/>
  <c r="K44" i="6"/>
  <c r="L44" i="6"/>
  <c r="D44" i="6"/>
  <c r="E37" i="6"/>
  <c r="H37" i="6"/>
  <c r="I37" i="6"/>
  <c r="J37" i="6"/>
  <c r="K37" i="6"/>
  <c r="L37" i="6"/>
  <c r="D37" i="6"/>
  <c r="E30" i="6"/>
  <c r="H30" i="6"/>
  <c r="I30" i="6"/>
  <c r="J30" i="6"/>
  <c r="K30" i="6"/>
  <c r="L30" i="6"/>
  <c r="D30" i="6"/>
  <c r="AR36" i="7" l="1"/>
  <c r="AS36" i="7"/>
  <c r="AR34" i="7"/>
  <c r="AS34" i="7"/>
  <c r="AR33" i="7"/>
  <c r="AS33" i="7"/>
  <c r="AR32" i="7"/>
  <c r="AR37" i="7" s="1"/>
  <c r="AS32" i="7"/>
  <c r="AS37" i="7" s="1"/>
  <c r="AR35" i="7"/>
  <c r="AS35" i="7"/>
  <c r="D45" i="6"/>
  <c r="AQ33" i="7"/>
  <c r="AU33" i="7"/>
  <c r="AT33" i="7"/>
  <c r="AO33" i="7"/>
  <c r="AT32" i="7"/>
  <c r="AT37" i="7" s="1"/>
  <c r="AO32" i="7"/>
  <c r="AO37" i="7" s="1"/>
  <c r="AU32" i="7"/>
  <c r="AU37" i="7" s="1"/>
  <c r="AQ32" i="7"/>
  <c r="AQ37" i="7" s="1"/>
  <c r="AT36" i="7"/>
  <c r="AQ36" i="7"/>
  <c r="AU36" i="7"/>
  <c r="AO36" i="7"/>
  <c r="AO34" i="7"/>
  <c r="AT34" i="7"/>
  <c r="AU34" i="7"/>
  <c r="AQ34" i="7"/>
  <c r="AU35" i="7"/>
  <c r="AO35" i="7"/>
  <c r="AQ35" i="7"/>
  <c r="AT35" i="7"/>
  <c r="J45" i="6"/>
  <c r="H45" i="6"/>
  <c r="E45" i="6"/>
  <c r="K45" i="6"/>
  <c r="D45" i="7"/>
  <c r="AM33" i="7"/>
  <c r="AM36" i="7"/>
  <c r="AL36" i="7" s="1"/>
  <c r="AX36" i="7" s="1"/>
  <c r="BA36" i="7" s="1"/>
  <c r="S37" i="7"/>
  <c r="R37" i="7"/>
  <c r="AG37" i="7"/>
  <c r="L45" i="6"/>
  <c r="I45" i="6"/>
  <c r="AY26" i="7"/>
  <c r="AY27" i="7"/>
  <c r="AY28" i="7"/>
  <c r="AY29" i="7"/>
  <c r="AY25" i="7"/>
  <c r="AM35" i="7" l="1"/>
  <c r="AL35" i="7" s="1"/>
  <c r="AX35" i="7" s="1"/>
  <c r="BA35" i="7" s="1"/>
  <c r="AN35" i="7"/>
  <c r="AN33" i="7"/>
  <c r="AN36" i="7"/>
  <c r="AN34" i="7"/>
  <c r="AM34" i="7"/>
  <c r="AL34" i="7" s="1"/>
  <c r="AX34" i="7" s="1"/>
  <c r="BA34" i="7" s="1"/>
  <c r="AL33" i="7"/>
  <c r="AX33" i="7" s="1"/>
  <c r="BA33" i="7" s="1"/>
  <c r="AY30" i="7"/>
  <c r="AY44" i="7"/>
  <c r="AF37" i="7"/>
  <c r="AM32" i="7"/>
  <c r="AL32" i="7" s="1"/>
  <c r="AN32" i="7"/>
  <c r="AN37" i="7" s="1"/>
  <c r="G30" i="7"/>
  <c r="AY45" i="7" l="1"/>
  <c r="G44" i="7"/>
  <c r="G45" i="7" s="1"/>
  <c r="AM37" i="7"/>
  <c r="S30" i="7"/>
  <c r="Z44" i="7" l="1"/>
  <c r="T44" i="7"/>
  <c r="Y44" i="7"/>
  <c r="V44" i="7"/>
  <c r="AL37" i="7"/>
  <c r="AX32" i="7"/>
  <c r="S44" i="7"/>
  <c r="S45" i="7" s="1"/>
  <c r="R44" i="7"/>
  <c r="AE26" i="7"/>
  <c r="AE27" i="7"/>
  <c r="AE28" i="7"/>
  <c r="AE29" i="7"/>
  <c r="AE25" i="7"/>
  <c r="AW23" i="7"/>
  <c r="AV23" i="7"/>
  <c r="AP23" i="7"/>
  <c r="AB23" i="7"/>
  <c r="AA23" i="7"/>
  <c r="U23" i="7"/>
  <c r="AW40" i="7" l="1"/>
  <c r="AW41" i="7"/>
  <c r="AW39" i="7"/>
  <c r="AW42" i="7"/>
  <c r="AW43" i="7"/>
  <c r="AW32" i="7"/>
  <c r="AW37" i="7" s="1"/>
  <c r="AW36" i="7"/>
  <c r="AW34" i="7"/>
  <c r="AW33" i="7"/>
  <c r="AW35" i="7"/>
  <c r="AV33" i="7"/>
  <c r="AV42" i="7"/>
  <c r="AV34" i="7"/>
  <c r="AV39" i="7"/>
  <c r="AV43" i="7"/>
  <c r="AV35" i="7"/>
  <c r="AV40" i="7"/>
  <c r="AV32" i="7"/>
  <c r="AV37" i="7" s="1"/>
  <c r="AV36" i="7"/>
  <c r="AV41" i="7"/>
  <c r="AP32" i="7"/>
  <c r="AP37" i="7" s="1"/>
  <c r="AP36" i="7"/>
  <c r="AP41" i="7"/>
  <c r="AP40" i="7"/>
  <c r="AP33" i="7"/>
  <c r="AP42" i="7"/>
  <c r="AP34" i="7"/>
  <c r="AP39" i="7"/>
  <c r="AP43" i="7"/>
  <c r="AP35" i="7"/>
  <c r="AA26" i="7"/>
  <c r="AA35" i="7"/>
  <c r="AA40" i="7"/>
  <c r="AA27" i="7"/>
  <c r="AA32" i="7"/>
  <c r="AA36" i="7"/>
  <c r="AA41" i="7"/>
  <c r="AA29" i="7"/>
  <c r="AA34" i="7"/>
  <c r="AA43" i="7"/>
  <c r="AA25" i="7"/>
  <c r="AA28" i="7"/>
  <c r="AA33" i="7"/>
  <c r="AA42" i="7"/>
  <c r="AA39" i="7"/>
  <c r="AB26" i="7"/>
  <c r="AB35" i="7"/>
  <c r="AB40" i="7"/>
  <c r="AB25" i="7"/>
  <c r="AB27" i="7"/>
  <c r="AB32" i="7"/>
  <c r="AB36" i="7"/>
  <c r="AB41" i="7"/>
  <c r="AB29" i="7"/>
  <c r="AB34" i="7"/>
  <c r="AB39" i="7"/>
  <c r="AB43" i="7"/>
  <c r="AB28" i="7"/>
  <c r="AB33" i="7"/>
  <c r="AB42" i="7"/>
  <c r="U26" i="7"/>
  <c r="U33" i="7"/>
  <c r="U40" i="7"/>
  <c r="U32" i="7"/>
  <c r="U43" i="7"/>
  <c r="U27" i="7"/>
  <c r="P27" i="7" s="1"/>
  <c r="Q27" i="7" s="1"/>
  <c r="U34" i="7"/>
  <c r="U41" i="7"/>
  <c r="U36" i="7"/>
  <c r="U28" i="7"/>
  <c r="P28" i="7" s="1"/>
  <c r="Q28" i="7" s="1"/>
  <c r="U35" i="7"/>
  <c r="U42" i="7"/>
  <c r="U29" i="7"/>
  <c r="P29" i="7" s="1"/>
  <c r="Q29" i="7" s="1"/>
  <c r="U39" i="7"/>
  <c r="U25" i="7"/>
  <c r="P25" i="7" s="1"/>
  <c r="Q25" i="7" s="1"/>
  <c r="AH26" i="7"/>
  <c r="AG26" i="7"/>
  <c r="AI26" i="7"/>
  <c r="AJ26" i="7"/>
  <c r="AG29" i="7"/>
  <c r="AF29" i="7" s="1"/>
  <c r="AJ29" i="7"/>
  <c r="AI29" i="7"/>
  <c r="AH29" i="7"/>
  <c r="AJ28" i="7"/>
  <c r="AI28" i="7"/>
  <c r="AG28" i="7"/>
  <c r="AF28" i="7" s="1"/>
  <c r="AH28" i="7"/>
  <c r="AI27" i="7"/>
  <c r="AH27" i="7"/>
  <c r="AJ27" i="7"/>
  <c r="AG27" i="7"/>
  <c r="AF27" i="7" s="1"/>
  <c r="AG25" i="7"/>
  <c r="AH25" i="7"/>
  <c r="AI25" i="7"/>
  <c r="AJ25" i="7"/>
  <c r="Y45" i="7"/>
  <c r="Z45" i="7"/>
  <c r="V45" i="7"/>
  <c r="R45" i="7"/>
  <c r="AZ27" i="7"/>
  <c r="AK27" i="7"/>
  <c r="AK29" i="7"/>
  <c r="AZ29" i="7"/>
  <c r="AZ28" i="7"/>
  <c r="AK28" i="7"/>
  <c r="AZ25" i="7"/>
  <c r="AK25" i="7"/>
  <c r="AZ26" i="7"/>
  <c r="AK26" i="7"/>
  <c r="AE30" i="7"/>
  <c r="AE44" i="7"/>
  <c r="BA32" i="7"/>
  <c r="BA37" i="7" s="1"/>
  <c r="AX37" i="7"/>
  <c r="AK23" i="6"/>
  <c r="S23" i="6"/>
  <c r="AR23" i="6"/>
  <c r="Z23" i="6"/>
  <c r="AQ23" i="6"/>
  <c r="Y23" i="6"/>
  <c r="P26" i="7" l="1"/>
  <c r="Q26" i="7" s="1"/>
  <c r="AR27" i="7"/>
  <c r="AS27" i="7"/>
  <c r="AP29" i="7"/>
  <c r="AR29" i="7"/>
  <c r="AS29" i="7"/>
  <c r="AV28" i="7"/>
  <c r="AR28" i="7"/>
  <c r="AS28" i="7"/>
  <c r="Z29" i="6"/>
  <c r="AT27" i="7"/>
  <c r="AW27" i="7"/>
  <c r="AQ27" i="7"/>
  <c r="AU27" i="7"/>
  <c r="AO27" i="7"/>
  <c r="AQ28" i="7"/>
  <c r="AU28" i="7"/>
  <c r="AT28" i="7"/>
  <c r="AW28" i="7"/>
  <c r="AO28" i="7"/>
  <c r="AP27" i="7"/>
  <c r="AW29" i="7"/>
  <c r="AO29" i="7"/>
  <c r="AQ29" i="7"/>
  <c r="AT29" i="7"/>
  <c r="AU29" i="7"/>
  <c r="AP28" i="7"/>
  <c r="AV29" i="7"/>
  <c r="AV27" i="7"/>
  <c r="U30" i="7"/>
  <c r="AG30" i="7"/>
  <c r="AF26" i="7"/>
  <c r="AN26" i="7" s="1"/>
  <c r="Y29" i="6"/>
  <c r="N25" i="6"/>
  <c r="O25" i="6" s="1"/>
  <c r="S27" i="6"/>
  <c r="S29" i="6"/>
  <c r="S26" i="6"/>
  <c r="N26" i="6" s="1"/>
  <c r="AB30" i="7"/>
  <c r="AA30" i="7"/>
  <c r="AB37" i="7"/>
  <c r="U37" i="7"/>
  <c r="AA37" i="7"/>
  <c r="AZ30" i="7"/>
  <c r="AF25" i="7"/>
  <c r="P40" i="7"/>
  <c r="Q40" i="7" s="1"/>
  <c r="AL41" i="7"/>
  <c r="AX41" i="7" s="1"/>
  <c r="BA41" i="7" s="1"/>
  <c r="AL40" i="7"/>
  <c r="AX40" i="7" s="1"/>
  <c r="BA40" i="7" s="1"/>
  <c r="AL42" i="7"/>
  <c r="AX42" i="7" s="1"/>
  <c r="BA42" i="7" s="1"/>
  <c r="AL43" i="7"/>
  <c r="AX43" i="7" s="1"/>
  <c r="BA43" i="7" s="1"/>
  <c r="P42" i="7"/>
  <c r="Q42" i="7" s="1"/>
  <c r="P41" i="7"/>
  <c r="Q41" i="7" s="1"/>
  <c r="P43" i="7"/>
  <c r="Q43" i="7" s="1"/>
  <c r="AL39" i="7"/>
  <c r="AX39" i="7" s="1"/>
  <c r="BA39" i="7" s="1"/>
  <c r="P39" i="7"/>
  <c r="Q39" i="7" s="1"/>
  <c r="AH44" i="7"/>
  <c r="AE45" i="7"/>
  <c r="AI44" i="7"/>
  <c r="AZ44" i="7"/>
  <c r="AK44" i="7"/>
  <c r="AJ44" i="7"/>
  <c r="AG44" i="7"/>
  <c r="P33" i="7"/>
  <c r="Q33" i="7" s="1"/>
  <c r="P35" i="7"/>
  <c r="Q35" i="7" s="1"/>
  <c r="AB44" i="7"/>
  <c r="T45" i="7"/>
  <c r="AI30" i="7"/>
  <c r="AJ30" i="7"/>
  <c r="AH30" i="7"/>
  <c r="AK30" i="7"/>
  <c r="P36" i="7"/>
  <c r="Q36" i="7" s="1"/>
  <c r="AA44" i="7"/>
  <c r="P34" i="7"/>
  <c r="Q34" i="7" s="1"/>
  <c r="P32" i="7"/>
  <c r="U44" i="7"/>
  <c r="AT26" i="7" l="1"/>
  <c r="AR26" i="7"/>
  <c r="AS26" i="7"/>
  <c r="AR25" i="7"/>
  <c r="AS25" i="7"/>
  <c r="Z30" i="6"/>
  <c r="AU26" i="7"/>
  <c r="AZ45" i="7"/>
  <c r="AG45" i="7"/>
  <c r="AO26" i="7"/>
  <c r="AW26" i="7"/>
  <c r="AP26" i="7"/>
  <c r="AQ26" i="7"/>
  <c r="AV26" i="7"/>
  <c r="Y30" i="6"/>
  <c r="S30" i="6"/>
  <c r="AM25" i="7"/>
  <c r="AW25" i="7"/>
  <c r="AQ25" i="7"/>
  <c r="AV25" i="7"/>
  <c r="AP25" i="7"/>
  <c r="AO25" i="7"/>
  <c r="AT25" i="7"/>
  <c r="AU25" i="7"/>
  <c r="AF30" i="7"/>
  <c r="AM26" i="7"/>
  <c r="AH45" i="7"/>
  <c r="AI45" i="7"/>
  <c r="AF44" i="7"/>
  <c r="AN27" i="7"/>
  <c r="AM27" i="7"/>
  <c r="AL27" i="7" s="1"/>
  <c r="AX27" i="7" s="1"/>
  <c r="BA27" i="7" s="1"/>
  <c r="AA45" i="7"/>
  <c r="AJ45" i="7"/>
  <c r="AK45" i="7"/>
  <c r="AB45" i="7"/>
  <c r="U45" i="7"/>
  <c r="AN29" i="7"/>
  <c r="AM29" i="7"/>
  <c r="AL29" i="7" s="1"/>
  <c r="AX29" i="7" s="1"/>
  <c r="BA29" i="7" s="1"/>
  <c r="P30" i="7"/>
  <c r="P44" i="7"/>
  <c r="Q32" i="7"/>
  <c r="Q37" i="7" s="1"/>
  <c r="P37" i="7"/>
  <c r="AN28" i="7"/>
  <c r="AM28" i="7"/>
  <c r="AL28" i="7" s="1"/>
  <c r="AN25" i="7"/>
  <c r="AA29" i="6"/>
  <c r="AA33" i="6"/>
  <c r="AA35" i="6"/>
  <c r="AA36" i="6"/>
  <c r="AA39" i="6"/>
  <c r="AA40" i="6"/>
  <c r="AA42" i="6"/>
  <c r="AA43" i="6"/>
  <c r="G32" i="6"/>
  <c r="G33" i="6"/>
  <c r="G35" i="6"/>
  <c r="G36" i="6"/>
  <c r="G39" i="6"/>
  <c r="G40" i="6"/>
  <c r="G42" i="6"/>
  <c r="G43" i="6"/>
  <c r="F37" i="6"/>
  <c r="F44" i="6"/>
  <c r="AR30" i="7" l="1"/>
  <c r="AR45" i="7" s="1"/>
  <c r="AT30" i="7"/>
  <c r="AS30" i="7"/>
  <c r="AS45" i="7" s="1"/>
  <c r="V40" i="6"/>
  <c r="U40" i="6"/>
  <c r="V36" i="6"/>
  <c r="U36" i="6"/>
  <c r="V39" i="6"/>
  <c r="U39" i="6"/>
  <c r="V35" i="6"/>
  <c r="U35" i="6"/>
  <c r="U43" i="6"/>
  <c r="V43" i="6"/>
  <c r="V33" i="6"/>
  <c r="U33" i="6"/>
  <c r="V42" i="6"/>
  <c r="U42" i="6"/>
  <c r="V32" i="6"/>
  <c r="V37" i="6" s="1"/>
  <c r="U32" i="6"/>
  <c r="U37" i="6" s="1"/>
  <c r="X39" i="6"/>
  <c r="W39" i="6"/>
  <c r="T39" i="6"/>
  <c r="R39" i="6"/>
  <c r="Q39" i="6"/>
  <c r="P39" i="6"/>
  <c r="S39" i="6"/>
  <c r="Y39" i="6"/>
  <c r="Z39" i="6"/>
  <c r="X35" i="6"/>
  <c r="W35" i="6"/>
  <c r="T35" i="6"/>
  <c r="R35" i="6"/>
  <c r="Q35" i="6"/>
  <c r="P35" i="6"/>
  <c r="Z35" i="6"/>
  <c r="Y35" i="6"/>
  <c r="S35" i="6"/>
  <c r="X43" i="6"/>
  <c r="W43" i="6"/>
  <c r="T43" i="6"/>
  <c r="R43" i="6"/>
  <c r="Q43" i="6"/>
  <c r="P43" i="6"/>
  <c r="Z43" i="6"/>
  <c r="Y43" i="6"/>
  <c r="S43" i="6"/>
  <c r="X33" i="6"/>
  <c r="W33" i="6"/>
  <c r="T33" i="6"/>
  <c r="R33" i="6"/>
  <c r="Q33" i="6"/>
  <c r="P33" i="6"/>
  <c r="Y33" i="6"/>
  <c r="Z33" i="6"/>
  <c r="S33" i="6"/>
  <c r="X42" i="6"/>
  <c r="W42" i="6"/>
  <c r="T42" i="6"/>
  <c r="R42" i="6"/>
  <c r="Q42" i="6"/>
  <c r="P42" i="6"/>
  <c r="Y42" i="6"/>
  <c r="S42" i="6"/>
  <c r="Z42" i="6"/>
  <c r="X32" i="6"/>
  <c r="W32" i="6"/>
  <c r="T32" i="6"/>
  <c r="R32" i="6"/>
  <c r="Q32" i="6"/>
  <c r="P32" i="6"/>
  <c r="Y32" i="6"/>
  <c r="S32" i="6"/>
  <c r="Z32" i="6"/>
  <c r="X40" i="6"/>
  <c r="W40" i="6"/>
  <c r="T40" i="6"/>
  <c r="R40" i="6"/>
  <c r="Q40" i="6"/>
  <c r="P40" i="6"/>
  <c r="Z40" i="6"/>
  <c r="Y40" i="6"/>
  <c r="S40" i="6"/>
  <c r="X36" i="6"/>
  <c r="W36" i="6"/>
  <c r="T36" i="6"/>
  <c r="R36" i="6"/>
  <c r="Q36" i="6"/>
  <c r="P36" i="6"/>
  <c r="S36" i="6"/>
  <c r="Z36" i="6"/>
  <c r="Y36" i="6"/>
  <c r="AQ30" i="7"/>
  <c r="AU30" i="7"/>
  <c r="AW30" i="7"/>
  <c r="AO30" i="7"/>
  <c r="AV30" i="7"/>
  <c r="AP30" i="7"/>
  <c r="AL26" i="7"/>
  <c r="AX26" i="7" s="1"/>
  <c r="BA26" i="7" s="1"/>
  <c r="AM30" i="7"/>
  <c r="AN44" i="7"/>
  <c r="AF45" i="7"/>
  <c r="AT44" i="7"/>
  <c r="AT45" i="7" s="1"/>
  <c r="AP44" i="7"/>
  <c r="AQ44" i="7"/>
  <c r="AU44" i="7"/>
  <c r="AM44" i="7"/>
  <c r="AW44" i="7"/>
  <c r="AV44" i="7"/>
  <c r="AO44" i="7"/>
  <c r="P45" i="7"/>
  <c r="F30" i="6"/>
  <c r="F45" i="6" s="1"/>
  <c r="AN30" i="7"/>
  <c r="Q30" i="7"/>
  <c r="Q44" i="7"/>
  <c r="G30" i="6"/>
  <c r="G44" i="6"/>
  <c r="G37" i="6"/>
  <c r="AA44" i="6"/>
  <c r="AC27" i="6"/>
  <c r="AB42" i="6"/>
  <c r="AC42" i="6" s="1"/>
  <c r="AB39" i="6"/>
  <c r="AB29" i="6"/>
  <c r="AC29" i="6" s="1"/>
  <c r="AB43" i="6"/>
  <c r="AC43" i="6" s="1"/>
  <c r="AB33" i="6"/>
  <c r="AC33" i="6" s="1"/>
  <c r="AB35" i="6"/>
  <c r="AC35" i="6" s="1"/>
  <c r="AC26" i="6"/>
  <c r="AB40" i="6"/>
  <c r="AC40" i="6" s="1"/>
  <c r="AB36" i="6"/>
  <c r="AC36" i="6" s="1"/>
  <c r="AA32" i="6"/>
  <c r="AA37" i="6" s="1"/>
  <c r="AA25" i="6"/>
  <c r="AB25" i="6" s="1"/>
  <c r="V44" i="6" l="1"/>
  <c r="V45" i="6" s="1"/>
  <c r="U44" i="6"/>
  <c r="U45" i="6" s="1"/>
  <c r="AM36" i="6"/>
  <c r="AN36" i="6"/>
  <c r="AM42" i="6"/>
  <c r="AN42" i="6"/>
  <c r="AM40" i="6"/>
  <c r="AN40" i="6"/>
  <c r="AM43" i="6"/>
  <c r="AN43" i="6"/>
  <c r="AM33" i="6"/>
  <c r="AN33" i="6"/>
  <c r="AM35" i="6"/>
  <c r="AN35" i="6"/>
  <c r="AM26" i="6"/>
  <c r="AN26" i="6"/>
  <c r="AM29" i="6"/>
  <c r="AN29" i="6"/>
  <c r="AJ27" i="6"/>
  <c r="AM27" i="6"/>
  <c r="AN27" i="6"/>
  <c r="Z37" i="6"/>
  <c r="X37" i="6"/>
  <c r="Y44" i="6"/>
  <c r="R44" i="6"/>
  <c r="S37" i="6"/>
  <c r="R37" i="6"/>
  <c r="S44" i="6"/>
  <c r="T44" i="6"/>
  <c r="Y37" i="6"/>
  <c r="T37" i="6"/>
  <c r="W44" i="6"/>
  <c r="W37" i="6"/>
  <c r="Z44" i="6"/>
  <c r="X44" i="6"/>
  <c r="X45" i="6" s="1"/>
  <c r="AM45" i="7"/>
  <c r="AN45" i="7"/>
  <c r="AL44" i="7"/>
  <c r="Q45" i="7"/>
  <c r="AB44" i="6"/>
  <c r="AC39" i="6"/>
  <c r="G45" i="6"/>
  <c r="AX28" i="7"/>
  <c r="AA30" i="6"/>
  <c r="AA45" i="6" s="1"/>
  <c r="P44" i="6"/>
  <c r="Q44" i="6"/>
  <c r="Q30" i="6"/>
  <c r="P30" i="6"/>
  <c r="Q37" i="6"/>
  <c r="P37" i="6"/>
  <c r="AH42" i="6"/>
  <c r="AB32" i="6"/>
  <c r="AO36" i="6"/>
  <c r="AI27" i="6"/>
  <c r="AH26" i="6"/>
  <c r="AL26" i="6"/>
  <c r="AR26" i="6"/>
  <c r="AJ26" i="6"/>
  <c r="AP26" i="6"/>
  <c r="AK26" i="6"/>
  <c r="AQ26" i="6"/>
  <c r="AI26" i="6"/>
  <c r="AO26" i="6"/>
  <c r="AH40" i="6"/>
  <c r="AG40" i="6" s="1"/>
  <c r="AS40" i="6" s="1"/>
  <c r="AL40" i="6"/>
  <c r="AR40" i="6"/>
  <c r="AJ40" i="6"/>
  <c r="AK40" i="6"/>
  <c r="AQ40" i="6"/>
  <c r="AI40" i="6"/>
  <c r="AO40" i="6"/>
  <c r="AP40" i="6"/>
  <c r="AH43" i="6"/>
  <c r="AG43" i="6" s="1"/>
  <c r="AS43" i="6" s="1"/>
  <c r="AK43" i="6"/>
  <c r="AQ43" i="6"/>
  <c r="AP43" i="6"/>
  <c r="AI43" i="6"/>
  <c r="AJ43" i="6"/>
  <c r="AO43" i="6"/>
  <c r="AR43" i="6"/>
  <c r="AL43" i="6"/>
  <c r="AI33" i="6"/>
  <c r="AO33" i="6"/>
  <c r="AK33" i="6"/>
  <c r="AQ33" i="6"/>
  <c r="AH33" i="6"/>
  <c r="AG33" i="6" s="1"/>
  <c r="AS33" i="6" s="1"/>
  <c r="AL33" i="6"/>
  <c r="AR33" i="6"/>
  <c r="AJ33" i="6"/>
  <c r="AP33" i="6"/>
  <c r="AK35" i="6"/>
  <c r="AJ35" i="6"/>
  <c r="AP35" i="6"/>
  <c r="AR35" i="6"/>
  <c r="AO35" i="6"/>
  <c r="AQ35" i="6"/>
  <c r="AL35" i="6"/>
  <c r="AH35" i="6"/>
  <c r="AG35" i="6" s="1"/>
  <c r="AS35" i="6" s="1"/>
  <c r="AI35" i="6"/>
  <c r="AE33" i="6"/>
  <c r="AD33" i="6"/>
  <c r="AF33" i="6"/>
  <c r="AF40" i="6"/>
  <c r="AE40" i="6"/>
  <c r="AD40" i="6"/>
  <c r="N33" i="6"/>
  <c r="O33" i="6" s="1"/>
  <c r="AF35" i="6"/>
  <c r="AD35" i="6"/>
  <c r="AE35" i="6"/>
  <c r="AF43" i="6"/>
  <c r="AE43" i="6"/>
  <c r="AD43" i="6"/>
  <c r="AE26" i="6"/>
  <c r="AF26" i="6"/>
  <c r="AD26" i="6"/>
  <c r="N35" i="6"/>
  <c r="O35" i="6" s="1"/>
  <c r="N42" i="6"/>
  <c r="N40" i="6"/>
  <c r="O40" i="6" s="1"/>
  <c r="N32" i="6"/>
  <c r="N29" i="6"/>
  <c r="N27" i="6"/>
  <c r="O27" i="6" s="1"/>
  <c r="N43" i="6"/>
  <c r="O43" i="6" s="1"/>
  <c r="N39" i="6"/>
  <c r="N36" i="6"/>
  <c r="O26" i="6"/>
  <c r="W45" i="6" l="1"/>
  <c r="AC44" i="6"/>
  <c r="AM39" i="6"/>
  <c r="AM44" i="6" s="1"/>
  <c r="AN39" i="6"/>
  <c r="AN44" i="6" s="1"/>
  <c r="AB37" i="6"/>
  <c r="AC32" i="6"/>
  <c r="AG26" i="6"/>
  <c r="AS26" i="6" s="1"/>
  <c r="AX44" i="7"/>
  <c r="AE39" i="6"/>
  <c r="AE44" i="6" s="1"/>
  <c r="T45" i="6"/>
  <c r="AE36" i="6"/>
  <c r="S45" i="6"/>
  <c r="AL36" i="6"/>
  <c r="BA44" i="7"/>
  <c r="BA28" i="7"/>
  <c r="R45" i="6"/>
  <c r="Y45" i="6"/>
  <c r="N44" i="6"/>
  <c r="Z45" i="6"/>
  <c r="Q45" i="6"/>
  <c r="N30" i="6"/>
  <c r="AH36" i="6"/>
  <c r="AG36" i="6" s="1"/>
  <c r="AS36" i="6" s="1"/>
  <c r="N37" i="6"/>
  <c r="AK36" i="6"/>
  <c r="P45" i="6"/>
  <c r="AJ29" i="6"/>
  <c r="AF42" i="6"/>
  <c r="AQ29" i="6"/>
  <c r="AL39" i="6"/>
  <c r="AL44" i="6" s="1"/>
  <c r="AP27" i="6"/>
  <c r="AI42" i="6"/>
  <c r="AH39" i="6"/>
  <c r="AQ27" i="6"/>
  <c r="AP39" i="6"/>
  <c r="AP44" i="6" s="1"/>
  <c r="AR27" i="6"/>
  <c r="AK27" i="6"/>
  <c r="AJ39" i="6"/>
  <c r="AJ44" i="6" s="1"/>
  <c r="AD29" i="6"/>
  <c r="AE42" i="6"/>
  <c r="AR29" i="6"/>
  <c r="AK29" i="6"/>
  <c r="AP42" i="6"/>
  <c r="AQ42" i="6"/>
  <c r="AE29" i="6"/>
  <c r="AG42" i="6"/>
  <c r="AS42" i="6" s="1"/>
  <c r="AL29" i="6"/>
  <c r="AO29" i="6"/>
  <c r="AH29" i="6"/>
  <c r="AR42" i="6"/>
  <c r="AJ42" i="6"/>
  <c r="AK42" i="6"/>
  <c r="AF29" i="6"/>
  <c r="AD42" i="6"/>
  <c r="AI29" i="6"/>
  <c r="AP29" i="6"/>
  <c r="AL42" i="6"/>
  <c r="AO42" i="6"/>
  <c r="O29" i="6"/>
  <c r="O32" i="6"/>
  <c r="AF39" i="6"/>
  <c r="AF44" i="6" s="1"/>
  <c r="AI36" i="6"/>
  <c r="AP36" i="6"/>
  <c r="AL27" i="6"/>
  <c r="AO27" i="6"/>
  <c r="AO39" i="6"/>
  <c r="AO44" i="6" s="1"/>
  <c r="AQ39" i="6"/>
  <c r="AQ44" i="6" s="1"/>
  <c r="AK39" i="6"/>
  <c r="AK44" i="6" s="1"/>
  <c r="O39" i="6"/>
  <c r="O42" i="6"/>
  <c r="AD36" i="6"/>
  <c r="O36" i="6"/>
  <c r="AD39" i="6"/>
  <c r="AD44" i="6" s="1"/>
  <c r="AF36" i="6"/>
  <c r="AQ36" i="6"/>
  <c r="AR36" i="6"/>
  <c r="AJ36" i="6"/>
  <c r="AH27" i="6"/>
  <c r="AI39" i="6"/>
  <c r="AI44" i="6" s="1"/>
  <c r="AR39" i="6"/>
  <c r="AR44" i="6" s="1"/>
  <c r="AF27" i="6"/>
  <c r="AE27" i="6"/>
  <c r="AD27" i="6"/>
  <c r="AC25" i="6"/>
  <c r="AM25" i="6" l="1"/>
  <c r="AM30" i="6" s="1"/>
  <c r="AN25" i="6"/>
  <c r="AC37" i="6"/>
  <c r="AM32" i="6"/>
  <c r="AM37" i="6" s="1"/>
  <c r="AN32" i="6"/>
  <c r="AN37" i="6" s="1"/>
  <c r="AN30" i="6"/>
  <c r="AC30" i="6"/>
  <c r="AG29" i="6"/>
  <c r="AS29" i="6" s="1"/>
  <c r="AG27" i="6"/>
  <c r="AS27" i="6" s="1"/>
  <c r="O44" i="6"/>
  <c r="N45" i="6"/>
  <c r="O37" i="6"/>
  <c r="AG39" i="6"/>
  <c r="AH44" i="6"/>
  <c r="AB30" i="6"/>
  <c r="AB45" i="6" s="1"/>
  <c r="AH32" i="6"/>
  <c r="AH37" i="6" s="1"/>
  <c r="AO32" i="6"/>
  <c r="AO37" i="6" s="1"/>
  <c r="AP32" i="6"/>
  <c r="AP37" i="6" s="1"/>
  <c r="AI32" i="6"/>
  <c r="AI37" i="6" s="1"/>
  <c r="AE32" i="6"/>
  <c r="AE37" i="6" s="1"/>
  <c r="AL32" i="6"/>
  <c r="AL37" i="6" s="1"/>
  <c r="AK32" i="6"/>
  <c r="AK37" i="6" s="1"/>
  <c r="AF32" i="6"/>
  <c r="AF37" i="6" s="1"/>
  <c r="AJ32" i="6"/>
  <c r="AJ37" i="6" s="1"/>
  <c r="AR32" i="6"/>
  <c r="AR37" i="6" s="1"/>
  <c r="AQ32" i="6"/>
  <c r="AQ37" i="6" s="1"/>
  <c r="AD32" i="6"/>
  <c r="AD37" i="6" s="1"/>
  <c r="O30" i="6"/>
  <c r="AM45" i="6" l="1"/>
  <c r="AN45" i="6"/>
  <c r="AC45" i="6"/>
  <c r="AI25" i="6"/>
  <c r="O45" i="6"/>
  <c r="AQ25" i="6"/>
  <c r="AQ30" i="6" s="1"/>
  <c r="AQ45" i="6" s="1"/>
  <c r="AE25" i="6"/>
  <c r="AE30" i="6" s="1"/>
  <c r="AE45" i="6" s="1"/>
  <c r="AO25" i="6"/>
  <c r="AO30" i="6" s="1"/>
  <c r="AO45" i="6" s="1"/>
  <c r="AP25" i="6"/>
  <c r="AP30" i="6" s="1"/>
  <c r="AP45" i="6" s="1"/>
  <c r="AF25" i="6"/>
  <c r="AF30" i="6" s="1"/>
  <c r="AF45" i="6" s="1"/>
  <c r="AL25" i="6"/>
  <c r="AL30" i="6" s="1"/>
  <c r="AL45" i="6" s="1"/>
  <c r="AJ25" i="6"/>
  <c r="AJ30" i="6" s="1"/>
  <c r="AJ45" i="6" s="1"/>
  <c r="AD25" i="6"/>
  <c r="AD30" i="6" s="1"/>
  <c r="AD45" i="6" s="1"/>
  <c r="AR25" i="6"/>
  <c r="AR30" i="6" s="1"/>
  <c r="AR45" i="6" s="1"/>
  <c r="AK25" i="6"/>
  <c r="AK30" i="6" s="1"/>
  <c r="AK45" i="6" s="1"/>
  <c r="AG44" i="6"/>
  <c r="AS39" i="6"/>
  <c r="AS44" i="6" s="1"/>
  <c r="AG32" i="6"/>
  <c r="AG37" i="6" s="1"/>
  <c r="AI30" i="6" l="1"/>
  <c r="AI45" i="6" s="1"/>
  <c r="AH25" i="6"/>
  <c r="AH30" i="6" s="1"/>
  <c r="AH45" i="6" s="1"/>
  <c r="AS32" i="6"/>
  <c r="AS37" i="6" s="1"/>
  <c r="AW45" i="7"/>
  <c r="AG25" i="6" l="1"/>
  <c r="AG30" i="6" s="1"/>
  <c r="AG45" i="6" s="1"/>
  <c r="AV45" i="7"/>
  <c r="AQ45" i="7"/>
  <c r="AU45" i="7"/>
  <c r="AP45" i="7"/>
  <c r="AS25" i="6" l="1"/>
  <c r="AS30" i="6" s="1"/>
  <c r="AS45" i="6" s="1"/>
  <c r="AO45" i="7"/>
  <c r="AL25" i="7"/>
  <c r="AL30" i="7" s="1"/>
  <c r="AL45" i="7" s="1"/>
  <c r="AX25" i="7" l="1"/>
  <c r="AX30" i="7" s="1"/>
  <c r="AX45" i="7" s="1"/>
  <c r="BA25" i="7" l="1"/>
  <c r="BA30" i="7" s="1"/>
  <c r="BA45" i="7" s="1"/>
</calcChain>
</file>

<file path=xl/sharedStrings.xml><?xml version="1.0" encoding="utf-8"?>
<sst xmlns="http://schemas.openxmlformats.org/spreadsheetml/2006/main" count="341" uniqueCount="220">
  <si>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</si>
  <si>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</si>
  <si>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</si>
  <si>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</si>
  <si>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</si>
  <si>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</si>
  <si>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</si>
  <si>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</si>
  <si>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</si>
  <si>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</si>
  <si>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</si>
  <si>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</si>
  <si>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</si>
  <si>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</si>
  <si>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</si>
  <si>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</si>
  <si>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</si>
  <si>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</si>
  <si>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</si>
  <si>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</si>
  <si>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</si>
  <si>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</si>
  <si>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</si>
  <si>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</si>
  <si>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</si>
  <si>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</si>
  <si>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</si>
  <si>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</si>
  <si>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</si>
  <si>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</si>
  <si>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</si>
  <si>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</si>
  <si>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</si>
  <si>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</si>
  <si>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</si>
  <si>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</si>
  <si>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</si>
  <si>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</si>
  <si>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</si>
  <si>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</si>
  <si>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</si>
  <si>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</si>
  <si>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</si>
  <si>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</si>
  <si>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</si>
  <si>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</si>
  <si>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</si>
  <si>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</si>
  <si>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</si>
  <si>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</si>
  <si>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</si>
  <si>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</si>
  <si>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</si>
  <si>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</si>
  <si>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</si>
  <si>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</si>
  <si>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</si>
  <si>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</si>
  <si>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2.1</t>
  </si>
  <si>
    <t>2.2</t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</si>
  <si>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</si>
  <si>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</si>
  <si>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</si>
  <si>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</si>
  <si>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</si>
  <si>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</si>
  <si>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</si>
  <si>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</si>
  <si>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</si>
  <si>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</si>
  <si>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</si>
  <si>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</si>
  <si>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</si>
  <si>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</si>
  <si>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Ostatné nárokované zložky mzdy 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</si>
  <si>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</si>
  <si>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</si>
  <si>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</si>
  <si>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</si>
  <si>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</si>
  <si>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</si>
  <si>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</si>
  <si>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Nárokovaná odmena</t>
  </si>
  <si>
    <t>Nárokovaná suma celkom</t>
  </si>
  <si>
    <t xml:space="preserve">Nárokovaná hrubá mzda a odvody celkom </t>
  </si>
  <si>
    <t>nie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</si>
  <si>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</si>
  <si>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</si>
  <si>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</si>
  <si>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</si>
  <si>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</si>
  <si>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</si>
  <si>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</si>
  <si>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</si>
  <si>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</si>
  <si>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(formátovaním príslušnej bunky</t>
    </r>
    <r>
      <rPr>
        <sz val="10"/>
        <rFont val="Times New Roman"/>
        <family val="1"/>
        <charset val="238"/>
      </rPr>
      <t>).</t>
    </r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</si>
  <si>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</si>
  <si>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</si>
  <si>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</si>
  <si>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Oprávnené zložky mzdy v zmysle platového dekrétu a výplatnej pásky</t>
    </r>
  </si>
  <si>
    <t>AW</t>
  </si>
  <si>
    <t>Zamestnanec 4</t>
  </si>
  <si>
    <t>Zamestnanec 5</t>
  </si>
  <si>
    <t>Výpočet oprávnených mzdových výdavkov zamestnancov za mesiac XX/2021</t>
  </si>
  <si>
    <t>CELKOM za hlavnú aktivitu X projektu</t>
  </si>
  <si>
    <t>CELKOM za hlavnú aktivitu Y projektu</t>
  </si>
  <si>
    <t>Príspevok zamestnávateľa DDS (v EUR):</t>
  </si>
  <si>
    <t>Odvodové sadzby podľa typu Prijímateľa/Partnera Prijímateľa:</t>
  </si>
  <si>
    <t>Nárokovaná mzda a odvody zamestnávateľa na základe skutočne odpracovaných hodín na aktivite projektu v danom mesiaci</t>
  </si>
  <si>
    <t>AC až AT - Nárokovaná mzda a odvody zamestnávateľa v damon mesiaci.</t>
  </si>
  <si>
    <t>Názov Prijímateľa/Partnera Prijímateľa:</t>
  </si>
  <si>
    <r>
      <t>Počet hodín za DPN, PN a OČR</t>
    </r>
    <r>
      <rPr>
        <vertAlign val="superscript"/>
        <sz val="9"/>
        <rFont val="Times New Roman"/>
        <family val="1"/>
        <charset val="238"/>
      </rPr>
      <t xml:space="preserve"> 3</t>
    </r>
    <r>
      <rPr>
        <sz val="9"/>
        <rFont val="Times New Roman"/>
        <family val="1"/>
        <charset val="238"/>
      </rPr>
      <t xml:space="preserve">
[hodiny]</t>
    </r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</si>
  <si>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</si>
  <si>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HaZZ</t>
  </si>
  <si>
    <r>
      <t>Hlavná aktivita X projektu</t>
    </r>
    <r>
      <rPr>
        <b/>
        <vertAlign val="superscript"/>
        <sz val="9"/>
        <rFont val="Times New Roman"/>
        <family val="1"/>
        <charset val="238"/>
      </rPr>
      <t>8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</si>
  <si>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rFont val="Times New Roman"/>
        <family val="1"/>
        <charset val="238"/>
      </rPr>
      <t>8</t>
    </r>
    <r>
      <rPr>
        <b/>
        <sz val="9"/>
        <rFont val="Times New Roman"/>
        <family val="1"/>
        <charset val="238"/>
      </rPr>
      <t>:</t>
    </r>
  </si>
  <si>
    <t>F = D - E</t>
  </si>
  <si>
    <t>K                               Neoprávnené zložky mzdy</t>
  </si>
  <si>
    <t>L</t>
  </si>
  <si>
    <t>O</t>
  </si>
  <si>
    <t>ostatní</t>
  </si>
  <si>
    <t>áno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</si>
  <si>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</si>
  <si>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</si>
  <si>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</si>
  <si>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</si>
  <si>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t>N = P až X</t>
  </si>
  <si>
    <t xml:space="preserve">Neoprávnené výdavky nevstupujúce do VZ pre výpočet odvodov sociálneho poistenia </t>
  </si>
  <si>
    <r>
      <rPr>
        <vertAlign val="superscript"/>
        <sz val="10"/>
        <rFont val="Times New Roman"/>
        <family val="1"/>
        <charset val="238"/>
      </rPr>
      <t xml:space="preserve">5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</si>
  <si>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</si>
  <si>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</si>
  <si>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t>UPOZORNENIE: Prijímateľ predkladá prílohu Pr04a za každý mesiac samostatne !</t>
  </si>
  <si>
    <t>Mesiac a rok
(vo formáte
mm/rrrr)</t>
  </si>
  <si>
    <t>Meno a priezvisko zamestnanca</t>
  </si>
  <si>
    <t>AA</t>
  </si>
  <si>
    <t>AB
= AA * F</t>
  </si>
  <si>
    <r>
      <rPr>
        <vertAlign val="super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Prijímateľov/Partnerov Prijímateľov (napr. súkromný sektor), ktorí majú zo zákona povinnosť ho odvádzať. Ostatní Prijímatelia/Partneri Prijímateľov uvádzajú hodnotu 0,00 EUR. </t>
    </r>
  </si>
  <si>
    <t>AC a AD</t>
  </si>
  <si>
    <t>AT</t>
  </si>
  <si>
    <t>AU</t>
  </si>
  <si>
    <t>AV</t>
  </si>
  <si>
    <r>
      <rPr>
        <vertAlign val="superscript"/>
        <sz val="10"/>
        <rFont val="Times New Roman"/>
        <family val="1"/>
        <charset val="238"/>
      </rPr>
      <t>11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</si>
  <si>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 xml:space="preserve">12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</si>
  <si>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t xml:space="preserve">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</si>
  <si>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 xml:space="preserve"> Príplatok k náhrade mzdy za DPN</t>
    </r>
    <r>
      <rPr>
        <vertAlign val="superscript"/>
        <sz val="9"/>
        <rFont val="Times New Roman"/>
        <family val="1"/>
        <charset val="238"/>
      </rPr>
      <t xml:space="preserve">12           </t>
    </r>
    <r>
      <rPr>
        <sz val="9"/>
        <rFont val="Times New Roman"/>
        <family val="1"/>
        <charset val="238"/>
      </rPr>
      <t xml:space="preserve">  [EUR]</t>
    </r>
  </si>
  <si>
    <t>AC = AD až AF</t>
  </si>
  <si>
    <t>AG = AH až AR</t>
  </si>
  <si>
    <t>AS = AC  + AG</t>
  </si>
  <si>
    <t>AZ a AAA</t>
  </si>
  <si>
    <t>AAB</t>
  </si>
  <si>
    <t>AF = AG až AK</t>
  </si>
  <si>
    <t>AL = AM až AW</t>
  </si>
  <si>
    <t>AY = AF + AL</t>
  </si>
  <si>
    <t>2.7</t>
  </si>
  <si>
    <t>2.8</t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</si>
  <si>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</si>
  <si>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t xml:space="preserve">Názov Prijímateľa/Partnera Prijímateľa: </t>
  </si>
  <si>
    <t>Mesiac a rok vzniku deklarovaných výdavkov:</t>
  </si>
  <si>
    <r>
      <t>Platná verzia Príručky k OV pre DOP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b/>
        <sz val="11"/>
        <color theme="1"/>
        <rFont val="Times New Roman"/>
        <family val="1"/>
        <charset val="238"/>
      </rPr>
      <t>:</t>
    </r>
  </si>
  <si>
    <r>
      <t>Je Prijímateľ/Partner Prijímateľa garančne poistený</t>
    </r>
    <r>
      <rPr>
        <b/>
        <vertAlign val="superscript"/>
        <sz val="11"/>
        <color theme="1"/>
        <rFont val="Times New Roman"/>
        <family val="1"/>
        <charset val="238"/>
      </rPr>
      <t>7</t>
    </r>
    <r>
      <rPr>
        <b/>
        <sz val="11"/>
        <color theme="1"/>
        <rFont val="Times New Roman"/>
        <family val="1"/>
        <charset val="238"/>
      </rPr>
      <t xml:space="preserve">? </t>
    </r>
  </si>
  <si>
    <t xml:space="preserve">   F = E / D</t>
  </si>
  <si>
    <r>
      <t xml:space="preserve"> Celkový počet hodín odpracovaných na aktivite projektu v danom mesiaci</t>
    </r>
    <r>
      <rPr>
        <vertAlign val="superscript"/>
        <sz val="9"/>
        <color theme="1"/>
        <rFont val="Times New Roman"/>
        <family val="1"/>
        <charset val="238"/>
      </rPr>
      <t>5</t>
    </r>
    <r>
      <rPr>
        <sz val="9"/>
        <color theme="1"/>
        <rFont val="Times New Roman"/>
        <family val="1"/>
        <charset val="238"/>
      </rPr>
      <t xml:space="preserve">
[hodiny]</t>
    </r>
  </si>
  <si>
    <r>
      <rPr>
        <strike/>
        <sz val="9"/>
        <color theme="1"/>
        <rFont val="Times New Roman"/>
        <family val="1"/>
        <charset val="238"/>
      </rPr>
      <t xml:space="preserve">
</t>
    </r>
    <r>
      <rPr>
        <sz val="9"/>
        <color theme="1"/>
        <rFont val="Times New Roman"/>
        <family val="1"/>
        <charset val="238"/>
      </rPr>
      <t xml:space="preserve"> Pomer hodín odpracovaných na aktivite projektu k  fondu pracovného času v danom mesiaci
[%]</t>
    </r>
  </si>
  <si>
    <t xml:space="preserve"> Tarifný plat [EUR]
</t>
  </si>
  <si>
    <t>G                                 = H+ I + J + K</t>
  </si>
  <si>
    <t>H až J                                                                                                                                                            Oprávnené zložky mzdy v zmysle platového dekrétu a výplatnej pásky</t>
  </si>
  <si>
    <t xml:space="preserve">  Osobný príplatok [EUR]
</t>
  </si>
  <si>
    <t xml:space="preserve">  Cena práce
[EUR]</t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</si>
  <si>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 xml:space="preserve">10 </t>
    </r>
    <r>
      <rPr>
        <sz val="9"/>
        <color theme="1"/>
        <rFont val="Times New Roman"/>
        <family val="1"/>
        <charset val="238"/>
      </rPr>
      <t>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</si>
  <si>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 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</si>
  <si>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 xml:space="preserve">11 </t>
    </r>
    <r>
      <rPr>
        <sz val="9"/>
        <color theme="1"/>
        <rFont val="Times New Roman"/>
        <family val="1"/>
        <charset val="238"/>
      </rPr>
      <t xml:space="preserve">
[EUR]</t>
    </r>
  </si>
  <si>
    <r>
      <t>Garančný fond
[EUR]</t>
    </r>
    <r>
      <rPr>
        <b/>
        <vertAlign val="superscript"/>
        <sz val="9"/>
        <color theme="1"/>
        <rFont val="Times New Roman"/>
        <family val="1"/>
        <charset val="238"/>
      </rPr>
      <t>7</t>
    </r>
  </si>
  <si>
    <r>
      <t>P až X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</t>
    </r>
    <r>
      <rPr>
        <sz val="9"/>
        <color theme="1"/>
        <rFont val="Times New Roman"/>
        <family val="1"/>
        <charset val="238"/>
      </rPr>
      <t>adu v zmysle výplatnej pásky</t>
    </r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</si>
  <si>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  [EUR]</t>
    </r>
  </si>
  <si>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</si>
  <si>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 xml:space="preserve"> Neoprávnené výdavky: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 sa do mzdovej tabuľky neuvádzajú.</t>
    </r>
  </si>
  <si>
    <r>
      <rPr>
        <vertAlign val="superscript"/>
        <sz val="10"/>
        <color theme="1"/>
        <rFont val="Times New Roman"/>
        <family val="1"/>
        <charset val="238"/>
      </rPr>
      <t>4</t>
    </r>
    <r>
      <rPr>
        <sz val="10"/>
        <color theme="1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</si>
  <si>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rPr>
        <vertAlign val="superscript"/>
        <sz val="10"/>
        <color theme="1"/>
        <rFont val="Times New Roman"/>
        <family val="1"/>
        <charset val="238"/>
      </rPr>
      <t>5</t>
    </r>
    <r>
      <rPr>
        <sz val="10"/>
        <color theme="1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color theme="1"/>
        <rFont val="Times New Roman"/>
        <family val="1"/>
        <charset val="238"/>
      </rPr>
      <t>aktivite projektu</t>
    </r>
    <r>
      <rPr>
        <sz val="10"/>
        <color theme="1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</si>
  <si>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color theme="1"/>
        <rFont val="Times New Roman"/>
        <family val="1"/>
        <charset val="238"/>
      </rPr>
      <t>6</t>
    </r>
    <r>
      <rPr>
        <sz val="10"/>
        <color theme="1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</si>
  <si>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color theme="1"/>
        <rFont val="Times New Roman"/>
        <family val="1"/>
        <charset val="238"/>
      </rPr>
      <t>7</t>
    </r>
    <r>
      <rPr>
        <sz val="10"/>
        <color theme="1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</si>
  <si>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color theme="1"/>
        <rFont val="Times New Roman"/>
        <family val="1"/>
        <charset val="238"/>
      </rPr>
      <t>8</t>
    </r>
    <r>
      <rPr>
        <sz val="10"/>
        <color theme="1"/>
        <rFont val="Times New Roman"/>
        <family val="1"/>
        <charset val="238"/>
      </rPr>
      <t xml:space="preserve"> Uvedie sa celý názov/názvy hlavnej aktivity projektu v zmysle Predmetu podpory NFP, ktorý tvorí prílohu č. 2 Zmluvy o poskytnutí NFP.</t>
    </r>
  </si>
  <si>
    <r>
      <rPr>
        <vertAlign val="superscript"/>
        <sz val="10"/>
        <color theme="1"/>
        <rFont val="Times New Roman"/>
        <family val="1"/>
        <charset val="238"/>
      </rPr>
      <t>9</t>
    </r>
    <r>
      <rPr>
        <sz val="10"/>
        <color theme="1"/>
        <rFont val="Times New Roman"/>
        <family val="1"/>
        <charset val="238"/>
      </rPr>
      <t xml:space="preserve"> Uvedú sa oprávnené príplatky v zmysle platového dekrétu.</t>
    </r>
  </si>
  <si>
    <r>
      <t xml:space="preserve">10 </t>
    </r>
    <r>
      <rPr>
        <sz val="10"/>
        <color theme="1"/>
        <rFont val="Times New Roman"/>
        <family val="1"/>
        <charset val="238"/>
      </rPr>
      <t>Stĺpce "U","V" a  "AM","AN" sa vypĺňajú v prípade, že Prijímateľ/zamestnávateľ platí za príslušného zamestnanca poistné na financovanie podpory. V prípade vyplnenia stĺpcov "U", "V" a AM","AN" sa v stĺpci "W" a "AO" uvedie hodnota 0,00 EUR.</t>
    </r>
  </si>
  <si>
    <r>
      <t xml:space="preserve">11 </t>
    </r>
    <r>
      <rPr>
        <sz val="10"/>
        <color theme="1"/>
        <rFont val="Times New Roman"/>
        <family val="1"/>
        <charset val="238"/>
      </rPr>
      <t>Stĺpce "W" a "AO" sa vypĺňajú v prípade, že Prijímateľ/zamestnávateľ neplatí za príslušného zamestnanca poistné na financovanie podpory. V prípade vyplnenia stĺpca "W" a "AN" sa v stĺpcoch "U" , "V" a "AM", "AN" uvedie hodnota 0,00 EUR.</t>
    </r>
  </si>
  <si>
    <r>
      <t>Platná verzia Príručky k OV pre DOP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:</t>
    </r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</si>
  <si>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10</t>
    </r>
    <r>
      <rPr>
        <b/>
        <sz val="10"/>
        <color theme="1"/>
        <rFont val="Times New Roman"/>
        <family val="1"/>
        <charset val="238"/>
      </rPr>
      <t>?</t>
    </r>
  </si>
  <si>
    <r>
      <t>Fond pracovného času odpracovaný na aktivite projektu vrátane sviatkov, dovolenky, lekára očistený od DPN, PN a OČR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
[hodiny]</t>
    </r>
  </si>
  <si>
    <t>Hrubá mzda spolu (základ, náhrady, odmeny, príplatok k náhrade mzdy za DPN) v zmysle výplatnej pásky
[EUR]</t>
  </si>
  <si>
    <r>
      <t>Ostatné oprávnené príplatky</t>
    </r>
    <r>
      <rPr>
        <vertAlign val="superscript"/>
        <sz val="9"/>
        <color theme="1"/>
        <rFont val="Times New Roman"/>
        <family val="1"/>
        <charset val="238"/>
      </rPr>
      <t>11</t>
    </r>
  </si>
  <si>
    <r>
      <t xml:space="preserve"> Oprávnené odmeny</t>
    </r>
    <r>
      <rPr>
        <vertAlign val="superscript"/>
        <sz val="9"/>
        <color theme="1"/>
        <rFont val="Times New Roman"/>
        <family val="1"/>
        <charset val="238"/>
      </rPr>
      <t>5</t>
    </r>
  </si>
  <si>
    <r>
      <t xml:space="preserve"> Ostatné oprávnené zložky mzdy (napr. hodnostné, riadenie, škodlivé prostredie</t>
    </r>
    <r>
      <rPr>
        <vertAlign val="superscript"/>
        <sz val="9"/>
        <color theme="1"/>
        <rFont val="Times New Roman"/>
        <family val="1"/>
        <charset val="238"/>
      </rPr>
      <t xml:space="preserve">12 </t>
    </r>
    <r>
      <rPr>
        <sz val="9"/>
        <color theme="1"/>
        <rFont val="Times New Roman"/>
        <family val="1"/>
        <charset val="238"/>
      </rPr>
      <t>atď.) [EUR]</t>
    </r>
  </si>
  <si>
    <r>
      <t>Neoprávnené zložky mzdy</t>
    </r>
    <r>
      <rPr>
        <b/>
        <vertAlign val="superscript"/>
        <sz val="9"/>
        <color theme="1"/>
        <rFont val="Times New Roman"/>
        <family val="1"/>
        <charset val="238"/>
      </rPr>
      <t xml:space="preserve">4 </t>
    </r>
    <r>
      <rPr>
        <sz val="9"/>
        <color theme="1"/>
        <rFont val="Times New Roman"/>
        <family val="1"/>
        <charset val="238"/>
      </rPr>
      <t>vstupujúce do hrubej mzdy
(odmeny, sociálny fond, príplatok za pohotovosť, zmennosť, ošatné, atď. v zmysle platového dekrétu resp. výplatnej pásky) [EUR]</t>
    </r>
  </si>
  <si>
    <t xml:space="preserve"> Neoprávnené výdavky vstupujúce do VZ pre výpočet odvodov zdravotného poistenia (DDS, príspevok na ošatenie v rámci HAZZ, príspevok SF - doprava, atď.)</t>
  </si>
  <si>
    <r>
      <t>R až AB</t>
    </r>
    <r>
      <rPr>
        <b/>
        <vertAlign val="superscript"/>
        <sz val="9"/>
        <color theme="1"/>
        <rFont val="Times New Roman"/>
        <family val="1"/>
        <charset val="238"/>
      </rPr>
      <t>7</t>
    </r>
    <r>
      <rPr>
        <sz val="9"/>
        <color theme="1"/>
        <rFont val="Times New Roman"/>
        <family val="1"/>
        <charset val="238"/>
      </rPr>
      <t xml:space="preserve"> 
Odvody zamestnávateľa z vymeriavacieho základu v zmysle výplatnej pásky</t>
    </r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</si>
  <si>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>8</t>
    </r>
    <r>
      <rPr>
        <sz val="9"/>
        <color theme="1"/>
        <rFont val="Times New Roman"/>
        <family val="1"/>
        <charset val="238"/>
      </rPr>
      <t xml:space="preserve"> 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</si>
  <si>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8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</si>
  <si>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[EUR]</t>
    </r>
  </si>
  <si>
    <r>
      <t>Garančný fond
[EUR]</t>
    </r>
    <r>
      <rPr>
        <b/>
        <vertAlign val="superscript"/>
        <sz val="9"/>
        <color theme="1"/>
        <rFont val="Times New Roman"/>
        <family val="1"/>
        <charset val="238"/>
      </rPr>
      <t>10</t>
    </r>
  </si>
  <si>
    <t xml:space="preserve"> Nárokovaná hrubá mzda bez príplatku k náhrade mzdy za DPN
[EUR]</t>
  </si>
  <si>
    <r>
      <t>Nárkované ostatné príplatky</t>
    </r>
    <r>
      <rPr>
        <vertAlign val="superscript"/>
        <sz val="9"/>
        <color theme="1"/>
        <rFont val="Times New Roman"/>
        <family val="1"/>
        <charset val="238"/>
      </rPr>
      <t>10</t>
    </r>
  </si>
  <si>
    <r>
      <t>Garančný fond
[EUR]</t>
    </r>
    <r>
      <rPr>
        <b/>
        <strike/>
        <vertAlign val="superscript"/>
        <sz val="9"/>
        <color theme="1"/>
        <rFont val="Times New Roman"/>
        <family val="1"/>
        <charset val="238"/>
      </rPr>
      <t>8</t>
    </r>
    <r>
      <rPr>
        <b/>
        <vertAlign val="superscript"/>
        <sz val="9"/>
        <color theme="1"/>
        <rFont val="Times New Roman"/>
        <family val="1"/>
        <charset val="238"/>
      </rPr>
      <t>10</t>
    </r>
  </si>
  <si>
    <t>Nárokovaná hrubá mzda bez príplatku k náhrade mzdy za DPN  a odvody</t>
  </si>
  <si>
    <r>
      <t>Nárokovaná náhrada mzdy za DPN</t>
    </r>
    <r>
      <rPr>
        <vertAlign val="superscript"/>
        <sz val="9"/>
        <color theme="1"/>
        <rFont val="Times New Roman"/>
        <family val="1"/>
        <charset val="238"/>
      </rPr>
      <t>12</t>
    </r>
    <r>
      <rPr>
        <sz val="9"/>
        <color theme="1"/>
        <rFont val="Times New Roman"/>
        <family val="1"/>
        <charset val="238"/>
      </rPr>
      <t xml:space="preserve"> [EUR]</t>
    </r>
  </si>
  <si>
    <r>
      <t>Nárokovaný príplatok k náhrade mzdy za DPN</t>
    </r>
    <r>
      <rPr>
        <vertAlign val="superscript"/>
        <sz val="9"/>
        <color theme="1"/>
        <rFont val="Times New Roman"/>
        <family val="1"/>
        <charset val="238"/>
      </rPr>
      <t xml:space="preserve">12 </t>
    </r>
    <r>
      <rPr>
        <sz val="9"/>
        <color theme="1"/>
        <rFont val="Times New Roman"/>
        <family val="1"/>
        <charset val="238"/>
      </rPr>
      <t>[EUR]</t>
    </r>
  </si>
  <si>
    <r>
      <t xml:space="preserve">8 </t>
    </r>
    <r>
      <rPr>
        <sz val="10"/>
        <color theme="1"/>
        <rFont val="Times New Roman"/>
        <family val="1"/>
        <charset val="238"/>
      </rPr>
      <t>Stĺpce "W", "X" a "AR", "AS" sa vypĺňajú v prípade, že Prijímateľ/zamestnávateľ platí za príslušného zamestnanca poistné na financovanie podpory. V prípade vyplnenia stĺpcov "W","X" a "AR", "AS" sa v stĺpci "Y" a "AT" uvedie hodnota 0,00 EUR.</t>
    </r>
  </si>
  <si>
    <r>
      <rPr>
        <vertAlign val="superscript"/>
        <sz val="10"/>
        <color theme="1"/>
        <rFont val="Times New Roman"/>
        <family val="1"/>
        <charset val="238"/>
      </rPr>
      <t>13</t>
    </r>
    <r>
      <rPr>
        <sz val="10"/>
        <color theme="1"/>
        <rFont val="Times New Roman"/>
        <family val="1"/>
        <charset val="238"/>
      </rPr>
      <t xml:space="preserve"> Uvedie sa celý názov hlavnej aktivity/aktivít projektu v zmysle Predmetu podpory NFP, ktorý tvorí prílohu č. 2 Zmluvy o poskytnutí NFP.</t>
    </r>
  </si>
  <si>
    <t xml:space="preserve">  Ďalšie neoprávnené položky, ktoré netvoria súčasť hrubej mzdy: príspevky zamestnávateľa zo sociálneho fondu a na doplnkové dôchodkové sporenie (DDS) a daňový bonus.</t>
  </si>
  <si>
    <r>
      <rPr>
        <vertAlign val="superscript"/>
        <sz val="10"/>
        <color theme="1"/>
        <rFont val="Times New Roman"/>
        <family val="1"/>
        <charset val="238"/>
      </rPr>
      <t>9</t>
    </r>
    <r>
      <rPr>
        <vertAlign val="superscript"/>
        <sz val="10"/>
        <color theme="1"/>
        <rFont val="Cambria"/>
        <family val="1"/>
        <charset val="238"/>
      </rPr>
      <t xml:space="preserve"> </t>
    </r>
    <r>
      <rPr>
        <sz val="10"/>
        <color theme="1"/>
        <rFont val="Cambria"/>
        <family val="1"/>
        <charset val="238"/>
      </rPr>
      <t>Stĺpce"Y" a "AT" sa vypĺňajú v prípade, že Prijímateľ/zamestnávateľ neplatí za príslušného zamestnanca poistné na financovanie podpory. V prípade vyplnenia stĺpca "Y" a "AT" sa v stĺpcoch "W", "X" a "AR", "AS" uvedie hodnota 0,00 EUR.</t>
    </r>
  </si>
  <si>
    <r>
      <t>G                                 = H + I + J + K + L + M +</t>
    </r>
    <r>
      <rPr>
        <sz val="9"/>
        <color theme="1"/>
        <rFont val="Times New Roman"/>
        <family val="1"/>
        <charset val="238"/>
      </rPr>
      <t xml:space="preserve"> AD</t>
    </r>
  </si>
  <si>
    <t>P = R až AB</t>
  </si>
  <si>
    <t>Q = G+P</t>
  </si>
  <si>
    <r>
      <t>Hlavná aktivita Y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</si>
  <si>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>Hlavná aktivita X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</si>
  <si>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>Ostatné oprávnené zložky mzdy (napr. hodnostné, riadenie, príplatok za sťažené prostredie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>)  [EUR]</t>
    </r>
  </si>
  <si>
    <r>
      <t xml:space="preserve"> Neoprávnené zložky mzdy</t>
    </r>
    <r>
      <rPr>
        <b/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(odmeny, sociálny fond, príplatok za zmennosť, nadčasy, pohotovosť, atď. v zmysle platového dekrétu resp. výplatnej pásky)  [EUR)</t>
    </r>
  </si>
  <si>
    <t xml:space="preserve">  Neoprávnené výdavky vstupujúce do vymeriavacieho základu pre výpočet odvodov zdravotného poistenia (DDS, príspevok na ošatenie v rámci HAZZ, príspevok SF - doprava, atď.)   [EUR]</t>
  </si>
  <si>
    <t>Neoprávnené výdavky nevstupujúce do VZ pre výpočet odvodov sociálneho poistenia   [EUR]</t>
  </si>
  <si>
    <t>Ostatné nárokované zložky mzdy [EUR]</t>
  </si>
  <si>
    <r>
      <t>Poistenie v nezamestnanosti</t>
    </r>
    <r>
      <rPr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
[EUR]</t>
    </r>
  </si>
  <si>
    <r>
      <t>Poistenie v nezamestnanosti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</si>
</sst>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strike/>
      <vertAlign val="superscript"/>
      <sz val="9"/>
      <color theme="1"/>
      <name val="Times New Roman"/>
      <family val="1"/>
      <charset val="238"/>
    </font>
    <font>
      <vertAlign val="superscript"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9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431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44" fontId="0" fillId="0" borderId="0" xfId="0" applyNumberForma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4" fontId="0" fillId="0" borderId="0" xfId="2" applyFont="1" applyAlignment="1">
      <alignment vertical="center"/>
    </xf>
    <xf numFmtId="0" fontId="0" fillId="0" borderId="0" xfId="0" applyFill="1"/>
    <xf numFmtId="44" fontId="0" fillId="0" borderId="0" xfId="2" applyFont="1" applyFill="1"/>
    <xf numFmtId="0" fontId="4" fillId="3" borderId="0" xfId="0" applyFont="1" applyFill="1"/>
    <xf numFmtId="0" fontId="0" fillId="3" borderId="0" xfId="0" applyFill="1"/>
    <xf numFmtId="0" fontId="27" fillId="0" borderId="0" xfId="1" applyFont="1" applyBorder="1" applyAlignment="1">
      <alignment horizontal="left" vertical="center"/>
    </xf>
    <xf numFmtId="0" fontId="28" fillId="0" borderId="0" xfId="1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4" fontId="29" fillId="0" borderId="0" xfId="0" applyNumberFormat="1" applyFont="1" applyFill="1" applyBorder="1" applyAlignment="1">
      <alignment horizontal="center" vertical="center"/>
    </xf>
    <xf numFmtId="4" fontId="30" fillId="0" borderId="0" xfId="0" applyNumberFormat="1" applyFont="1" applyBorder="1" applyAlignment="1">
      <alignment horizontal="center" vertical="center"/>
    </xf>
    <xf numFmtId="4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2" fillId="0" borderId="0" xfId="0" applyNumberFormat="1" applyFont="1" applyBorder="1" applyAlignment="1">
      <alignment vertical="center" wrapText="1"/>
    </xf>
    <xf numFmtId="0" fontId="32" fillId="0" borderId="0" xfId="1" applyFont="1" applyBorder="1" applyAlignment="1">
      <alignment horizontal="left" vertical="center"/>
    </xf>
    <xf numFmtId="0" fontId="33" fillId="0" borderId="0" xfId="1" applyFont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left" vertical="center" wrapText="1"/>
    </xf>
    <xf numFmtId="0" fontId="33" fillId="0" borderId="0" xfId="0" applyFont="1" applyBorder="1" applyAlignment="1">
      <alignment vertical="center" wrapText="1"/>
    </xf>
    <xf numFmtId="4" fontId="36" fillId="0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4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Alignment="1">
      <alignment vertical="center"/>
    </xf>
    <xf numFmtId="4" fontId="14" fillId="0" borderId="1" xfId="0" applyNumberFormat="1" applyFont="1" applyFill="1" applyBorder="1" applyAlignment="1">
      <alignment horizontal="right"/>
    </xf>
    <xf numFmtId="4" fontId="14" fillId="0" borderId="1" xfId="0" applyNumberFormat="1" applyFont="1" applyBorder="1" applyAlignment="1">
      <alignment horizontal="right"/>
    </xf>
    <xf numFmtId="4" fontId="14" fillId="4" borderId="1" xfId="0" applyNumberFormat="1" applyFont="1" applyFill="1" applyBorder="1" applyAlignment="1">
      <alignment horizontal="right"/>
    </xf>
    <xf numFmtId="4" fontId="14" fillId="3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49" fontId="14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14" fillId="3" borderId="1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 wrapText="1"/>
    </xf>
    <xf numFmtId="4" fontId="14" fillId="0" borderId="16" xfId="0" applyNumberFormat="1" applyFont="1" applyFill="1" applyBorder="1" applyAlignment="1">
      <alignment horizontal="right"/>
    </xf>
    <xf numFmtId="4" fontId="14" fillId="3" borderId="16" xfId="0" applyNumberFormat="1" applyFont="1" applyFill="1" applyBorder="1" applyAlignment="1">
      <alignment horizontal="right"/>
    </xf>
    <xf numFmtId="4" fontId="14" fillId="0" borderId="30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8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4" fillId="0" borderId="16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right"/>
    </xf>
    <xf numFmtId="0" fontId="16" fillId="8" borderId="23" xfId="0" applyFont="1" applyFill="1" applyBorder="1" applyAlignment="1">
      <alignment vertical="center"/>
    </xf>
    <xf numFmtId="4" fontId="14" fillId="0" borderId="20" xfId="0" applyNumberFormat="1" applyFont="1" applyFill="1" applyBorder="1" applyAlignment="1">
      <alignment vertical="center"/>
    </xf>
    <xf numFmtId="4" fontId="14" fillId="0" borderId="30" xfId="0" applyNumberFormat="1" applyFont="1" applyFill="1" applyBorder="1" applyAlignment="1">
      <alignment vertical="center"/>
    </xf>
    <xf numFmtId="4" fontId="14" fillId="4" borderId="20" xfId="0" applyNumberFormat="1" applyFont="1" applyFill="1" applyBorder="1" applyAlignment="1">
      <alignment vertical="center"/>
    </xf>
    <xf numFmtId="0" fontId="16" fillId="8" borderId="0" xfId="0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4" fontId="14" fillId="0" borderId="35" xfId="0" applyNumberFormat="1" applyFont="1" applyFill="1" applyBorder="1" applyAlignment="1">
      <alignment vertical="center"/>
    </xf>
    <xf numFmtId="10" fontId="14" fillId="0" borderId="1" xfId="3" applyNumberFormat="1" applyFont="1" applyFill="1" applyBorder="1" applyAlignment="1">
      <alignment vertical="center"/>
    </xf>
    <xf numFmtId="49" fontId="14" fillId="0" borderId="16" xfId="0" applyNumberFormat="1" applyFont="1" applyFill="1" applyBorder="1" applyAlignment="1">
      <alignment vertical="center"/>
    </xf>
    <xf numFmtId="4" fontId="14" fillId="0" borderId="27" xfId="0" applyNumberFormat="1" applyFont="1" applyFill="1" applyBorder="1" applyAlignment="1">
      <alignment vertical="center"/>
    </xf>
    <xf numFmtId="10" fontId="14" fillId="0" borderId="16" xfId="3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vertical="center"/>
    </xf>
    <xf numFmtId="4" fontId="16" fillId="5" borderId="35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10" fontId="14" fillId="0" borderId="2" xfId="3" applyNumberFormat="1" applyFont="1" applyFill="1" applyBorder="1" applyAlignment="1">
      <alignment vertical="center"/>
    </xf>
    <xf numFmtId="4" fontId="14" fillId="3" borderId="2" xfId="0" applyNumberFormat="1" applyFont="1" applyFill="1" applyBorder="1" applyAlignment="1">
      <alignment vertical="center"/>
    </xf>
    <xf numFmtId="4" fontId="14" fillId="4" borderId="35" xfId="0" applyNumberFormat="1" applyFont="1" applyFill="1" applyBorder="1" applyAlignment="1">
      <alignment vertical="center"/>
    </xf>
    <xf numFmtId="4" fontId="14" fillId="4" borderId="2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vertical="center"/>
    </xf>
    <xf numFmtId="4" fontId="14" fillId="4" borderId="30" xfId="0" applyNumberFormat="1" applyFont="1" applyFill="1" applyBorder="1" applyAlignment="1">
      <alignment vertical="center"/>
    </xf>
    <xf numFmtId="4" fontId="16" fillId="5" borderId="30" xfId="0" applyNumberFormat="1" applyFont="1" applyFill="1" applyBorder="1" applyAlignment="1">
      <alignment vertical="center"/>
    </xf>
    <xf numFmtId="4" fontId="14" fillId="4" borderId="32" xfId="0" applyNumberFormat="1" applyFont="1" applyFill="1" applyBorder="1" applyAlignment="1">
      <alignment vertical="center"/>
    </xf>
    <xf numFmtId="4" fontId="16" fillId="5" borderId="32" xfId="0" applyNumberFormat="1" applyFont="1" applyFill="1" applyBorder="1" applyAlignment="1">
      <alignment vertical="center"/>
    </xf>
    <xf numFmtId="4" fontId="16" fillId="2" borderId="30" xfId="0" applyNumberFormat="1" applyFont="1" applyFill="1" applyBorder="1" applyAlignment="1">
      <alignment vertical="center"/>
    </xf>
    <xf numFmtId="4" fontId="14" fillId="0" borderId="31" xfId="0" applyNumberFormat="1" applyFont="1" applyFill="1" applyBorder="1" applyAlignment="1">
      <alignment vertical="center"/>
    </xf>
    <xf numFmtId="4" fontId="14" fillId="8" borderId="23" xfId="0" applyNumberFormat="1" applyFont="1" applyFill="1" applyBorder="1" applyAlignment="1">
      <alignment vertical="center"/>
    </xf>
    <xf numFmtId="4" fontId="14" fillId="3" borderId="31" xfId="0" applyNumberFormat="1" applyFont="1" applyFill="1" applyBorder="1" applyAlignment="1">
      <alignment vertical="center"/>
    </xf>
    <xf numFmtId="4" fontId="14" fillId="3" borderId="40" xfId="0" applyNumberFormat="1" applyFont="1" applyFill="1" applyBorder="1" applyAlignment="1">
      <alignment vertical="center"/>
    </xf>
    <xf numFmtId="0" fontId="36" fillId="8" borderId="0" xfId="0" applyFont="1" applyFill="1" applyBorder="1" applyAlignment="1">
      <alignment vertical="center"/>
    </xf>
    <xf numFmtId="4" fontId="16" fillId="2" borderId="16" xfId="0" applyNumberFormat="1" applyFont="1" applyFill="1" applyBorder="1" applyAlignment="1">
      <alignment vertical="center"/>
    </xf>
    <xf numFmtId="4" fontId="14" fillId="0" borderId="32" xfId="0" applyNumberFormat="1" applyFont="1" applyFill="1" applyBorder="1" applyAlignment="1">
      <alignment vertical="center"/>
    </xf>
    <xf numFmtId="4" fontId="14" fillId="3" borderId="42" xfId="0" applyNumberFormat="1" applyFont="1" applyFill="1" applyBorder="1" applyAlignment="1">
      <alignment vertical="center"/>
    </xf>
    <xf numFmtId="4" fontId="16" fillId="5" borderId="39" xfId="0" applyNumberFormat="1" applyFont="1" applyFill="1" applyBorder="1" applyAlignment="1">
      <alignment vertical="center"/>
    </xf>
    <xf numFmtId="4" fontId="16" fillId="8" borderId="42" xfId="0" applyNumberFormat="1" applyFont="1" applyFill="1" applyBorder="1" applyAlignment="1">
      <alignment vertical="center"/>
    </xf>
    <xf numFmtId="4" fontId="14" fillId="3" borderId="38" xfId="0" applyNumberFormat="1" applyFont="1" applyFill="1" applyBorder="1" applyAlignment="1">
      <alignment vertical="center"/>
    </xf>
    <xf numFmtId="4" fontId="14" fillId="3" borderId="39" xfId="0" applyNumberFormat="1" applyFont="1" applyFill="1" applyBorder="1" applyAlignment="1">
      <alignment vertical="center"/>
    </xf>
    <xf numFmtId="4" fontId="16" fillId="5" borderId="42" xfId="0" applyNumberFormat="1" applyFont="1" applyFill="1" applyBorder="1" applyAlignment="1">
      <alignment vertical="center"/>
    </xf>
    <xf numFmtId="4" fontId="14" fillId="8" borderId="38" xfId="0" applyNumberFormat="1" applyFont="1" applyFill="1" applyBorder="1" applyAlignment="1">
      <alignment vertical="center"/>
    </xf>
    <xf numFmtId="4" fontId="16" fillId="2" borderId="43" xfId="0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/>
    </xf>
    <xf numFmtId="4" fontId="35" fillId="3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right"/>
    </xf>
    <xf numFmtId="4" fontId="16" fillId="5" borderId="30" xfId="0" applyNumberFormat="1" applyFont="1" applyFill="1" applyBorder="1" applyAlignment="1">
      <alignment horizontal="right"/>
    </xf>
    <xf numFmtId="4" fontId="16" fillId="2" borderId="30" xfId="0" applyNumberFormat="1" applyFont="1" applyFill="1" applyBorder="1" applyAlignment="1">
      <alignment horizontal="right"/>
    </xf>
    <xf numFmtId="4" fontId="16" fillId="5" borderId="42" xfId="0" applyNumberFormat="1" applyFont="1" applyFill="1" applyBorder="1" applyAlignment="1">
      <alignment horizontal="right"/>
    </xf>
    <xf numFmtId="4" fontId="16" fillId="14" borderId="42" xfId="0" applyNumberFormat="1" applyFont="1" applyFill="1" applyBorder="1" applyAlignment="1">
      <alignment horizontal="right"/>
    </xf>
    <xf numFmtId="0" fontId="0" fillId="8" borderId="42" xfId="0" applyFill="1" applyBorder="1" applyAlignment="1">
      <alignment horizontal="right"/>
    </xf>
    <xf numFmtId="0" fontId="38" fillId="8" borderId="38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right"/>
    </xf>
    <xf numFmtId="16" fontId="0" fillId="0" borderId="0" xfId="0" applyNumberFormat="1" applyAlignment="1">
      <alignment horizontal="center"/>
    </xf>
    <xf numFmtId="44" fontId="0" fillId="0" borderId="0" xfId="2" applyFont="1" applyFill="1" applyAlignment="1">
      <alignment vertical="center"/>
    </xf>
    <xf numFmtId="10" fontId="16" fillId="5" borderId="2" xfId="0" applyNumberFormat="1" applyFont="1" applyFill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4" fillId="7" borderId="16" xfId="0" applyFont="1" applyFill="1" applyBorder="1" applyAlignment="1">
      <alignment vertical="center"/>
    </xf>
    <xf numFmtId="4" fontId="14" fillId="0" borderId="16" xfId="0" applyNumberFormat="1" applyFont="1" applyFill="1" applyBorder="1" applyAlignment="1">
      <alignment vertical="center"/>
    </xf>
    <xf numFmtId="4" fontId="14" fillId="0" borderId="28" xfId="0" applyNumberFormat="1" applyFont="1" applyFill="1" applyBorder="1" applyAlignment="1">
      <alignment vertical="center"/>
    </xf>
    <xf numFmtId="4" fontId="14" fillId="3" borderId="16" xfId="0" applyNumberFormat="1" applyFont="1" applyFill="1" applyBorder="1" applyAlignment="1">
      <alignment vertical="center"/>
    </xf>
    <xf numFmtId="4" fontId="14" fillId="0" borderId="23" xfId="0" applyNumberFormat="1" applyFont="1" applyFill="1" applyBorder="1" applyAlignment="1">
      <alignment vertical="center"/>
    </xf>
    <xf numFmtId="4" fontId="16" fillId="8" borderId="30" xfId="0" applyNumberFormat="1" applyFont="1" applyFill="1" applyBorder="1" applyAlignment="1">
      <alignment vertical="center"/>
    </xf>
    <xf numFmtId="4" fontId="16" fillId="8" borderId="31" xfId="0" applyNumberFormat="1" applyFont="1" applyFill="1" applyBorder="1" applyAlignment="1">
      <alignment vertical="center"/>
    </xf>
    <xf numFmtId="0" fontId="16" fillId="8" borderId="38" xfId="0" applyFont="1" applyFill="1" applyBorder="1" applyAlignment="1">
      <alignment vertical="center"/>
    </xf>
    <xf numFmtId="4" fontId="14" fillId="8" borderId="40" xfId="0" applyNumberFormat="1" applyFont="1" applyFill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4" fillId="7" borderId="16" xfId="0" applyFont="1" applyFill="1" applyBorder="1" applyAlignment="1">
      <alignment horizontal="left" vertical="center"/>
    </xf>
    <xf numFmtId="4" fontId="14" fillId="0" borderId="16" xfId="0" applyNumberFormat="1" applyFont="1" applyBorder="1" applyAlignment="1">
      <alignment horizontal="right"/>
    </xf>
    <xf numFmtId="4" fontId="14" fillId="4" borderId="16" xfId="0" applyNumberFormat="1" applyFont="1" applyFill="1" applyBorder="1" applyAlignment="1">
      <alignment horizontal="right"/>
    </xf>
    <xf numFmtId="4" fontId="35" fillId="3" borderId="16" xfId="0" applyNumberFormat="1" applyFont="1" applyFill="1" applyBorder="1" applyAlignment="1">
      <alignment horizontal="right"/>
    </xf>
    <xf numFmtId="0" fontId="36" fillId="8" borderId="23" xfId="0" applyFont="1" applyFill="1" applyBorder="1" applyAlignment="1">
      <alignment vertical="center"/>
    </xf>
    <xf numFmtId="4" fontId="16" fillId="5" borderId="32" xfId="0" applyNumberFormat="1" applyFont="1" applyFill="1" applyBorder="1" applyAlignment="1">
      <alignment horizontal="right"/>
    </xf>
    <xf numFmtId="4" fontId="16" fillId="8" borderId="31" xfId="0" applyNumberFormat="1" applyFont="1" applyFill="1" applyBorder="1" applyAlignment="1">
      <alignment horizontal="right"/>
    </xf>
    <xf numFmtId="0" fontId="0" fillId="8" borderId="31" xfId="0" applyFill="1" applyBorder="1" applyAlignment="1">
      <alignment horizontal="right"/>
    </xf>
    <xf numFmtId="0" fontId="16" fillId="8" borderId="30" xfId="0" applyFont="1" applyFill="1" applyBorder="1" applyAlignment="1">
      <alignment vertical="center"/>
    </xf>
    <xf numFmtId="0" fontId="16" fillId="8" borderId="31" xfId="0" applyFont="1" applyFill="1" applyBorder="1" applyAlignment="1">
      <alignment vertical="center"/>
    </xf>
    <xf numFmtId="0" fontId="0" fillId="8" borderId="20" xfId="0" applyFill="1" applyBorder="1" applyAlignment="1">
      <alignment horizontal="right"/>
    </xf>
    <xf numFmtId="4" fontId="35" fillId="4" borderId="1" xfId="0" applyNumberFormat="1" applyFont="1" applyFill="1" applyBorder="1" applyAlignment="1">
      <alignment vertical="center"/>
    </xf>
    <xf numFmtId="4" fontId="14" fillId="4" borderId="28" xfId="0" applyNumberFormat="1" applyFont="1" applyFill="1" applyBorder="1" applyAlignment="1">
      <alignment vertical="center"/>
    </xf>
    <xf numFmtId="4" fontId="14" fillId="4" borderId="16" xfId="0" applyNumberFormat="1" applyFont="1" applyFill="1" applyBorder="1" applyAlignment="1">
      <alignment vertical="center"/>
    </xf>
    <xf numFmtId="4" fontId="14" fillId="4" borderId="27" xfId="0" applyNumberFormat="1" applyFont="1" applyFill="1" applyBorder="1" applyAlignment="1">
      <alignment vertical="center"/>
    </xf>
    <xf numFmtId="4" fontId="35" fillId="4" borderId="16" xfId="0" applyNumberFormat="1" applyFont="1" applyFill="1" applyBorder="1" applyAlignment="1">
      <alignment vertical="center"/>
    </xf>
    <xf numFmtId="4" fontId="16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9" fillId="13" borderId="41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" fontId="19" fillId="0" borderId="16" xfId="0" applyNumberFormat="1" applyFont="1" applyBorder="1" applyAlignment="1">
      <alignment horizontal="right"/>
    </xf>
    <xf numFmtId="4" fontId="19" fillId="3" borderId="16" xfId="0" applyNumberFormat="1" applyFont="1" applyFill="1" applyBorder="1" applyAlignment="1">
      <alignment horizontal="right"/>
    </xf>
    <xf numFmtId="4" fontId="19" fillId="0" borderId="1" xfId="0" applyNumberFormat="1" applyFont="1" applyBorder="1" applyAlignment="1">
      <alignment horizontal="right"/>
    </xf>
    <xf numFmtId="4" fontId="19" fillId="3" borderId="1" xfId="0" applyNumberFormat="1" applyFont="1" applyFill="1" applyBorder="1" applyAlignment="1">
      <alignment horizontal="right"/>
    </xf>
    <xf numFmtId="4" fontId="19" fillId="0" borderId="16" xfId="0" applyNumberFormat="1" applyFont="1" applyFill="1" applyBorder="1" applyAlignment="1">
      <alignment horizontal="right"/>
    </xf>
    <xf numFmtId="0" fontId="46" fillId="0" borderId="0" xfId="0" applyFont="1" applyBorder="1" applyAlignment="1">
      <alignment vertical="center" wrapText="1"/>
    </xf>
    <xf numFmtId="0" fontId="47" fillId="0" borderId="0" xfId="0" applyFont="1"/>
    <xf numFmtId="0" fontId="45" fillId="0" borderId="0" xfId="0" applyFont="1" applyBorder="1" applyAlignment="1">
      <alignment horizontal="right" vertical="center"/>
    </xf>
    <xf numFmtId="2" fontId="46" fillId="0" borderId="1" xfId="0" applyNumberFormat="1" applyFont="1" applyFill="1" applyBorder="1" applyAlignment="1">
      <alignment horizontal="left" vertical="center"/>
    </xf>
    <xf numFmtId="0" fontId="47" fillId="0" borderId="0" xfId="0" applyFont="1" applyBorder="1" applyAlignment="1">
      <alignment vertical="center" wrapText="1"/>
    </xf>
    <xf numFmtId="0" fontId="44" fillId="0" borderId="0" xfId="0" applyFont="1" applyAlignment="1">
      <alignment vertical="center"/>
    </xf>
    <xf numFmtId="0" fontId="49" fillId="0" borderId="0" xfId="0" applyFont="1" applyBorder="1" applyAlignment="1">
      <alignment horizontal="right" vertical="center"/>
    </xf>
    <xf numFmtId="4" fontId="46" fillId="0" borderId="2" xfId="0" applyNumberFormat="1" applyFont="1" applyBorder="1" applyAlignment="1">
      <alignment horizontal="left" vertical="center"/>
    </xf>
    <xf numFmtId="4" fontId="20" fillId="10" borderId="35" xfId="0" applyNumberFormat="1" applyFont="1" applyFill="1" applyBorder="1" applyAlignment="1">
      <alignment horizontal="center" vertical="center" wrapText="1"/>
    </xf>
    <xf numFmtId="4" fontId="20" fillId="10" borderId="2" xfId="0" applyNumberFormat="1" applyFont="1" applyFill="1" applyBorder="1" applyAlignment="1">
      <alignment horizontal="center" vertical="center"/>
    </xf>
    <xf numFmtId="4" fontId="20" fillId="10" borderId="32" xfId="0" applyNumberFormat="1" applyFont="1" applyFill="1" applyBorder="1" applyAlignment="1">
      <alignment horizontal="center" vertical="center"/>
    </xf>
    <xf numFmtId="0" fontId="20" fillId="10" borderId="20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4" fontId="20" fillId="10" borderId="1" xfId="0" applyNumberFormat="1" applyFont="1" applyFill="1" applyBorder="1" applyAlignment="1">
      <alignment horizontal="center" vertical="center" wrapText="1"/>
    </xf>
    <xf numFmtId="49" fontId="20" fillId="10" borderId="1" xfId="0" applyNumberFormat="1" applyFont="1" applyFill="1" applyBorder="1" applyAlignment="1">
      <alignment horizontal="center" vertical="center" wrapText="1"/>
    </xf>
    <xf numFmtId="49" fontId="20" fillId="10" borderId="30" xfId="0" applyNumberFormat="1" applyFont="1" applyFill="1" applyBorder="1" applyAlignment="1">
      <alignment horizontal="center" vertical="center" wrapText="1"/>
    </xf>
    <xf numFmtId="10" fontId="20" fillId="11" borderId="22" xfId="0" applyNumberFormat="1" applyFont="1" applyFill="1" applyBorder="1" applyAlignment="1">
      <alignment horizontal="center" vertical="center" wrapText="1"/>
    </xf>
    <xf numFmtId="10" fontId="20" fillId="11" borderId="8" xfId="0" applyNumberFormat="1" applyFont="1" applyFill="1" applyBorder="1" applyAlignment="1">
      <alignment horizontal="center" vertical="center" wrapText="1"/>
    </xf>
    <xf numFmtId="10" fontId="20" fillId="11" borderId="34" xfId="0" applyNumberFormat="1" applyFont="1" applyFill="1" applyBorder="1" applyAlignment="1">
      <alignment horizontal="center" vertical="center" wrapText="1"/>
    </xf>
    <xf numFmtId="4" fontId="20" fillId="9" borderId="28" xfId="0" applyNumberFormat="1" applyFont="1" applyFill="1" applyBorder="1" applyAlignment="1">
      <alignment horizontal="center" vertical="center"/>
    </xf>
    <xf numFmtId="4" fontId="20" fillId="9" borderId="16" xfId="0" applyNumberFormat="1" applyFont="1" applyFill="1" applyBorder="1" applyAlignment="1">
      <alignment horizontal="center" vertical="center"/>
    </xf>
    <xf numFmtId="4" fontId="20" fillId="9" borderId="16" xfId="0" applyNumberFormat="1" applyFont="1" applyFill="1" applyBorder="1" applyAlignment="1">
      <alignment horizontal="center" vertical="center" wrapText="1"/>
    </xf>
    <xf numFmtId="4" fontId="20" fillId="9" borderId="27" xfId="0" applyNumberFormat="1" applyFont="1" applyFill="1" applyBorder="1" applyAlignment="1">
      <alignment horizontal="center" vertical="center"/>
    </xf>
    <xf numFmtId="4" fontId="20" fillId="9" borderId="1" xfId="0" applyNumberFormat="1" applyFont="1" applyFill="1" applyBorder="1" applyAlignment="1">
      <alignment horizontal="center" vertical="center"/>
    </xf>
    <xf numFmtId="4" fontId="20" fillId="9" borderId="31" xfId="0" applyNumberFormat="1" applyFont="1" applyFill="1" applyBorder="1" applyAlignment="1">
      <alignment horizontal="center" vertical="center"/>
    </xf>
    <xf numFmtId="4" fontId="20" fillId="9" borderId="37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wrapText="1"/>
    </xf>
    <xf numFmtId="4" fontId="20" fillId="9" borderId="1" xfId="0" applyNumberFormat="1" applyFont="1" applyFill="1" applyBorder="1" applyAlignment="1">
      <alignment horizontal="center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20" fillId="9" borderId="6" xfId="0" applyNumberFormat="1" applyFont="1" applyFill="1" applyBorder="1" applyAlignment="1">
      <alignment horizontal="center" vertical="center" wrapText="1"/>
    </xf>
    <xf numFmtId="10" fontId="20" fillId="9" borderId="8" xfId="0" applyNumberFormat="1" applyFont="1" applyFill="1" applyBorder="1" applyAlignment="1">
      <alignment horizontal="center" vertical="center" wrapText="1"/>
    </xf>
    <xf numFmtId="10" fontId="20" fillId="9" borderId="9" xfId="0" applyNumberFormat="1" applyFont="1" applyFill="1" applyBorder="1" applyAlignment="1">
      <alignment horizontal="center" vertical="center" wrapText="1"/>
    </xf>
    <xf numFmtId="4" fontId="20" fillId="13" borderId="41" xfId="0" applyNumberFormat="1" applyFont="1" applyFill="1" applyBorder="1" applyAlignment="1">
      <alignment vertical="center" wrapText="1"/>
    </xf>
    <xf numFmtId="4" fontId="44" fillId="0" borderId="0" xfId="0" applyNumberFormat="1" applyFont="1" applyFill="1" applyBorder="1" applyAlignment="1">
      <alignment horizontal="center" vertical="center"/>
    </xf>
    <xf numFmtId="4" fontId="44" fillId="0" borderId="0" xfId="0" applyNumberFormat="1" applyFont="1" applyBorder="1" applyAlignment="1">
      <alignment horizontal="center" vertical="center"/>
    </xf>
    <xf numFmtId="0" fontId="46" fillId="0" borderId="0" xfId="0" applyFont="1"/>
    <xf numFmtId="0" fontId="45" fillId="0" borderId="0" xfId="0" applyFont="1" applyAlignment="1">
      <alignment horizontal="right"/>
    </xf>
    <xf numFmtId="0" fontId="47" fillId="0" borderId="1" xfId="0" applyFont="1" applyBorder="1"/>
    <xf numFmtId="2" fontId="47" fillId="0" borderId="1" xfId="0" applyNumberFormat="1" applyFont="1" applyFill="1" applyBorder="1" applyAlignment="1">
      <alignment horizontal="left" vertical="center"/>
    </xf>
    <xf numFmtId="4" fontId="47" fillId="0" borderId="2" xfId="0" applyNumberFormat="1" applyFont="1" applyBorder="1" applyAlignment="1">
      <alignment horizontal="left" vertical="center"/>
    </xf>
    <xf numFmtId="4" fontId="20" fillId="0" borderId="16" xfId="0" applyNumberFormat="1" applyFont="1" applyBorder="1" applyAlignment="1">
      <alignment horizontal="right"/>
    </xf>
    <xf numFmtId="4" fontId="20" fillId="3" borderId="16" xfId="0" applyNumberFormat="1" applyFont="1" applyFill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20" fillId="3" borderId="1" xfId="0" applyNumberFormat="1" applyFont="1" applyFill="1" applyBorder="1" applyAlignment="1">
      <alignment horizontal="right"/>
    </xf>
    <xf numFmtId="4" fontId="20" fillId="10" borderId="1" xfId="0" applyNumberFormat="1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>
      <alignment horizontal="left" vertical="center" wrapText="1"/>
    </xf>
    <xf numFmtId="49" fontId="44" fillId="0" borderId="0" xfId="0" applyNumberFormat="1" applyFont="1" applyAlignment="1">
      <alignment horizontal="center"/>
    </xf>
    <xf numFmtId="0" fontId="44" fillId="0" borderId="0" xfId="0" applyNumberFormat="1" applyFont="1" applyAlignment="1">
      <alignment horizontal="center"/>
    </xf>
    <xf numFmtId="44" fontId="44" fillId="0" borderId="0" xfId="2" applyFont="1" applyFill="1" applyAlignment="1">
      <alignment vertical="center"/>
    </xf>
    <xf numFmtId="4" fontId="20" fillId="4" borderId="1" xfId="0" applyNumberFormat="1" applyFont="1" applyFill="1" applyBorder="1" applyAlignment="1">
      <alignment vertical="center"/>
    </xf>
    <xf numFmtId="4" fontId="58" fillId="5" borderId="2" xfId="0" applyNumberFormat="1" applyFont="1" applyFill="1" applyBorder="1" applyAlignment="1">
      <alignment vertical="center"/>
    </xf>
    <xf numFmtId="4" fontId="58" fillId="8" borderId="31" xfId="0" applyNumberFormat="1" applyFont="1" applyFill="1" applyBorder="1" applyAlignment="1">
      <alignment vertical="center"/>
    </xf>
    <xf numFmtId="4" fontId="20" fillId="4" borderId="16" xfId="0" applyNumberFormat="1" applyFont="1" applyFill="1" applyBorder="1" applyAlignment="1">
      <alignment vertical="center"/>
    </xf>
    <xf numFmtId="4" fontId="20" fillId="8" borderId="40" xfId="0" applyNumberFormat="1" applyFont="1" applyFill="1" applyBorder="1" applyAlignment="1">
      <alignment vertical="center"/>
    </xf>
    <xf numFmtId="4" fontId="20" fillId="4" borderId="2" xfId="0" applyNumberFormat="1" applyFont="1" applyFill="1" applyBorder="1" applyAlignment="1">
      <alignment vertical="center"/>
    </xf>
    <xf numFmtId="4" fontId="58" fillId="2" borderId="1" xfId="0" applyNumberFormat="1" applyFont="1" applyFill="1" applyBorder="1" applyAlignment="1">
      <alignment vertical="center"/>
    </xf>
    <xf numFmtId="4" fontId="20" fillId="0" borderId="16" xfId="0" applyNumberFormat="1" applyFont="1" applyFill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4" fontId="20" fillId="0" borderId="27" xfId="0" applyNumberFormat="1" applyFont="1" applyBorder="1" applyAlignment="1">
      <alignment vertical="center"/>
    </xf>
    <xf numFmtId="4" fontId="20" fillId="0" borderId="1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4" fontId="20" fillId="0" borderId="30" xfId="0" applyNumberFormat="1" applyFont="1" applyBorder="1" applyAlignment="1">
      <alignment vertical="center"/>
    </xf>
    <xf numFmtId="4" fontId="20" fillId="0" borderId="2" xfId="0" applyNumberFormat="1" applyFont="1" applyFill="1" applyBorder="1" applyAlignment="1">
      <alignment vertical="center"/>
    </xf>
    <xf numFmtId="4" fontId="20" fillId="0" borderId="2" xfId="0" applyNumberFormat="1" applyFont="1" applyBorder="1" applyAlignment="1">
      <alignment vertical="center"/>
    </xf>
    <xf numFmtId="4" fontId="20" fillId="0" borderId="32" xfId="0" applyNumberFormat="1" applyFont="1" applyBorder="1" applyAlignment="1">
      <alignment vertical="center"/>
    </xf>
    <xf numFmtId="0" fontId="16" fillId="8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6" fillId="8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47" fillId="0" borderId="0" xfId="0" applyNumberFormat="1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0" fontId="14" fillId="6" borderId="32" xfId="0" applyFont="1" applyFill="1" applyBorder="1" applyAlignment="1">
      <alignment horizontal="center" vertical="center" wrapText="1"/>
    </xf>
    <xf numFmtId="0" fontId="14" fillId="6" borderId="33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20" fillId="10" borderId="8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20" fillId="10" borderId="2" xfId="0" applyFont="1" applyFill="1" applyBorder="1" applyAlignment="1">
      <alignment horizontal="center" vertical="center" wrapText="1"/>
    </xf>
    <xf numFmtId="0" fontId="20" fillId="10" borderId="21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right" vertical="center"/>
    </xf>
    <xf numFmtId="0" fontId="44" fillId="0" borderId="0" xfId="0" applyFont="1" applyAlignment="1">
      <alignment vertical="center"/>
    </xf>
    <xf numFmtId="0" fontId="44" fillId="0" borderId="24" xfId="0" applyFont="1" applyBorder="1" applyAlignment="1">
      <alignment vertical="center"/>
    </xf>
    <xf numFmtId="0" fontId="45" fillId="0" borderId="0" xfId="1" applyFont="1" applyFill="1" applyBorder="1" applyAlignment="1">
      <alignment horizontal="right" vertical="center"/>
    </xf>
    <xf numFmtId="0" fontId="44" fillId="0" borderId="0" xfId="0" applyFont="1" applyBorder="1" applyAlignment="1">
      <alignment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4" fontId="20" fillId="10" borderId="4" xfId="0" applyNumberFormat="1" applyFont="1" applyFill="1" applyBorder="1" applyAlignment="1">
      <alignment horizontal="center" vertical="center" wrapText="1"/>
    </xf>
    <xf numFmtId="4" fontId="20" fillId="10" borderId="1" xfId="0" applyNumberFormat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0" fillId="10" borderId="35" xfId="0" applyFont="1" applyFill="1" applyBorder="1" applyAlignment="1">
      <alignment horizontal="center" vertical="center" wrapText="1"/>
    </xf>
    <xf numFmtId="0" fontId="20" fillId="10" borderId="19" xfId="0" applyFont="1" applyFill="1" applyBorder="1" applyAlignment="1">
      <alignment horizontal="center" vertical="center" wrapText="1"/>
    </xf>
    <xf numFmtId="4" fontId="20" fillId="10" borderId="26" xfId="0" applyNumberFormat="1" applyFont="1" applyFill="1" applyBorder="1" applyAlignment="1">
      <alignment horizontal="center" vertical="center"/>
    </xf>
    <xf numFmtId="4" fontId="20" fillId="10" borderId="28" xfId="0" applyNumberFormat="1" applyFont="1" applyFill="1" applyBorder="1" applyAlignment="1">
      <alignment horizontal="center" vertical="center"/>
    </xf>
    <xf numFmtId="4" fontId="20" fillId="10" borderId="13" xfId="0" applyNumberFormat="1" applyFont="1" applyFill="1" applyBorder="1" applyAlignment="1">
      <alignment horizontal="center" vertical="center" wrapText="1"/>
    </xf>
    <xf numFmtId="4" fontId="20" fillId="10" borderId="30" xfId="0" applyNumberFormat="1" applyFont="1" applyFill="1" applyBorder="1" applyAlignment="1">
      <alignment horizontal="center" vertical="center" wrapText="1"/>
    </xf>
    <xf numFmtId="0" fontId="20" fillId="10" borderId="30" xfId="0" applyFont="1" applyFill="1" applyBorder="1" applyAlignment="1">
      <alignment horizontal="center" vertical="center" wrapText="1"/>
    </xf>
    <xf numFmtId="0" fontId="20" fillId="10" borderId="34" xfId="0" applyFont="1" applyFill="1" applyBorder="1" applyAlignment="1">
      <alignment horizontal="center" vertical="center" wrapText="1"/>
    </xf>
    <xf numFmtId="0" fontId="45" fillId="0" borderId="0" xfId="1" applyFont="1" applyBorder="1" applyAlignment="1">
      <alignment horizontal="right" vertical="center"/>
    </xf>
    <xf numFmtId="0" fontId="45" fillId="0" borderId="24" xfId="1" applyFont="1" applyBorder="1" applyAlignment="1">
      <alignment horizontal="right" vertical="center"/>
    </xf>
    <xf numFmtId="0" fontId="45" fillId="0" borderId="30" xfId="1" applyFont="1" applyFill="1" applyBorder="1" applyAlignment="1">
      <alignment horizontal="left" vertical="center" wrapText="1"/>
    </xf>
    <xf numFmtId="0" fontId="45" fillId="0" borderId="31" xfId="1" applyFont="1" applyFill="1" applyBorder="1" applyAlignment="1">
      <alignment horizontal="left" vertical="center" wrapText="1"/>
    </xf>
    <xf numFmtId="0" fontId="45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4" fontId="20" fillId="13" borderId="44" xfId="0" applyNumberFormat="1" applyFont="1" applyFill="1" applyBorder="1" applyAlignment="1">
      <alignment horizontal="center" vertical="center" wrapText="1"/>
    </xf>
    <xf numFmtId="4" fontId="20" fillId="13" borderId="36" xfId="0" applyNumberFormat="1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center" vertical="center" wrapText="1"/>
    </xf>
    <xf numFmtId="0" fontId="20" fillId="12" borderId="8" xfId="0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0" fillId="9" borderId="21" xfId="0" applyFont="1" applyFill="1" applyBorder="1" applyAlignment="1">
      <alignment horizontal="center" vertical="center" wrapText="1"/>
    </xf>
    <xf numFmtId="4" fontId="20" fillId="9" borderId="2" xfId="0" applyNumberFormat="1" applyFont="1" applyFill="1" applyBorder="1" applyAlignment="1">
      <alignment horizontal="center" vertical="center" wrapText="1"/>
    </xf>
    <xf numFmtId="4" fontId="20" fillId="9" borderId="21" xfId="0" applyNumberFormat="1" applyFont="1" applyFill="1" applyBorder="1" applyAlignment="1">
      <alignment horizontal="center" vertical="center" wrapText="1"/>
    </xf>
    <xf numFmtId="4" fontId="20" fillId="12" borderId="4" xfId="0" applyNumberFormat="1" applyFont="1" applyFill="1" applyBorder="1" applyAlignment="1">
      <alignment horizontal="center" vertical="center" wrapText="1"/>
    </xf>
    <xf numFmtId="4" fontId="20" fillId="12" borderId="1" xfId="0" applyNumberFormat="1" applyFont="1" applyFill="1" applyBorder="1" applyAlignment="1">
      <alignment horizontal="center" vertical="center" wrapText="1"/>
    </xf>
    <xf numFmtId="4" fontId="20" fillId="9" borderId="13" xfId="0" applyNumberFormat="1" applyFont="1" applyFill="1" applyBorder="1" applyAlignment="1">
      <alignment horizontal="center" vertical="center" wrapText="1"/>
    </xf>
    <xf numFmtId="4" fontId="20" fillId="9" borderId="11" xfId="0" applyNumberFormat="1" applyFont="1" applyFill="1" applyBorder="1" applyAlignment="1">
      <alignment horizontal="center" vertical="center" wrapText="1"/>
    </xf>
    <xf numFmtId="4" fontId="20" fillId="9" borderId="14" xfId="0" applyNumberFormat="1" applyFont="1" applyFill="1" applyBorder="1" applyAlignment="1">
      <alignment horizontal="center" vertical="center" wrapText="1"/>
    </xf>
    <xf numFmtId="0" fontId="20" fillId="9" borderId="35" xfId="0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 wrapText="1"/>
    </xf>
    <xf numFmtId="4" fontId="14" fillId="10" borderId="12" xfId="0" applyNumberFormat="1" applyFont="1" applyFill="1" applyBorder="1" applyAlignment="1">
      <alignment horizontal="center" vertical="center" wrapText="1"/>
    </xf>
    <xf numFmtId="4" fontId="14" fillId="10" borderId="4" xfId="0" applyNumberFormat="1" applyFont="1" applyFill="1" applyBorder="1" applyAlignment="1">
      <alignment horizontal="center" vertical="center" wrapText="1"/>
    </xf>
    <xf numFmtId="4" fontId="14" fillId="10" borderId="13" xfId="0" applyNumberFormat="1" applyFont="1" applyFill="1" applyBorder="1" applyAlignment="1">
      <alignment horizontal="center" vertical="center" wrapText="1"/>
    </xf>
    <xf numFmtId="4" fontId="14" fillId="10" borderId="4" xfId="0" applyNumberFormat="1" applyFont="1" applyFill="1" applyBorder="1" applyAlignment="1">
      <alignment horizontal="center" vertical="center"/>
    </xf>
    <xf numFmtId="4" fontId="14" fillId="1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 wrapText="1"/>
    </xf>
    <xf numFmtId="0" fontId="20" fillId="7" borderId="22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4" fontId="20" fillId="10" borderId="4" xfId="0" applyNumberFormat="1" applyFont="1" applyFill="1" applyBorder="1" applyAlignment="1">
      <alignment horizontal="center" vertical="center"/>
    </xf>
    <xf numFmtId="4" fontId="20" fillId="10" borderId="1" xfId="0" applyNumberFormat="1" applyFont="1" applyFill="1" applyBorder="1" applyAlignment="1">
      <alignment horizontal="center" vertical="center"/>
    </xf>
    <xf numFmtId="4" fontId="20" fillId="10" borderId="25" xfId="0" applyNumberFormat="1" applyFont="1" applyFill="1" applyBorder="1" applyAlignment="1">
      <alignment horizontal="center" vertical="center" wrapText="1"/>
    </xf>
    <xf numFmtId="4" fontId="20" fillId="10" borderId="27" xfId="0" applyNumberFormat="1" applyFont="1" applyFill="1" applyBorder="1" applyAlignment="1">
      <alignment horizontal="center" vertical="center"/>
    </xf>
    <xf numFmtId="4" fontId="14" fillId="7" borderId="4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" fontId="14" fillId="7" borderId="12" xfId="0" applyNumberFormat="1" applyFont="1" applyFill="1" applyBorder="1" applyAlignment="1">
      <alignment horizontal="center" vertical="center"/>
    </xf>
    <xf numFmtId="4" fontId="14" fillId="7" borderId="20" xfId="0" applyNumberFormat="1" applyFont="1" applyFill="1" applyBorder="1" applyAlignment="1">
      <alignment horizontal="center" vertical="center"/>
    </xf>
    <xf numFmtId="4" fontId="14" fillId="10" borderId="1" xfId="0" applyNumberFormat="1" applyFont="1" applyFill="1" applyBorder="1" applyAlignment="1">
      <alignment horizontal="center" vertical="center" wrapText="1"/>
    </xf>
    <xf numFmtId="0" fontId="52" fillId="0" borderId="0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vertical="center"/>
    </xf>
    <xf numFmtId="0" fontId="16" fillId="5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49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16" fillId="8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58" fillId="8" borderId="30" xfId="0" applyFont="1" applyFill="1" applyBorder="1" applyAlignment="1">
      <alignment horizontal="left" vertical="center"/>
    </xf>
    <xf numFmtId="0" fontId="58" fillId="8" borderId="31" xfId="0" applyFont="1" applyFill="1" applyBorder="1" applyAlignment="1">
      <alignment horizontal="left" vertical="center"/>
    </xf>
    <xf numFmtId="0" fontId="44" fillId="8" borderId="31" xfId="0" applyFont="1" applyFill="1" applyBorder="1" applyAlignment="1">
      <alignment vertical="center"/>
    </xf>
    <xf numFmtId="0" fontId="20" fillId="6" borderId="4" xfId="0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 wrapText="1"/>
    </xf>
    <xf numFmtId="0" fontId="47" fillId="13" borderId="41" xfId="0" applyFont="1" applyFill="1" applyBorder="1" applyAlignment="1">
      <alignment horizontal="center" vertical="center"/>
    </xf>
    <xf numFmtId="0" fontId="47" fillId="0" borderId="42" xfId="0" applyFont="1" applyBorder="1" applyAlignment="1">
      <alignment horizontal="center" vertical="center"/>
    </xf>
    <xf numFmtId="0" fontId="20" fillId="13" borderId="42" xfId="0" applyFont="1" applyFill="1" applyBorder="1" applyAlignment="1">
      <alignment horizontal="center" vertical="center" wrapText="1"/>
    </xf>
    <xf numFmtId="0" fontId="47" fillId="13" borderId="43" xfId="0" applyFont="1" applyFill="1" applyBorder="1" applyAlignment="1">
      <alignment horizontal="center" vertical="center" wrapText="1"/>
    </xf>
    <xf numFmtId="4" fontId="20" fillId="9" borderId="4" xfId="0" applyNumberFormat="1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8" xfId="0" applyFont="1" applyFill="1" applyBorder="1" applyAlignment="1">
      <alignment horizontal="center" vertical="center" wrapText="1"/>
    </xf>
    <xf numFmtId="0" fontId="58" fillId="8" borderId="23" xfId="0" applyFont="1" applyFill="1" applyBorder="1" applyAlignment="1">
      <alignment horizontal="left" vertical="center"/>
    </xf>
    <xf numFmtId="0" fontId="44" fillId="0" borderId="23" xfId="0" applyFont="1" applyBorder="1" applyAlignment="1">
      <alignment vertical="center"/>
    </xf>
    <xf numFmtId="0" fontId="17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1" applyFont="1" applyBorder="1" applyAlignment="1">
      <alignment horizontal="right" vertical="center"/>
    </xf>
    <xf numFmtId="0" fontId="13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49" fillId="0" borderId="0" xfId="1" applyFont="1" applyFill="1" applyBorder="1" applyAlignment="1">
      <alignment horizontal="right" vertical="center"/>
    </xf>
    <xf numFmtId="0" fontId="49" fillId="0" borderId="0" xfId="0" applyFont="1" applyBorder="1" applyAlignment="1">
      <alignment horizontal="right" vertical="center"/>
    </xf>
    <xf numFmtId="4" fontId="14" fillId="7" borderId="1" xfId="0" applyNumberFormat="1" applyFont="1" applyFill="1" applyBorder="1" applyAlignment="1">
      <alignment horizontal="center" vertical="center"/>
    </xf>
    <xf numFmtId="4" fontId="19" fillId="10" borderId="1" xfId="0" applyNumberFormat="1" applyFont="1" applyFill="1" applyBorder="1" applyAlignment="1">
      <alignment horizontal="center" vertical="center"/>
    </xf>
    <xf numFmtId="4" fontId="14" fillId="7" borderId="17" xfId="0" applyNumberFormat="1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wrapText="1"/>
    </xf>
    <xf numFmtId="0" fontId="20" fillId="9" borderId="8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6" fillId="5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0" fontId="16" fillId="5" borderId="30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44" fillId="0" borderId="4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7" fillId="0" borderId="0" xfId="0" applyFont="1" applyFill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2" fillId="0" borderId="0" xfId="0" applyNumberFormat="1" applyFont="1" applyFill="1" applyBorder="1" applyAlignment="1">
      <alignment horizontal="left" vertical="center"/>
    </xf>
    <xf numFmtId="0" fontId="52" fillId="0" borderId="0" xfId="0" applyFont="1" applyFill="1" applyAlignment="1">
      <alignment horizontal="left" vertical="center"/>
    </xf>
    <xf numFmtId="0" fontId="56" fillId="0" borderId="0" xfId="0" applyNumberFormat="1" applyFont="1" applyFill="1" applyBorder="1" applyAlignment="1">
      <alignment horizontal="left" vertical="center"/>
    </xf>
    <xf numFmtId="0" fontId="56" fillId="0" borderId="0" xfId="0" applyFont="1" applyFill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20" fillId="6" borderId="8" xfId="0" applyFont="1" applyFill="1" applyBorder="1" applyAlignment="1">
      <alignment horizontal="center" vertical="center" wrapText="1"/>
    </xf>
    <xf numFmtId="0" fontId="20" fillId="6" borderId="30" xfId="0" applyFont="1" applyFill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4" fontId="20" fillId="9" borderId="1" xfId="0" applyNumberFormat="1" applyFont="1" applyFill="1" applyBorder="1" applyAlignment="1">
      <alignment horizontal="center" vertical="center" wrapText="1"/>
    </xf>
    <xf numFmtId="4" fontId="20" fillId="9" borderId="8" xfId="0" applyNumberFormat="1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12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</cellXfs>
  <cellStyles count="4">
    <cellStyle name="Mena" xfId="2" builtinId="4"/>
    <cellStyle name="Normálna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6E3B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76200</xdr:colOff>
      <xdr:row>1</xdr:row>
      <xdr:rowOff>78798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1425" y="240723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10583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4500" y="228023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BW549"/>
  <sheetViews>
    <sheetView topLeftCell="L25" zoomScale="90" zoomScaleNormal="90" workbookViewId="0">
      <selection activeCell="AP32" sqref="AP32"/>
    </sheetView>
  </sheetViews>
  <sheetFormatPr defaultColWidth="9.140625" defaultRowHeight="12.75" x14ac:dyDescent="0.2"/>
  <cols>
    <col min="1" max="1" width="14" style="5" customWidth="1"/>
    <col min="2" max="2" width="11" style="5" customWidth="1"/>
    <col min="3" max="3" width="41.5703125" style="5" customWidth="1"/>
    <col min="4" max="4" width="11.140625" style="56" customWidth="1"/>
    <col min="5" max="5" width="12.28515625" style="56" customWidth="1"/>
    <col min="6" max="6" width="18.5703125" style="56" customWidth="1"/>
    <col min="7" max="7" width="15" style="56" customWidth="1"/>
    <col min="8" max="8" width="12.7109375" style="56" customWidth="1"/>
    <col min="9" max="10" width="11.5703125" style="56" customWidth="1"/>
    <col min="11" max="12" width="18.5703125" style="56" customWidth="1"/>
    <col min="13" max="13" width="18.5703125" style="98" customWidth="1"/>
    <col min="14" max="14" width="14.85546875" style="56" customWidth="1"/>
    <col min="15" max="15" width="14.7109375" style="56" customWidth="1"/>
    <col min="16" max="17" width="9.42578125" style="54" customWidth="1"/>
    <col min="18" max="18" width="10.85546875" style="54" customWidth="1"/>
    <col min="19" max="20" width="9.42578125" style="54" customWidth="1"/>
    <col min="21" max="21" width="10" style="54" customWidth="1"/>
    <col min="22" max="22" width="9.5703125" style="54" customWidth="1"/>
    <col min="23" max="23" width="11" style="54" customWidth="1"/>
    <col min="24" max="24" width="10.42578125" style="54" customWidth="1"/>
    <col min="25" max="25" width="11.5703125" style="54" customWidth="1"/>
    <col min="26" max="26" width="11.85546875" style="54" customWidth="1"/>
    <col min="27" max="27" width="15.140625" style="66" customWidth="1"/>
    <col min="28" max="28" width="21.7109375" style="66" customWidth="1"/>
    <col min="29" max="29" width="19.7109375" style="67" customWidth="1"/>
    <col min="30" max="30" width="18.85546875" style="67" customWidth="1"/>
    <col min="31" max="31" width="18.5703125" style="67" customWidth="1"/>
    <col min="32" max="32" width="18.140625" style="67" customWidth="1"/>
    <col min="33" max="33" width="17.140625" style="67" customWidth="1"/>
    <col min="34" max="34" width="18.28515625" style="67" customWidth="1"/>
    <col min="35" max="35" width="19.42578125" style="67" customWidth="1"/>
    <col min="36" max="36" width="18.42578125" style="67" customWidth="1"/>
    <col min="37" max="37" width="19.42578125" style="67" customWidth="1"/>
    <col min="38" max="38" width="19.7109375" style="67" customWidth="1"/>
    <col min="39" max="40" width="19.7109375" style="195" customWidth="1"/>
    <col min="41" max="41" width="21.140625" style="67" customWidth="1"/>
    <col min="42" max="42" width="20.85546875" style="67" customWidth="1"/>
    <col min="43" max="43" width="18.42578125" style="67" customWidth="1"/>
    <col min="44" max="44" width="18.140625" style="67" customWidth="1"/>
    <col min="45" max="45" width="17.140625" style="67" customWidth="1"/>
    <col min="46" max="74" width="9.140625" style="5"/>
    <col min="75" max="75" width="9.140625" style="38"/>
    <col min="76" max="16384" width="9.140625" style="5"/>
  </cols>
  <sheetData>
    <row r="3" spans="1:75" ht="45" customHeight="1" x14ac:dyDescent="0.2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300"/>
      <c r="AK3" s="300"/>
      <c r="AL3" s="300"/>
      <c r="AM3" s="300"/>
      <c r="AN3" s="300"/>
      <c r="AO3" s="300"/>
      <c r="AP3" s="300"/>
      <c r="AQ3" s="300"/>
      <c r="AR3" s="300"/>
      <c r="AS3" s="300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58"/>
      <c r="AB5" s="58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14" t="s">
        <v>103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39"/>
    </row>
    <row r="7" spans="1:75" s="7" customFormat="1" ht="15" customHeight="1" x14ac:dyDescent="0.2">
      <c r="A7" s="315" t="s">
        <v>44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39"/>
    </row>
    <row r="8" spans="1:75" s="7" customFormat="1" ht="15.75" customHeight="1" x14ac:dyDescent="0.2">
      <c r="A8" s="316" t="s">
        <v>42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39"/>
    </row>
    <row r="9" spans="1:75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59"/>
      <c r="AB9" s="59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6"/>
      <c r="AU9" s="6"/>
      <c r="AV9" s="6"/>
      <c r="AW9" s="6"/>
      <c r="AX9" s="6"/>
      <c r="AY9" s="6"/>
      <c r="AZ9" s="6"/>
      <c r="BA9" s="6"/>
      <c r="BB9" s="6"/>
      <c r="BC9" s="6"/>
      <c r="BW9" s="39"/>
    </row>
    <row r="10" spans="1:75" s="7" customFormat="1" ht="15" x14ac:dyDescent="0.2">
      <c r="A10" s="309" t="s">
        <v>156</v>
      </c>
      <c r="B10" s="309"/>
      <c r="C10" s="310"/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3"/>
      <c r="O10" s="30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60"/>
      <c r="AB10" s="60"/>
      <c r="AC10" s="30"/>
      <c r="AD10" s="30"/>
      <c r="AE10" s="30"/>
      <c r="AF10" s="30"/>
      <c r="AG10" s="30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30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39"/>
    </row>
    <row r="11" spans="1:75" s="7" customFormat="1" ht="15" x14ac:dyDescent="0.2">
      <c r="A11" s="309" t="s">
        <v>4</v>
      </c>
      <c r="B11" s="309"/>
      <c r="C11" s="310"/>
      <c r="D11" s="311"/>
      <c r="E11" s="312"/>
      <c r="F11" s="312"/>
      <c r="G11" s="312"/>
      <c r="H11" s="312"/>
      <c r="I11" s="312"/>
      <c r="J11" s="312"/>
      <c r="K11" s="312"/>
      <c r="L11" s="312"/>
      <c r="M11" s="312"/>
      <c r="N11" s="313"/>
      <c r="O11" s="30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60"/>
      <c r="AB11" s="60"/>
      <c r="AC11" s="30"/>
      <c r="AD11" s="30"/>
      <c r="AE11" s="30"/>
      <c r="AF11" s="30"/>
      <c r="AG11" s="30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30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39"/>
    </row>
    <row r="12" spans="1:75" s="7" customFormat="1" ht="15" x14ac:dyDescent="0.2">
      <c r="A12" s="309" t="s">
        <v>51</v>
      </c>
      <c r="B12" s="309"/>
      <c r="C12" s="310"/>
      <c r="D12" s="311"/>
      <c r="E12" s="312"/>
      <c r="F12" s="312"/>
      <c r="G12" s="312"/>
      <c r="H12" s="312"/>
      <c r="I12" s="312"/>
      <c r="J12" s="312"/>
      <c r="K12" s="312"/>
      <c r="L12" s="312"/>
      <c r="M12" s="312"/>
      <c r="N12" s="313"/>
      <c r="O12" s="30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60"/>
      <c r="AB12" s="60"/>
      <c r="AC12" s="30"/>
      <c r="AD12" s="30"/>
      <c r="AE12" s="30"/>
      <c r="AF12" s="30"/>
      <c r="AG12" s="30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30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39"/>
    </row>
    <row r="13" spans="1:75" ht="15" x14ac:dyDescent="0.2">
      <c r="A13" s="206"/>
      <c r="B13" s="207"/>
      <c r="C13" s="208" t="s">
        <v>157</v>
      </c>
      <c r="D13" s="209"/>
      <c r="E13" s="207"/>
      <c r="F13" s="207"/>
      <c r="G13" s="210"/>
      <c r="H13" s="210"/>
      <c r="I13" s="210"/>
      <c r="J13" s="210"/>
      <c r="K13" s="210"/>
      <c r="L13" s="210"/>
      <c r="M13" s="210"/>
      <c r="N13" s="210"/>
      <c r="O13" s="23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61"/>
      <c r="AB13" s="61"/>
      <c r="AC13" s="57"/>
      <c r="AD13" s="57"/>
      <c r="AE13" s="57"/>
      <c r="AF13" s="57"/>
      <c r="AG13" s="23"/>
      <c r="AH13" s="23"/>
      <c r="AI13" s="23"/>
      <c r="AJ13" s="24"/>
      <c r="AK13" s="24"/>
      <c r="AL13" s="24"/>
      <c r="AM13" s="24"/>
      <c r="AN13" s="24"/>
      <c r="AO13" s="24"/>
      <c r="AP13" s="24"/>
      <c r="AQ13" s="24"/>
      <c r="AR13" s="24"/>
      <c r="AS13" s="23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75" s="75" customFormat="1" ht="15" x14ac:dyDescent="0.2">
      <c r="A14" s="206"/>
      <c r="B14" s="207"/>
      <c r="C14" s="208"/>
      <c r="D14" s="207"/>
      <c r="E14" s="207"/>
      <c r="F14" s="207"/>
      <c r="G14" s="210"/>
      <c r="H14" s="210"/>
      <c r="I14" s="210"/>
      <c r="J14" s="210"/>
      <c r="K14" s="210"/>
      <c r="L14" s="210"/>
      <c r="M14" s="210"/>
      <c r="N14" s="210"/>
      <c r="O14" s="23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61"/>
      <c r="AB14" s="61"/>
      <c r="AC14" s="57"/>
      <c r="AD14" s="57"/>
      <c r="AE14" s="57"/>
      <c r="AF14" s="57"/>
      <c r="AG14" s="23"/>
      <c r="AH14" s="23"/>
      <c r="AI14" s="23"/>
      <c r="AJ14" s="24"/>
      <c r="AK14" s="24"/>
      <c r="AL14" s="24"/>
      <c r="AM14" s="24"/>
      <c r="AN14" s="24"/>
      <c r="AO14" s="24"/>
      <c r="AP14" s="24"/>
      <c r="AQ14" s="24"/>
      <c r="AR14" s="24"/>
      <c r="AS14" s="23"/>
      <c r="AT14" s="4"/>
      <c r="AU14" s="4"/>
      <c r="AV14" s="4"/>
      <c r="AW14" s="4"/>
      <c r="AX14" s="4"/>
      <c r="AY14" s="4"/>
      <c r="AZ14" s="4"/>
      <c r="BA14" s="4"/>
      <c r="BB14" s="4"/>
      <c r="BC14" s="4"/>
      <c r="BW14" s="38"/>
    </row>
    <row r="15" spans="1:75" ht="16.5" x14ac:dyDescent="0.2">
      <c r="A15" s="289" t="s">
        <v>158</v>
      </c>
      <c r="B15" s="290"/>
      <c r="C15" s="291"/>
      <c r="D15" s="209"/>
      <c r="E15" s="212"/>
      <c r="G15" s="211"/>
      <c r="H15" s="211"/>
      <c r="I15" s="210"/>
      <c r="J15" s="210"/>
      <c r="K15" s="210"/>
      <c r="L15" s="210"/>
      <c r="M15" s="210"/>
      <c r="N15" s="210"/>
      <c r="O15" s="23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61"/>
      <c r="AB15" s="61"/>
      <c r="AC15" s="23"/>
      <c r="AD15" s="23"/>
      <c r="AE15" s="23"/>
      <c r="AF15" s="23"/>
      <c r="AG15" s="23"/>
      <c r="AH15" s="23"/>
      <c r="AI15" s="23"/>
      <c r="AJ15" s="24"/>
      <c r="AK15" s="24"/>
      <c r="AL15" s="24"/>
      <c r="AM15" s="24"/>
      <c r="AN15" s="24"/>
      <c r="AO15" s="24"/>
      <c r="AP15" s="24"/>
      <c r="AQ15" s="24"/>
      <c r="AR15" s="24"/>
      <c r="AS15" s="23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75" s="69" customFormat="1" ht="15" x14ac:dyDescent="0.2">
      <c r="A16" s="289" t="s">
        <v>107</v>
      </c>
      <c r="B16" s="290"/>
      <c r="C16" s="291"/>
      <c r="D16" s="209" t="s">
        <v>113</v>
      </c>
      <c r="G16" s="210"/>
      <c r="H16" s="210"/>
      <c r="I16" s="210"/>
      <c r="J16" s="210"/>
      <c r="K16" s="210"/>
      <c r="L16" s="210"/>
      <c r="M16" s="210"/>
      <c r="N16" s="210"/>
      <c r="O16" s="23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61"/>
      <c r="AB16" s="61"/>
      <c r="AC16" s="23"/>
      <c r="AD16" s="23"/>
      <c r="AE16" s="23"/>
      <c r="AF16" s="23"/>
      <c r="AG16" s="23"/>
      <c r="AH16" s="23"/>
      <c r="AI16" s="23"/>
      <c r="AJ16" s="24"/>
      <c r="AK16" s="24"/>
      <c r="AL16" s="24"/>
      <c r="AM16" s="24"/>
      <c r="AN16" s="24"/>
      <c r="AO16" s="24"/>
      <c r="AP16" s="24"/>
      <c r="AQ16" s="24"/>
      <c r="AR16" s="24"/>
      <c r="AS16" s="23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8"/>
    </row>
    <row r="17" spans="1:75" s="69" customFormat="1" ht="15" x14ac:dyDescent="0.2">
      <c r="A17" s="289" t="s">
        <v>88</v>
      </c>
      <c r="B17" s="290"/>
      <c r="C17" s="291"/>
      <c r="D17" s="209" t="s">
        <v>85</v>
      </c>
      <c r="E17" s="200"/>
      <c r="G17" s="210"/>
      <c r="H17" s="210"/>
      <c r="I17" s="210"/>
      <c r="J17" s="210"/>
      <c r="K17" s="210"/>
      <c r="L17" s="210"/>
      <c r="M17" s="210"/>
      <c r="N17" s="210"/>
      <c r="O17" s="23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61"/>
      <c r="AB17" s="61"/>
      <c r="AC17" s="23"/>
      <c r="AD17" s="23"/>
      <c r="AE17" s="23"/>
      <c r="AF17" s="23"/>
      <c r="AG17" s="23"/>
      <c r="AH17" s="23"/>
      <c r="AI17" s="23"/>
      <c r="AJ17" s="24"/>
      <c r="AK17" s="24"/>
      <c r="AL17" s="24"/>
      <c r="AM17" s="24"/>
      <c r="AN17" s="24"/>
      <c r="AO17" s="24"/>
      <c r="AP17" s="24"/>
      <c r="AQ17" s="24"/>
      <c r="AR17" s="24"/>
      <c r="AS17" s="23"/>
      <c r="AT17" s="4"/>
      <c r="AU17" s="4"/>
      <c r="AV17" s="4"/>
      <c r="AW17" s="4"/>
      <c r="AX17" s="4"/>
      <c r="AY17" s="4"/>
      <c r="AZ17" s="4"/>
      <c r="BA17" s="4"/>
      <c r="BB17" s="4"/>
      <c r="BC17" s="4"/>
      <c r="BW17" s="38"/>
    </row>
    <row r="18" spans="1:75" ht="16.5" x14ac:dyDescent="0.2">
      <c r="A18" s="292" t="s">
        <v>159</v>
      </c>
      <c r="B18" s="290"/>
      <c r="C18" s="291"/>
      <c r="D18" s="209" t="s">
        <v>85</v>
      </c>
      <c r="E18" s="200"/>
      <c r="G18" s="210"/>
      <c r="H18" s="210"/>
      <c r="I18" s="210"/>
      <c r="J18" s="210"/>
      <c r="K18" s="210"/>
      <c r="L18" s="210"/>
      <c r="M18" s="210"/>
      <c r="N18" s="210"/>
      <c r="O18" s="23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61"/>
      <c r="AB18" s="61"/>
      <c r="AC18" s="23"/>
      <c r="AD18" s="23"/>
      <c r="AE18" s="23"/>
      <c r="AF18" s="23"/>
      <c r="AG18" s="23"/>
      <c r="AH18" s="23"/>
      <c r="AI18" s="23"/>
      <c r="AJ18" s="24"/>
      <c r="AK18" s="24"/>
      <c r="AL18" s="24"/>
      <c r="AM18" s="24"/>
      <c r="AN18" s="24"/>
      <c r="AO18" s="24"/>
      <c r="AP18" s="24"/>
      <c r="AQ18" s="24"/>
      <c r="AR18" s="24"/>
      <c r="AS18" s="23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75" s="75" customFormat="1" ht="15.75" thickBot="1" x14ac:dyDescent="0.25">
      <c r="A19" s="292" t="s">
        <v>106</v>
      </c>
      <c r="B19" s="293"/>
      <c r="C19" s="291"/>
      <c r="D19" s="213">
        <v>0</v>
      </c>
      <c r="E19" s="200"/>
      <c r="G19" s="210"/>
      <c r="H19" s="210"/>
      <c r="I19" s="210"/>
      <c r="J19" s="210"/>
      <c r="K19" s="210"/>
      <c r="L19" s="210"/>
      <c r="M19" s="210"/>
      <c r="N19" s="210"/>
      <c r="O19" s="23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61"/>
      <c r="AB19" s="61"/>
      <c r="AC19" s="23"/>
      <c r="AD19" s="23"/>
      <c r="AE19" s="23"/>
      <c r="AF19" s="23"/>
      <c r="AG19" s="23"/>
      <c r="AH19" s="23"/>
      <c r="AI19" s="23"/>
      <c r="AJ19" s="24"/>
      <c r="AK19" s="24"/>
      <c r="AL19" s="24"/>
      <c r="AM19" s="24"/>
      <c r="AN19" s="24"/>
      <c r="AO19" s="24"/>
      <c r="AP19" s="24"/>
      <c r="AQ19" s="24"/>
      <c r="AR19" s="24"/>
      <c r="AS19" s="23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38"/>
    </row>
    <row r="20" spans="1:75" ht="48" customHeight="1" thickBot="1" x14ac:dyDescent="0.25">
      <c r="A20" s="294" t="s">
        <v>0</v>
      </c>
      <c r="B20" s="285" t="s">
        <v>1</v>
      </c>
      <c r="C20" s="340" t="s">
        <v>2</v>
      </c>
      <c r="D20" s="342" t="s">
        <v>3</v>
      </c>
      <c r="E20" s="303" t="s">
        <v>40</v>
      </c>
      <c r="F20" s="344" t="s">
        <v>160</v>
      </c>
      <c r="G20" s="296" t="s">
        <v>164</v>
      </c>
      <c r="H20" s="296" t="s">
        <v>165</v>
      </c>
      <c r="I20" s="296"/>
      <c r="J20" s="305"/>
      <c r="K20" s="333" t="s">
        <v>117</v>
      </c>
      <c r="L20" s="348" t="s">
        <v>118</v>
      </c>
      <c r="M20" s="346" t="s">
        <v>122</v>
      </c>
      <c r="N20" s="335" t="s">
        <v>126</v>
      </c>
      <c r="O20" s="335" t="s">
        <v>123</v>
      </c>
      <c r="P20" s="332" t="s">
        <v>172</v>
      </c>
      <c r="Q20" s="333"/>
      <c r="R20" s="333"/>
      <c r="S20" s="333"/>
      <c r="T20" s="333"/>
      <c r="U20" s="333"/>
      <c r="V20" s="333"/>
      <c r="W20" s="333"/>
      <c r="X20" s="333"/>
      <c r="Y20" s="333"/>
      <c r="Z20" s="334"/>
      <c r="AA20" s="325" t="s">
        <v>134</v>
      </c>
      <c r="AB20" s="325" t="s">
        <v>135</v>
      </c>
      <c r="AC20" s="327" t="s">
        <v>108</v>
      </c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9"/>
      <c r="AS20" s="198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1:75" ht="20.25" customHeight="1" x14ac:dyDescent="0.2">
      <c r="A21" s="295"/>
      <c r="B21" s="286"/>
      <c r="C21" s="341"/>
      <c r="D21" s="343"/>
      <c r="E21" s="304"/>
      <c r="F21" s="345"/>
      <c r="G21" s="297"/>
      <c r="H21" s="297"/>
      <c r="I21" s="297"/>
      <c r="J21" s="306"/>
      <c r="K21" s="350"/>
      <c r="L21" s="349"/>
      <c r="M21" s="347"/>
      <c r="N21" s="336"/>
      <c r="O21" s="337"/>
      <c r="P21" s="214" t="s">
        <v>72</v>
      </c>
      <c r="Q21" s="215" t="s">
        <v>73</v>
      </c>
      <c r="R21" s="215" t="s">
        <v>9</v>
      </c>
      <c r="S21" s="215" t="s">
        <v>10</v>
      </c>
      <c r="T21" s="215" t="s">
        <v>11</v>
      </c>
      <c r="U21" s="215" t="s">
        <v>12</v>
      </c>
      <c r="V21" s="215" t="s">
        <v>13</v>
      </c>
      <c r="W21" s="215" t="s">
        <v>14</v>
      </c>
      <c r="X21" s="216" t="s">
        <v>41</v>
      </c>
      <c r="Y21" s="216" t="s">
        <v>52</v>
      </c>
      <c r="Z21" s="216" t="s">
        <v>125</v>
      </c>
      <c r="AA21" s="326"/>
      <c r="AB21" s="326"/>
      <c r="AC21" s="225" t="s">
        <v>145</v>
      </c>
      <c r="AD21" s="226" t="s">
        <v>45</v>
      </c>
      <c r="AE21" s="226" t="s">
        <v>89</v>
      </c>
      <c r="AF21" s="226" t="s">
        <v>46</v>
      </c>
      <c r="AG21" s="227" t="s">
        <v>146</v>
      </c>
      <c r="AH21" s="227" t="s">
        <v>57</v>
      </c>
      <c r="AI21" s="226" t="s">
        <v>76</v>
      </c>
      <c r="AJ21" s="226" t="s">
        <v>77</v>
      </c>
      <c r="AK21" s="226" t="s">
        <v>78</v>
      </c>
      <c r="AL21" s="226" t="s">
        <v>79</v>
      </c>
      <c r="AM21" s="226" t="s">
        <v>80</v>
      </c>
      <c r="AN21" s="228" t="s">
        <v>81</v>
      </c>
      <c r="AO21" s="229" t="s">
        <v>90</v>
      </c>
      <c r="AP21" s="230" t="s">
        <v>91</v>
      </c>
      <c r="AQ21" s="229" t="s">
        <v>92</v>
      </c>
      <c r="AR21" s="231" t="s">
        <v>93</v>
      </c>
      <c r="AS21" s="238" t="s">
        <v>147</v>
      </c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87" customHeight="1" x14ac:dyDescent="0.2">
      <c r="A22" s="298" t="s">
        <v>133</v>
      </c>
      <c r="B22" s="279" t="s">
        <v>132</v>
      </c>
      <c r="C22" s="281" t="s">
        <v>39</v>
      </c>
      <c r="D22" s="283" t="s">
        <v>96</v>
      </c>
      <c r="E22" s="301" t="s">
        <v>161</v>
      </c>
      <c r="F22" s="287" t="s">
        <v>162</v>
      </c>
      <c r="G22" s="283" t="s">
        <v>71</v>
      </c>
      <c r="H22" s="283" t="s">
        <v>163</v>
      </c>
      <c r="I22" s="283" t="s">
        <v>166</v>
      </c>
      <c r="J22" s="307" t="s">
        <v>213</v>
      </c>
      <c r="K22" s="283" t="s">
        <v>214</v>
      </c>
      <c r="L22" s="338" t="s">
        <v>215</v>
      </c>
      <c r="M22" s="276" t="s">
        <v>216</v>
      </c>
      <c r="N22" s="283" t="s">
        <v>38</v>
      </c>
      <c r="O22" s="283" t="s">
        <v>167</v>
      </c>
      <c r="P22" s="217" t="s">
        <v>55</v>
      </c>
      <c r="Q22" s="218" t="s">
        <v>56</v>
      </c>
      <c r="R22" s="219" t="s">
        <v>15</v>
      </c>
      <c r="S22" s="219" t="s">
        <v>16</v>
      </c>
      <c r="T22" s="219" t="s">
        <v>17</v>
      </c>
      <c r="U22" s="219" t="s">
        <v>168</v>
      </c>
      <c r="V22" s="219" t="s">
        <v>169</v>
      </c>
      <c r="W22" s="219" t="s">
        <v>170</v>
      </c>
      <c r="X22" s="220" t="s">
        <v>18</v>
      </c>
      <c r="Y22" s="220" t="s">
        <v>19</v>
      </c>
      <c r="Z22" s="221" t="s">
        <v>171</v>
      </c>
      <c r="AA22" s="319" t="s">
        <v>97</v>
      </c>
      <c r="AB22" s="319" t="s">
        <v>69</v>
      </c>
      <c r="AC22" s="330" t="s">
        <v>75</v>
      </c>
      <c r="AD22" s="321" t="s">
        <v>49</v>
      </c>
      <c r="AE22" s="321" t="s">
        <v>48</v>
      </c>
      <c r="AF22" s="321" t="s">
        <v>217</v>
      </c>
      <c r="AG22" s="323" t="s">
        <v>70</v>
      </c>
      <c r="AH22" s="232" t="s">
        <v>53</v>
      </c>
      <c r="AI22" s="232" t="s">
        <v>54</v>
      </c>
      <c r="AJ22" s="233" t="s">
        <v>15</v>
      </c>
      <c r="AK22" s="233" t="s">
        <v>16</v>
      </c>
      <c r="AL22" s="233" t="s">
        <v>17</v>
      </c>
      <c r="AM22" s="233" t="s">
        <v>173</v>
      </c>
      <c r="AN22" s="233" t="s">
        <v>218</v>
      </c>
      <c r="AO22" s="233" t="s">
        <v>219</v>
      </c>
      <c r="AP22" s="234" t="s">
        <v>18</v>
      </c>
      <c r="AQ22" s="234" t="s">
        <v>19</v>
      </c>
      <c r="AR22" s="235" t="s">
        <v>171</v>
      </c>
      <c r="AS22" s="317" t="s">
        <v>84</v>
      </c>
      <c r="AT22" s="10"/>
      <c r="AU22" s="10"/>
      <c r="AV22" s="10"/>
      <c r="AW22" s="10"/>
      <c r="AX22" s="10"/>
      <c r="AY22" s="10"/>
      <c r="AZ22" s="10"/>
      <c r="BA22" s="10"/>
      <c r="BB22" s="10"/>
      <c r="BC22" s="10"/>
    </row>
    <row r="23" spans="1:75" ht="95.25" customHeight="1" thickBot="1" x14ac:dyDescent="0.25">
      <c r="A23" s="299"/>
      <c r="B23" s="280"/>
      <c r="C23" s="282"/>
      <c r="D23" s="284"/>
      <c r="E23" s="302"/>
      <c r="F23" s="288"/>
      <c r="G23" s="284"/>
      <c r="H23" s="284"/>
      <c r="I23" s="284"/>
      <c r="J23" s="308"/>
      <c r="K23" s="284"/>
      <c r="L23" s="339"/>
      <c r="M23" s="277"/>
      <c r="N23" s="284"/>
      <c r="O23" s="284"/>
      <c r="P23" s="222">
        <v>0.1</v>
      </c>
      <c r="Q23" s="223">
        <v>0.1</v>
      </c>
      <c r="R23" s="223">
        <v>1.4E-2</v>
      </c>
      <c r="S23" s="223">
        <f>IF($D$16="HaZZ",20%,14%)</f>
        <v>0.2</v>
      </c>
      <c r="T23" s="223">
        <v>0.03</v>
      </c>
      <c r="U23" s="223">
        <v>5.0000000000000001E-3</v>
      </c>
      <c r="V23" s="223">
        <v>5.0000000000000001E-3</v>
      </c>
      <c r="W23" s="223">
        <v>0.01</v>
      </c>
      <c r="X23" s="223">
        <v>8.0000000000000002E-3</v>
      </c>
      <c r="Y23" s="223">
        <f>IF($D$17="áno",4.75%,0)</f>
        <v>0</v>
      </c>
      <c r="Z23" s="224">
        <f>IF($D$18="áno",0.25%,0)</f>
        <v>0</v>
      </c>
      <c r="AA23" s="320"/>
      <c r="AB23" s="320"/>
      <c r="AC23" s="331"/>
      <c r="AD23" s="322"/>
      <c r="AE23" s="322"/>
      <c r="AF23" s="322"/>
      <c r="AG23" s="324"/>
      <c r="AH23" s="236">
        <v>0.1</v>
      </c>
      <c r="AI23" s="236">
        <v>0.1</v>
      </c>
      <c r="AJ23" s="236">
        <v>1.4E-2</v>
      </c>
      <c r="AK23" s="236">
        <f>IF($D$16="HaZZ",20%,14%)</f>
        <v>0.2</v>
      </c>
      <c r="AL23" s="236">
        <v>0.03</v>
      </c>
      <c r="AM23" s="236">
        <v>5.0000000000000001E-3</v>
      </c>
      <c r="AN23" s="236">
        <v>5.0000000000000001E-3</v>
      </c>
      <c r="AO23" s="236">
        <v>0.01</v>
      </c>
      <c r="AP23" s="236">
        <v>8.0000000000000002E-3</v>
      </c>
      <c r="AQ23" s="236">
        <f>IF($D$17="áno",4.75%,0)</f>
        <v>0</v>
      </c>
      <c r="AR23" s="237">
        <f>IF($D$18="áno",0.25%,0)</f>
        <v>0</v>
      </c>
      <c r="AS23" s="318"/>
      <c r="AT23" s="11"/>
      <c r="AU23" s="32"/>
      <c r="AV23" s="36"/>
      <c r="AW23" s="36"/>
      <c r="AX23" s="36"/>
      <c r="AY23" s="36"/>
      <c r="AZ23" s="36"/>
      <c r="BA23" s="11"/>
      <c r="BB23" s="11"/>
      <c r="BC23" s="11"/>
      <c r="BD23" s="4"/>
    </row>
    <row r="24" spans="1:75" ht="14.25" x14ac:dyDescent="0.2">
      <c r="A24" s="271" t="s">
        <v>114</v>
      </c>
      <c r="B24" s="271"/>
      <c r="C24" s="271"/>
      <c r="D24" s="272"/>
      <c r="E24" s="272"/>
      <c r="F24" s="272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37"/>
      <c r="AB24" s="137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72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4"/>
    </row>
    <row r="25" spans="1:75" x14ac:dyDescent="0.2">
      <c r="A25" s="114" t="s">
        <v>6</v>
      </c>
      <c r="B25" s="81"/>
      <c r="C25" s="115"/>
      <c r="D25" s="82"/>
      <c r="E25" s="82"/>
      <c r="F25" s="109" t="e">
        <f t="shared" ref="F25:F28" si="0">ROUNDDOWN(E25/D25,4)</f>
        <v>#DIV/0!</v>
      </c>
      <c r="G25" s="102">
        <f t="shared" ref="G25:G28" si="1">H25+I25+J25+K25</f>
        <v>0</v>
      </c>
      <c r="H25" s="82"/>
      <c r="I25" s="82"/>
      <c r="J25" s="82"/>
      <c r="K25" s="83"/>
      <c r="L25" s="83"/>
      <c r="M25" s="83"/>
      <c r="N25" s="103">
        <f t="shared" ref="N25:N43" si="2">SUM(P25:Z25)</f>
        <v>0</v>
      </c>
      <c r="O25" s="84">
        <f t="shared" ref="O25:O43" si="3">G25+N25</f>
        <v>0</v>
      </c>
      <c r="P25" s="104">
        <f t="shared" ref="P25:Q29" si="4">ROUNDDOWN(P$23*$G25,2)+ROUNDDOWN(P$23*$L25,2)</f>
        <v>0</v>
      </c>
      <c r="Q25" s="26">
        <f t="shared" si="4"/>
        <v>0</v>
      </c>
      <c r="R25" s="26">
        <f t="shared" ref="R25:Z43" si="5">ROUNDDOWN(R$23*$G25,2)-ROUNDDOWN(R$23*$M25,2)</f>
        <v>0</v>
      </c>
      <c r="S25" s="26">
        <f t="shared" si="5"/>
        <v>0</v>
      </c>
      <c r="T25" s="26">
        <f t="shared" si="5"/>
        <v>0</v>
      </c>
      <c r="U25" s="255">
        <f t="shared" si="5"/>
        <v>0</v>
      </c>
      <c r="V25" s="255">
        <f t="shared" si="5"/>
        <v>0</v>
      </c>
      <c r="W25" s="26">
        <f t="shared" si="5"/>
        <v>0</v>
      </c>
      <c r="X25" s="26">
        <f t="shared" si="5"/>
        <v>0</v>
      </c>
      <c r="Y25" s="26">
        <f t="shared" si="5"/>
        <v>0</v>
      </c>
      <c r="Z25" s="128">
        <f t="shared" si="5"/>
        <v>0</v>
      </c>
      <c r="AA25" s="186">
        <f>IF(C25="",0,IF(VLOOKUP($C25,limity!$A$3:$CC$9,HLOOKUP($D$15,limity!$A$3:$CC$4,2,FALSE),FALSE)=0,G25-K25,IF(G25-K25&gt;VLOOKUP($C25,limity!$A$3:$CC$9,HLOOKUP($D$15,limity!$A$3:$CC$4,2,FALSE),FALSE),VLOOKUP($C25,limity!$A$3:$CC$9,HLOOKUP($D$15,limity!$A$3:$CC$4,2,FALSE),FALSE),G25-K25)))</f>
        <v>0</v>
      </c>
      <c r="AB25" s="26" t="e">
        <f t="shared" ref="AB25:AB43" si="6">ROUNDDOWN(AA25*F25,2)</f>
        <v>#DIV/0!</v>
      </c>
      <c r="AC25" s="133" t="e">
        <f>IF(AB25/E25&gt;VLOOKUP($C25,limity!$A$17:$AO$21,HLOOKUP($D$15,limity!$A$15:$W$21,2,FALSE),FALSE),E25*VLOOKUP($C25,limity!$A$17:$AO$21,HLOOKUP($D$15,limity!$A$15:$W$21,2,FALSE),FALSE),AB25)</f>
        <v>#DIV/0!</v>
      </c>
      <c r="AD25" s="82" t="e">
        <f>AC25*(H25/(H25+I25+J25))</f>
        <v>#DIV/0!</v>
      </c>
      <c r="AE25" s="82" t="e">
        <f>AC25*(I25/(I25+H25+J25))</f>
        <v>#DIV/0!</v>
      </c>
      <c r="AF25" s="82" t="e">
        <f>AC25*(J25/(I25+H25+J25))</f>
        <v>#DIV/0!</v>
      </c>
      <c r="AG25" s="84" t="e">
        <f>SUM(AH25:AR25)</f>
        <v>#DIV/0!</v>
      </c>
      <c r="AH25" s="84" t="e">
        <f>SUM(AI25:AS25)</f>
        <v>#DIV/0!</v>
      </c>
      <c r="AI25" s="82" t="e">
        <f t="shared" ref="AI25:AR36" si="7">ROUNDDOWN($AC25*AI$23,2)</f>
        <v>#DIV/0!</v>
      </c>
      <c r="AJ25" s="82" t="e">
        <f t="shared" si="7"/>
        <v>#DIV/0!</v>
      </c>
      <c r="AK25" s="82" t="e">
        <f t="shared" si="7"/>
        <v>#DIV/0!</v>
      </c>
      <c r="AL25" s="82" t="e">
        <f t="shared" si="7"/>
        <v>#DIV/0!</v>
      </c>
      <c r="AM25" s="82" t="e">
        <f t="shared" si="7"/>
        <v>#DIV/0!</v>
      </c>
      <c r="AN25" s="82" t="e">
        <f t="shared" si="7"/>
        <v>#DIV/0!</v>
      </c>
      <c r="AO25" s="82" t="e">
        <f t="shared" si="7"/>
        <v>#DIV/0!</v>
      </c>
      <c r="AP25" s="82" t="e">
        <f t="shared" si="7"/>
        <v>#DIV/0!</v>
      </c>
      <c r="AQ25" s="82" t="e">
        <f t="shared" si="7"/>
        <v>#DIV/0!</v>
      </c>
      <c r="AR25" s="103" t="e">
        <f t="shared" si="7"/>
        <v>#DIV/0!</v>
      </c>
      <c r="AS25" s="140" t="e">
        <f>AC25+AG25</f>
        <v>#DIV/0!</v>
      </c>
      <c r="AT25" s="11"/>
      <c r="AU25" s="33"/>
      <c r="AV25" s="34"/>
      <c r="AW25" s="33"/>
      <c r="AX25" s="33"/>
      <c r="AY25" s="33"/>
      <c r="AZ25" s="34"/>
      <c r="BA25" s="35"/>
      <c r="BB25" s="35"/>
      <c r="BC25" s="31"/>
      <c r="BD25" s="4"/>
    </row>
    <row r="26" spans="1:75" ht="12.75" customHeight="1" x14ac:dyDescent="0.2">
      <c r="A26" s="116" t="s">
        <v>7</v>
      </c>
      <c r="B26" s="81"/>
      <c r="C26" s="117"/>
      <c r="D26" s="82"/>
      <c r="E26" s="82"/>
      <c r="F26" s="109" t="e">
        <f t="shared" si="0"/>
        <v>#DIV/0!</v>
      </c>
      <c r="G26" s="102">
        <f t="shared" si="1"/>
        <v>0</v>
      </c>
      <c r="H26" s="82"/>
      <c r="I26" s="82"/>
      <c r="J26" s="82"/>
      <c r="K26" s="83"/>
      <c r="L26" s="83"/>
      <c r="M26" s="83"/>
      <c r="N26" s="103">
        <f t="shared" si="2"/>
        <v>0</v>
      </c>
      <c r="O26" s="84">
        <f>G26+N26</f>
        <v>0</v>
      </c>
      <c r="P26" s="104">
        <f t="shared" si="4"/>
        <v>0</v>
      </c>
      <c r="Q26" s="26">
        <f t="shared" si="4"/>
        <v>0</v>
      </c>
      <c r="R26" s="26">
        <f t="shared" si="5"/>
        <v>0</v>
      </c>
      <c r="S26" s="26">
        <f t="shared" si="5"/>
        <v>0</v>
      </c>
      <c r="T26" s="26">
        <f t="shared" si="5"/>
        <v>0</v>
      </c>
      <c r="U26" s="255">
        <f t="shared" si="5"/>
        <v>0</v>
      </c>
      <c r="V26" s="255">
        <f t="shared" si="5"/>
        <v>0</v>
      </c>
      <c r="W26" s="26">
        <f t="shared" si="5"/>
        <v>0</v>
      </c>
      <c r="X26" s="26">
        <f t="shared" si="5"/>
        <v>0</v>
      </c>
      <c r="Y26" s="26">
        <f t="shared" si="5"/>
        <v>0</v>
      </c>
      <c r="Z26" s="128">
        <f t="shared" si="5"/>
        <v>0</v>
      </c>
      <c r="AA26" s="26">
        <f>IF(C26="",0,IF(VLOOKUP($C26,limity!$A$3:$CC$9,HLOOKUP($D$15,limity!$A$3:$CC$4,2,FALSE),FALSE)=0,G26-K26,IF(G26-K26&gt;VLOOKUP($C26,limity!$A$3:$CC$9,HLOOKUP($D$15,limity!$A$3:$CC$4,2,FALSE),FALSE),VLOOKUP($C26,limity!$A$3:$CC$9,HLOOKUP($D$15,limity!$A$3:$CC$4,2,FALSE),FALSE),G26-K26)))</f>
        <v>0</v>
      </c>
      <c r="AB26" s="26" t="e">
        <f t="shared" si="6"/>
        <v>#DIV/0!</v>
      </c>
      <c r="AC26" s="133" t="e">
        <f>IF(AB26/E26&gt;VLOOKUP($C26,limity!$A$17:$AO$21,HLOOKUP($D$15,limity!$A$15:$W$21,2,FALSE),FALSE),E26*VLOOKUP($C26,limity!$A$17:$AO$21,HLOOKUP($D$15,limity!$A$15:$W$21,2,FALSE),FALSE),AB26)</f>
        <v>#DIV/0!</v>
      </c>
      <c r="AD26" s="82" t="e">
        <f t="shared" ref="AD26:AD43" si="8">AC26*(H26/(H26+I26+J26))</f>
        <v>#DIV/0!</v>
      </c>
      <c r="AE26" s="82" t="e">
        <f t="shared" ref="AE26:AE43" si="9">AC26*(I26/(I26+H26+J26))</f>
        <v>#DIV/0!</v>
      </c>
      <c r="AF26" s="82" t="e">
        <f t="shared" ref="AF26:AF43" si="10">AC26*(J26/(I26+H26+J26))</f>
        <v>#DIV/0!</v>
      </c>
      <c r="AG26" s="84" t="e">
        <f t="shared" ref="AG26:AG43" si="11">SUM(AH26:AR26)</f>
        <v>#DIV/0!</v>
      </c>
      <c r="AH26" s="82" t="e">
        <f t="shared" ref="AH26:AR43" si="12">ROUNDDOWN($AC26*AH$23,2)</f>
        <v>#DIV/0!</v>
      </c>
      <c r="AI26" s="82" t="e">
        <f t="shared" si="7"/>
        <v>#DIV/0!</v>
      </c>
      <c r="AJ26" s="82" t="e">
        <f t="shared" si="7"/>
        <v>#DIV/0!</v>
      </c>
      <c r="AK26" s="82" t="e">
        <f t="shared" si="7"/>
        <v>#DIV/0!</v>
      </c>
      <c r="AL26" s="82" t="e">
        <f t="shared" si="7"/>
        <v>#DIV/0!</v>
      </c>
      <c r="AM26" s="82" t="e">
        <f t="shared" si="7"/>
        <v>#DIV/0!</v>
      </c>
      <c r="AN26" s="82" t="e">
        <f t="shared" si="7"/>
        <v>#DIV/0!</v>
      </c>
      <c r="AO26" s="82" t="e">
        <f t="shared" si="7"/>
        <v>#DIV/0!</v>
      </c>
      <c r="AP26" s="82" t="e">
        <f t="shared" si="7"/>
        <v>#DIV/0!</v>
      </c>
      <c r="AQ26" s="82" t="e">
        <f t="shared" si="7"/>
        <v>#DIV/0!</v>
      </c>
      <c r="AR26" s="103" t="e">
        <f t="shared" si="7"/>
        <v>#DIV/0!</v>
      </c>
      <c r="AS26" s="140" t="e">
        <f t="shared" ref="AS26:AS43" si="13">AC26+AG26</f>
        <v>#DIV/0!</v>
      </c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4"/>
    </row>
    <row r="27" spans="1:75" s="40" customFormat="1" x14ac:dyDescent="0.2">
      <c r="A27" s="116" t="s">
        <v>8</v>
      </c>
      <c r="B27" s="81"/>
      <c r="C27" s="117"/>
      <c r="D27" s="82"/>
      <c r="E27" s="82"/>
      <c r="F27" s="109" t="e">
        <f t="shared" si="0"/>
        <v>#DIV/0!</v>
      </c>
      <c r="G27" s="102">
        <f t="shared" si="1"/>
        <v>0</v>
      </c>
      <c r="H27" s="82"/>
      <c r="I27" s="82"/>
      <c r="J27" s="82"/>
      <c r="K27" s="82"/>
      <c r="L27" s="82"/>
      <c r="M27" s="82"/>
      <c r="N27" s="103">
        <f t="shared" si="2"/>
        <v>0</v>
      </c>
      <c r="O27" s="84">
        <f t="shared" si="3"/>
        <v>0</v>
      </c>
      <c r="P27" s="104">
        <f t="shared" si="4"/>
        <v>0</v>
      </c>
      <c r="Q27" s="26">
        <f t="shared" si="4"/>
        <v>0</v>
      </c>
      <c r="R27" s="26">
        <f t="shared" si="5"/>
        <v>0</v>
      </c>
      <c r="S27" s="26">
        <f t="shared" si="5"/>
        <v>0</v>
      </c>
      <c r="T27" s="26">
        <f t="shared" si="5"/>
        <v>0</v>
      </c>
      <c r="U27" s="255">
        <f t="shared" si="5"/>
        <v>0</v>
      </c>
      <c r="V27" s="255">
        <f t="shared" si="5"/>
        <v>0</v>
      </c>
      <c r="W27" s="26">
        <f t="shared" si="5"/>
        <v>0</v>
      </c>
      <c r="X27" s="26">
        <f t="shared" si="5"/>
        <v>0</v>
      </c>
      <c r="Y27" s="26">
        <f t="shared" si="5"/>
        <v>0</v>
      </c>
      <c r="Z27" s="128">
        <f t="shared" si="5"/>
        <v>0</v>
      </c>
      <c r="AA27" s="26">
        <f>IF(C27="",0,IF(VLOOKUP($C27,limity!$A$3:$CC$9,HLOOKUP($D$15,limity!$A$3:$CC$4,2,FALSE),FALSE)=0,G27-K27,IF(G27-K27&gt;VLOOKUP($C27,limity!$A$3:$CC$9,HLOOKUP($D$15,limity!$A$3:$CC$4,2,FALSE),FALSE),VLOOKUP($C27,limity!$A$3:$CC$9,HLOOKUP($D$15,limity!$A$3:$CC$4,2,FALSE),FALSE),G27-K27)))</f>
        <v>0</v>
      </c>
      <c r="AB27" s="26" t="e">
        <f t="shared" si="6"/>
        <v>#DIV/0!</v>
      </c>
      <c r="AC27" s="133" t="e">
        <f>IF(AB27/E27&gt;VLOOKUP($C27,limity!$A$17:$AO$21,HLOOKUP($D$15,limity!$A$15:$W$21,2,FALSE),FALSE),E27*VLOOKUP($C27,limity!$A$17:$AO$21,HLOOKUP($D$15,limity!$A$15:$W$21,2,FALSE),FALSE),AB27)</f>
        <v>#DIV/0!</v>
      </c>
      <c r="AD27" s="82" t="e">
        <f t="shared" si="8"/>
        <v>#DIV/0!</v>
      </c>
      <c r="AE27" s="82" t="e">
        <f t="shared" si="9"/>
        <v>#DIV/0!</v>
      </c>
      <c r="AF27" s="82" t="e">
        <f t="shared" si="10"/>
        <v>#DIV/0!</v>
      </c>
      <c r="AG27" s="84" t="e">
        <f t="shared" si="11"/>
        <v>#DIV/0!</v>
      </c>
      <c r="AH27" s="82" t="e">
        <f t="shared" si="12"/>
        <v>#DIV/0!</v>
      </c>
      <c r="AI27" s="82" t="e">
        <f t="shared" si="7"/>
        <v>#DIV/0!</v>
      </c>
      <c r="AJ27" s="82" t="e">
        <f>ROUNDDOWN($AC27*AJ$23,2)</f>
        <v>#DIV/0!</v>
      </c>
      <c r="AK27" s="82" t="e">
        <f t="shared" si="7"/>
        <v>#DIV/0!</v>
      </c>
      <c r="AL27" s="82" t="e">
        <f t="shared" si="7"/>
        <v>#DIV/0!</v>
      </c>
      <c r="AM27" s="82" t="e">
        <f t="shared" si="7"/>
        <v>#DIV/0!</v>
      </c>
      <c r="AN27" s="82" t="e">
        <f t="shared" si="7"/>
        <v>#DIV/0!</v>
      </c>
      <c r="AO27" s="82" t="e">
        <f t="shared" si="7"/>
        <v>#DIV/0!</v>
      </c>
      <c r="AP27" s="82" t="e">
        <f t="shared" si="7"/>
        <v>#DIV/0!</v>
      </c>
      <c r="AQ27" s="82" t="e">
        <f t="shared" si="7"/>
        <v>#DIV/0!</v>
      </c>
      <c r="AR27" s="103" t="e">
        <f t="shared" si="7"/>
        <v>#DIV/0!</v>
      </c>
      <c r="AS27" s="140" t="e">
        <f t="shared" si="13"/>
        <v>#DIV/0!</v>
      </c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6"/>
    </row>
    <row r="28" spans="1:75" s="199" customFormat="1" x14ac:dyDescent="0.2">
      <c r="A28" s="116" t="s">
        <v>101</v>
      </c>
      <c r="B28" s="81"/>
      <c r="C28" s="117"/>
      <c r="D28" s="82"/>
      <c r="E28" s="82"/>
      <c r="F28" s="109" t="e">
        <f t="shared" si="0"/>
        <v>#DIV/0!</v>
      </c>
      <c r="G28" s="102">
        <f t="shared" si="1"/>
        <v>0</v>
      </c>
      <c r="H28" s="82"/>
      <c r="I28" s="82"/>
      <c r="J28" s="82"/>
      <c r="K28" s="82"/>
      <c r="L28" s="82"/>
      <c r="M28" s="82"/>
      <c r="N28" s="103">
        <f t="shared" si="2"/>
        <v>0</v>
      </c>
      <c r="O28" s="84">
        <f>G28+N28</f>
        <v>0</v>
      </c>
      <c r="P28" s="104">
        <f t="shared" si="4"/>
        <v>0</v>
      </c>
      <c r="Q28" s="26">
        <f t="shared" si="4"/>
        <v>0</v>
      </c>
      <c r="R28" s="26">
        <f t="shared" si="5"/>
        <v>0</v>
      </c>
      <c r="S28" s="26">
        <f t="shared" si="5"/>
        <v>0</v>
      </c>
      <c r="T28" s="26">
        <f t="shared" si="5"/>
        <v>0</v>
      </c>
      <c r="U28" s="255">
        <f t="shared" si="5"/>
        <v>0</v>
      </c>
      <c r="V28" s="255">
        <f t="shared" si="5"/>
        <v>0</v>
      </c>
      <c r="W28" s="26">
        <f t="shared" si="5"/>
        <v>0</v>
      </c>
      <c r="X28" s="26">
        <f t="shared" si="5"/>
        <v>0</v>
      </c>
      <c r="Y28" s="26">
        <f t="shared" si="5"/>
        <v>0</v>
      </c>
      <c r="Z28" s="128">
        <f t="shared" si="5"/>
        <v>0</v>
      </c>
      <c r="AA28" s="26">
        <f>IF(C28="",0,IF(VLOOKUP($C28,limity!$A$3:$CC$9,HLOOKUP($D$15,limity!$A$3:$CC$4,2,FALSE),FALSE)=0,G28-K28,IF(G28-K28&gt;VLOOKUP($C28,limity!$A$3:$CC$9,HLOOKUP($D$15,limity!$A$3:$CC$4,2,FALSE),FALSE),VLOOKUP($C28,limity!$A$3:$CC$9,HLOOKUP($D$15,limity!$A$3:$CC$4,2,FALSE),FALSE),G28-K28)))</f>
        <v>0</v>
      </c>
      <c r="AB28" s="26" t="e">
        <f t="shared" si="6"/>
        <v>#DIV/0!</v>
      </c>
      <c r="AC28" s="133" t="e">
        <f>IF(AB28/E28&gt;VLOOKUP($C28,limity!$A$17:$AO$21,HLOOKUP($D$15,limity!$A$15:$W$21,2,FALSE),FALSE),E28*VLOOKUP($C28,limity!$A$17:$AO$21,HLOOKUP($D$15,limity!$A$15:$W$21,2,FALSE),FALSE),AB28)</f>
        <v>#DIV/0!</v>
      </c>
      <c r="AD28" s="82" t="e">
        <f t="shared" si="8"/>
        <v>#DIV/0!</v>
      </c>
      <c r="AE28" s="82" t="e">
        <f t="shared" si="9"/>
        <v>#DIV/0!</v>
      </c>
      <c r="AF28" s="82" t="e">
        <f t="shared" si="10"/>
        <v>#DIV/0!</v>
      </c>
      <c r="AG28" s="84" t="e">
        <f t="shared" si="11"/>
        <v>#DIV/0!</v>
      </c>
      <c r="AH28" s="82" t="e">
        <f t="shared" si="12"/>
        <v>#DIV/0!</v>
      </c>
      <c r="AI28" s="82" t="e">
        <f t="shared" si="7"/>
        <v>#DIV/0!</v>
      </c>
      <c r="AJ28" s="82" t="e">
        <f>ROUNDDOWN($AC28*AJ$23,2)</f>
        <v>#DIV/0!</v>
      </c>
      <c r="AK28" s="82" t="e">
        <f t="shared" si="7"/>
        <v>#DIV/0!</v>
      </c>
      <c r="AL28" s="82" t="e">
        <f t="shared" si="7"/>
        <v>#DIV/0!</v>
      </c>
      <c r="AM28" s="82" t="e">
        <f t="shared" si="7"/>
        <v>#DIV/0!</v>
      </c>
      <c r="AN28" s="82" t="e">
        <f t="shared" si="7"/>
        <v>#DIV/0!</v>
      </c>
      <c r="AO28" s="82" t="e">
        <f t="shared" si="7"/>
        <v>#DIV/0!</v>
      </c>
      <c r="AP28" s="82" t="e">
        <f t="shared" si="7"/>
        <v>#DIV/0!</v>
      </c>
      <c r="AQ28" s="82" t="e">
        <f t="shared" si="7"/>
        <v>#DIV/0!</v>
      </c>
      <c r="AR28" s="103" t="e">
        <f t="shared" si="7"/>
        <v>#DIV/0!</v>
      </c>
      <c r="AS28" s="140" t="e">
        <f t="shared" si="13"/>
        <v>#DIV/0!</v>
      </c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6"/>
    </row>
    <row r="29" spans="1:75" s="40" customFormat="1" x14ac:dyDescent="0.2">
      <c r="A29" s="116" t="s">
        <v>102</v>
      </c>
      <c r="B29" s="81"/>
      <c r="C29" s="117"/>
      <c r="D29" s="82"/>
      <c r="E29" s="82"/>
      <c r="F29" s="109" t="e">
        <f>ROUNDDOWN(E29/D29,4)</f>
        <v>#DIV/0!</v>
      </c>
      <c r="G29" s="102">
        <f>H29+I29+J29+K29</f>
        <v>0</v>
      </c>
      <c r="H29" s="82"/>
      <c r="I29" s="82"/>
      <c r="J29" s="82"/>
      <c r="K29" s="82"/>
      <c r="L29" s="82"/>
      <c r="M29" s="82"/>
      <c r="N29" s="103">
        <f t="shared" si="2"/>
        <v>0</v>
      </c>
      <c r="O29" s="84">
        <f t="shared" si="3"/>
        <v>0</v>
      </c>
      <c r="P29" s="104">
        <f t="shared" si="4"/>
        <v>0</v>
      </c>
      <c r="Q29" s="26">
        <f t="shared" si="4"/>
        <v>0</v>
      </c>
      <c r="R29" s="26">
        <f t="shared" si="5"/>
        <v>0</v>
      </c>
      <c r="S29" s="26">
        <f t="shared" si="5"/>
        <v>0</v>
      </c>
      <c r="T29" s="26">
        <f t="shared" si="5"/>
        <v>0</v>
      </c>
      <c r="U29" s="255">
        <f t="shared" si="5"/>
        <v>0</v>
      </c>
      <c r="V29" s="255">
        <f t="shared" si="5"/>
        <v>0</v>
      </c>
      <c r="W29" s="26">
        <f t="shared" si="5"/>
        <v>0</v>
      </c>
      <c r="X29" s="26">
        <f t="shared" si="5"/>
        <v>0</v>
      </c>
      <c r="Y29" s="26">
        <f t="shared" si="5"/>
        <v>0</v>
      </c>
      <c r="Z29" s="128">
        <f t="shared" si="5"/>
        <v>0</v>
      </c>
      <c r="AA29" s="26">
        <f>IF(C29="",0,IF(VLOOKUP($C29,limity!$A$3:$CC$9,HLOOKUP($D$15,limity!$A$3:$CC$4,2,FALSE),FALSE)=0,G29-K29,IF(G29-K29&gt;VLOOKUP($C29,limity!$A$3:$CC$9,HLOOKUP($D$15,limity!$A$3:$CC$4,2,FALSE),FALSE),VLOOKUP($C29,limity!$A$3:$CC$9,HLOOKUP($D$15,limity!$A$3:$CC$4,2,FALSE),FALSE),G29-K29)))</f>
        <v>0</v>
      </c>
      <c r="AB29" s="26" t="e">
        <f t="shared" si="6"/>
        <v>#DIV/0!</v>
      </c>
      <c r="AC29" s="133" t="e">
        <f>IF(AB29/E29&gt;VLOOKUP($C29,limity!$A$17:$AO$21,HLOOKUP($D$15,limity!$A$15:$W$21,2,FALSE),FALSE),E29*VLOOKUP($C29,limity!$A$17:$AO$21,HLOOKUP($D$15,limity!$A$15:$W$21,2,FALSE),FALSE),AB29)</f>
        <v>#DIV/0!</v>
      </c>
      <c r="AD29" s="82" t="e">
        <f t="shared" si="8"/>
        <v>#DIV/0!</v>
      </c>
      <c r="AE29" s="82" t="e">
        <f t="shared" si="9"/>
        <v>#DIV/0!</v>
      </c>
      <c r="AF29" s="82" t="e">
        <f t="shared" si="10"/>
        <v>#DIV/0!</v>
      </c>
      <c r="AG29" s="84" t="e">
        <f t="shared" si="11"/>
        <v>#DIV/0!</v>
      </c>
      <c r="AH29" s="82" t="e">
        <f t="shared" si="12"/>
        <v>#DIV/0!</v>
      </c>
      <c r="AI29" s="82" t="e">
        <f t="shared" si="7"/>
        <v>#DIV/0!</v>
      </c>
      <c r="AJ29" s="82" t="e">
        <f t="shared" si="7"/>
        <v>#DIV/0!</v>
      </c>
      <c r="AK29" s="82" t="e">
        <f t="shared" si="7"/>
        <v>#DIV/0!</v>
      </c>
      <c r="AL29" s="82" t="e">
        <f t="shared" si="7"/>
        <v>#DIV/0!</v>
      </c>
      <c r="AM29" s="82" t="e">
        <f t="shared" si="7"/>
        <v>#DIV/0!</v>
      </c>
      <c r="AN29" s="82" t="e">
        <f t="shared" si="7"/>
        <v>#DIV/0!</v>
      </c>
      <c r="AO29" s="82" t="e">
        <f t="shared" si="7"/>
        <v>#DIV/0!</v>
      </c>
      <c r="AP29" s="82" t="e">
        <f t="shared" si="7"/>
        <v>#DIV/0!</v>
      </c>
      <c r="AQ29" s="82" t="e">
        <f t="shared" si="7"/>
        <v>#DIV/0!</v>
      </c>
      <c r="AR29" s="103" t="e">
        <f t="shared" si="7"/>
        <v>#DIV/0!</v>
      </c>
      <c r="AS29" s="140" t="e">
        <f t="shared" si="13"/>
        <v>#DIV/0!</v>
      </c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</row>
    <row r="30" spans="1:75" s="12" customFormat="1" x14ac:dyDescent="0.2">
      <c r="A30" s="353" t="s">
        <v>104</v>
      </c>
      <c r="B30" s="354"/>
      <c r="C30" s="354"/>
      <c r="D30" s="118">
        <f t="shared" ref="D30:AS30" si="14">SUM(D25:D29)</f>
        <v>0</v>
      </c>
      <c r="E30" s="118">
        <f t="shared" si="14"/>
        <v>0</v>
      </c>
      <c r="F30" s="163" t="e">
        <f t="shared" si="14"/>
        <v>#DIV/0!</v>
      </c>
      <c r="G30" s="119">
        <f t="shared" si="14"/>
        <v>0</v>
      </c>
      <c r="H30" s="118">
        <f t="shared" si="14"/>
        <v>0</v>
      </c>
      <c r="I30" s="118">
        <f t="shared" si="14"/>
        <v>0</v>
      </c>
      <c r="J30" s="256">
        <f t="shared" si="14"/>
        <v>0</v>
      </c>
      <c r="K30" s="256">
        <f t="shared" si="14"/>
        <v>0</v>
      </c>
      <c r="L30" s="256">
        <f t="shared" si="14"/>
        <v>0</v>
      </c>
      <c r="M30" s="256">
        <f t="shared" si="14"/>
        <v>0</v>
      </c>
      <c r="N30" s="256">
        <f t="shared" si="14"/>
        <v>0</v>
      </c>
      <c r="O30" s="118">
        <f t="shared" si="14"/>
        <v>0</v>
      </c>
      <c r="P30" s="118">
        <f t="shared" si="14"/>
        <v>0</v>
      </c>
      <c r="Q30" s="118">
        <f t="shared" si="14"/>
        <v>0</v>
      </c>
      <c r="R30" s="118">
        <f t="shared" si="14"/>
        <v>0</v>
      </c>
      <c r="S30" s="118">
        <f t="shared" si="14"/>
        <v>0</v>
      </c>
      <c r="T30" s="118">
        <f t="shared" si="14"/>
        <v>0</v>
      </c>
      <c r="U30" s="256">
        <f t="shared" si="14"/>
        <v>0</v>
      </c>
      <c r="V30" s="256">
        <f t="shared" si="14"/>
        <v>0</v>
      </c>
      <c r="W30" s="118">
        <f t="shared" si="14"/>
        <v>0</v>
      </c>
      <c r="X30" s="118">
        <f t="shared" si="14"/>
        <v>0</v>
      </c>
      <c r="Y30" s="118">
        <f t="shared" si="14"/>
        <v>0</v>
      </c>
      <c r="Z30" s="131">
        <f t="shared" si="14"/>
        <v>0</v>
      </c>
      <c r="AA30" s="118">
        <f t="shared" si="14"/>
        <v>0</v>
      </c>
      <c r="AB30" s="118" t="e">
        <f t="shared" si="14"/>
        <v>#DIV/0!</v>
      </c>
      <c r="AC30" s="119" t="e">
        <f t="shared" si="14"/>
        <v>#DIV/0!</v>
      </c>
      <c r="AD30" s="118" t="e">
        <f t="shared" si="14"/>
        <v>#DIV/0!</v>
      </c>
      <c r="AE30" s="118" t="e">
        <f t="shared" si="14"/>
        <v>#DIV/0!</v>
      </c>
      <c r="AF30" s="118" t="e">
        <f t="shared" si="14"/>
        <v>#DIV/0!</v>
      </c>
      <c r="AG30" s="118" t="e">
        <f t="shared" si="14"/>
        <v>#DIV/0!</v>
      </c>
      <c r="AH30" s="118" t="e">
        <f t="shared" si="14"/>
        <v>#DIV/0!</v>
      </c>
      <c r="AI30" s="118" t="e">
        <f t="shared" si="14"/>
        <v>#DIV/0!</v>
      </c>
      <c r="AJ30" s="118" t="e">
        <f t="shared" si="14"/>
        <v>#DIV/0!</v>
      </c>
      <c r="AK30" s="118" t="e">
        <f t="shared" si="14"/>
        <v>#DIV/0!</v>
      </c>
      <c r="AL30" s="118" t="e">
        <f t="shared" si="14"/>
        <v>#DIV/0!</v>
      </c>
      <c r="AM30" s="118" t="e">
        <f t="shared" si="14"/>
        <v>#DIV/0!</v>
      </c>
      <c r="AN30" s="118" t="e">
        <f t="shared" si="14"/>
        <v>#DIV/0!</v>
      </c>
      <c r="AO30" s="118" t="e">
        <f t="shared" si="14"/>
        <v>#DIV/0!</v>
      </c>
      <c r="AP30" s="118" t="e">
        <f t="shared" si="14"/>
        <v>#DIV/0!</v>
      </c>
      <c r="AQ30" s="118" t="e">
        <f t="shared" si="14"/>
        <v>#DIV/0!</v>
      </c>
      <c r="AR30" s="131" t="e">
        <f t="shared" si="14"/>
        <v>#DIV/0!</v>
      </c>
      <c r="AS30" s="141" t="e">
        <f t="shared" si="14"/>
        <v>#DIV/0!</v>
      </c>
      <c r="AT30" s="4"/>
      <c r="AU30" s="4"/>
      <c r="AV30" s="4"/>
      <c r="AW30" s="4"/>
      <c r="AX30" s="4"/>
      <c r="AY30" s="4"/>
      <c r="AZ30" s="4"/>
      <c r="BA30" s="4"/>
      <c r="BB30" s="4"/>
      <c r="BC30" s="4"/>
      <c r="BW30" s="40"/>
    </row>
    <row r="31" spans="1:75" ht="14.25" x14ac:dyDescent="0.2">
      <c r="A31" s="273" t="s">
        <v>115</v>
      </c>
      <c r="B31" s="273"/>
      <c r="C31" s="273"/>
      <c r="D31" s="274"/>
      <c r="E31" s="274"/>
      <c r="F31" s="274"/>
      <c r="G31" s="170"/>
      <c r="H31" s="171"/>
      <c r="I31" s="171"/>
      <c r="J31" s="257"/>
      <c r="K31" s="257"/>
      <c r="L31" s="257"/>
      <c r="M31" s="257"/>
      <c r="N31" s="257"/>
      <c r="O31" s="171"/>
      <c r="P31" s="171"/>
      <c r="Q31" s="171"/>
      <c r="R31" s="171"/>
      <c r="S31" s="171"/>
      <c r="T31" s="171"/>
      <c r="U31" s="257"/>
      <c r="V31" s="257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42"/>
      <c r="AT31" s="4"/>
      <c r="AU31" s="4"/>
      <c r="AV31" s="4"/>
      <c r="AW31" s="4"/>
      <c r="AX31" s="4"/>
      <c r="AY31" s="4"/>
      <c r="AZ31" s="4"/>
      <c r="BA31" s="4"/>
      <c r="BB31" s="4"/>
      <c r="BC31" s="4"/>
    </row>
    <row r="32" spans="1:75" x14ac:dyDescent="0.2">
      <c r="A32" s="164" t="s">
        <v>6</v>
      </c>
      <c r="B32" s="110"/>
      <c r="C32" s="165"/>
      <c r="D32" s="166"/>
      <c r="E32" s="166"/>
      <c r="F32" s="112" t="e">
        <f>ROUNDDOWN(E32/D32,4)</f>
        <v>#DIV/0!</v>
      </c>
      <c r="G32" s="167">
        <f t="shared" ref="G32:G43" si="15">H32+I32+J32+K32</f>
        <v>0</v>
      </c>
      <c r="H32" s="166"/>
      <c r="I32" s="166"/>
      <c r="J32" s="262"/>
      <c r="K32" s="263"/>
      <c r="L32" s="263"/>
      <c r="M32" s="263"/>
      <c r="N32" s="264">
        <f t="shared" si="2"/>
        <v>0</v>
      </c>
      <c r="O32" s="168">
        <f t="shared" si="3"/>
        <v>0</v>
      </c>
      <c r="P32" s="187">
        <f>ROUNDDOWN(P$23*$G32,2)+ROUNDDOWN(P$23*$L32,2)</f>
        <v>0</v>
      </c>
      <c r="Q32" s="188">
        <f>ROUNDDOWN(Q$23*$G32,2)+ROUNDDOWN(Q$23*$L32,2)</f>
        <v>0</v>
      </c>
      <c r="R32" s="188">
        <f t="shared" si="5"/>
        <v>0</v>
      </c>
      <c r="S32" s="188">
        <f t="shared" si="5"/>
        <v>0</v>
      </c>
      <c r="T32" s="188">
        <f t="shared" si="5"/>
        <v>0</v>
      </c>
      <c r="U32" s="258">
        <f t="shared" si="5"/>
        <v>0</v>
      </c>
      <c r="V32" s="258">
        <f t="shared" si="5"/>
        <v>0</v>
      </c>
      <c r="W32" s="188">
        <f t="shared" si="5"/>
        <v>0</v>
      </c>
      <c r="X32" s="188">
        <f t="shared" si="5"/>
        <v>0</v>
      </c>
      <c r="Y32" s="188">
        <f t="shared" si="5"/>
        <v>0</v>
      </c>
      <c r="Z32" s="189">
        <f t="shared" si="5"/>
        <v>0</v>
      </c>
      <c r="AA32" s="190">
        <f>IF(C32="",0,IF(VLOOKUP($C32,limity!$A$3:$CC$9,HLOOKUP($D$15,limity!$A$3:$CC$4,2,FALSE),FALSE)=0,G32-K32,IF(G32-K32&gt;VLOOKUP($C32,limity!$A$3:$CC$9,HLOOKUP($D$15,limity!$A$3:$CC$4,2,FALSE),FALSE),VLOOKUP($C32,limity!$A$3:$CC$9,HLOOKUP($D$15,limity!$A$3:$CC$4,2,FALSE),FALSE),G32-K32)))</f>
        <v>0</v>
      </c>
      <c r="AB32" s="190" t="e">
        <f t="shared" si="6"/>
        <v>#DIV/0!</v>
      </c>
      <c r="AC32" s="169" t="e">
        <f>IF(AB32/E32&gt;VLOOKUP($C32,limity!$A$17:$AO$21,HLOOKUP($D$15,limity!$A$15:$W$21,2,FALSE),FALSE),E32*VLOOKUP($C32,limity!$A$17:$AO$21,HLOOKUP($D$15,limity!$A$15:$W$21,2,FALSE),FALSE),AB32)</f>
        <v>#DIV/0!</v>
      </c>
      <c r="AD32" s="166" t="e">
        <f t="shared" si="8"/>
        <v>#DIV/0!</v>
      </c>
      <c r="AE32" s="166" t="e">
        <f t="shared" si="9"/>
        <v>#DIV/0!</v>
      </c>
      <c r="AF32" s="166" t="e">
        <f t="shared" si="10"/>
        <v>#DIV/0!</v>
      </c>
      <c r="AG32" s="168" t="e">
        <f t="shared" si="11"/>
        <v>#DIV/0!</v>
      </c>
      <c r="AH32" s="166" t="e">
        <f t="shared" si="12"/>
        <v>#DIV/0!</v>
      </c>
      <c r="AI32" s="166" t="e">
        <f t="shared" si="7"/>
        <v>#DIV/0!</v>
      </c>
      <c r="AJ32" s="166" t="e">
        <f t="shared" si="7"/>
        <v>#DIV/0!</v>
      </c>
      <c r="AK32" s="166" t="e">
        <f t="shared" si="7"/>
        <v>#DIV/0!</v>
      </c>
      <c r="AL32" s="166" t="e">
        <f t="shared" si="7"/>
        <v>#DIV/0!</v>
      </c>
      <c r="AM32" s="166" t="e">
        <f t="shared" si="7"/>
        <v>#DIV/0!</v>
      </c>
      <c r="AN32" s="166" t="e">
        <f t="shared" si="7"/>
        <v>#DIV/0!</v>
      </c>
      <c r="AO32" s="166" t="e">
        <f t="shared" si="7"/>
        <v>#DIV/0!</v>
      </c>
      <c r="AP32" s="166" t="e">
        <f t="shared" si="7"/>
        <v>#DIV/0!</v>
      </c>
      <c r="AQ32" s="166" t="e">
        <f t="shared" si="7"/>
        <v>#DIV/0!</v>
      </c>
      <c r="AR32" s="111" t="e">
        <f t="shared" si="7"/>
        <v>#DIV/0!</v>
      </c>
      <c r="AS32" s="143" t="e">
        <f t="shared" si="13"/>
        <v>#DIV/0!</v>
      </c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116" t="s">
        <v>7</v>
      </c>
      <c r="B33" s="81"/>
      <c r="C33" s="115"/>
      <c r="D33" s="82"/>
      <c r="E33" s="82"/>
      <c r="F33" s="109" t="e">
        <f t="shared" ref="F33:F36" si="16">ROUNDDOWN(E33/D33,4)</f>
        <v>#DIV/0!</v>
      </c>
      <c r="G33" s="102">
        <f t="shared" si="15"/>
        <v>0</v>
      </c>
      <c r="H33" s="82"/>
      <c r="I33" s="82"/>
      <c r="J33" s="265"/>
      <c r="K33" s="266"/>
      <c r="L33" s="266"/>
      <c r="M33" s="266"/>
      <c r="N33" s="267">
        <f t="shared" si="2"/>
        <v>0</v>
      </c>
      <c r="O33" s="84">
        <f t="shared" si="3"/>
        <v>0</v>
      </c>
      <c r="P33" s="104">
        <f t="shared" ref="P33:Q36" si="17">ROUNDDOWN(P$23*$G33,2)+ROUNDDOWN(P$23*$L33,2)</f>
        <v>0</v>
      </c>
      <c r="Q33" s="26">
        <f t="shared" si="17"/>
        <v>0</v>
      </c>
      <c r="R33" s="26">
        <f t="shared" si="5"/>
        <v>0</v>
      </c>
      <c r="S33" s="26">
        <f t="shared" si="5"/>
        <v>0</v>
      </c>
      <c r="T33" s="26">
        <f t="shared" si="5"/>
        <v>0</v>
      </c>
      <c r="U33" s="255">
        <f t="shared" si="5"/>
        <v>0</v>
      </c>
      <c r="V33" s="255">
        <f t="shared" si="5"/>
        <v>0</v>
      </c>
      <c r="W33" s="26">
        <f t="shared" si="5"/>
        <v>0</v>
      </c>
      <c r="X33" s="26">
        <f t="shared" si="5"/>
        <v>0</v>
      </c>
      <c r="Y33" s="26">
        <f t="shared" si="5"/>
        <v>0</v>
      </c>
      <c r="Z33" s="128">
        <f t="shared" si="5"/>
        <v>0</v>
      </c>
      <c r="AA33" s="186">
        <f>IF(C33="",0,IF(VLOOKUP($C33,limity!$A$3:$CC$9,HLOOKUP($D$15,limity!$A$3:$CC$4,2,FALSE),FALSE)=0,G33-K33,IF(G33-K33&gt;VLOOKUP($C33,limity!$A$3:$CC$9,HLOOKUP($D$15,limity!$A$3:$CC$4,2,FALSE),FALSE),VLOOKUP($C33,limity!$A$3:$CC$9,HLOOKUP($D$15,limity!$A$3:$CC$4,2,FALSE),FALSE),G33-K33)))</f>
        <v>0</v>
      </c>
      <c r="AB33" s="186" t="e">
        <f t="shared" si="6"/>
        <v>#DIV/0!</v>
      </c>
      <c r="AC33" s="133" t="e">
        <f>IF(AB33/E33&gt;VLOOKUP($C33,limity!$A$17:$AO$21,HLOOKUP($D$15,limity!$A$15:$W$21,2,FALSE),FALSE),E33*VLOOKUP($C33,limity!$A$17:$AO$21,HLOOKUP($D$15,limity!$A$15:$W$21,2,FALSE),FALSE),AB33)</f>
        <v>#DIV/0!</v>
      </c>
      <c r="AD33" s="82" t="e">
        <f t="shared" si="8"/>
        <v>#DIV/0!</v>
      </c>
      <c r="AE33" s="82" t="e">
        <f t="shared" si="9"/>
        <v>#DIV/0!</v>
      </c>
      <c r="AF33" s="82" t="e">
        <f t="shared" si="10"/>
        <v>#DIV/0!</v>
      </c>
      <c r="AG33" s="84" t="e">
        <f t="shared" si="11"/>
        <v>#DIV/0!</v>
      </c>
      <c r="AH33" s="82" t="e">
        <f t="shared" si="12"/>
        <v>#DIV/0!</v>
      </c>
      <c r="AI33" s="82" t="e">
        <f t="shared" si="7"/>
        <v>#DIV/0!</v>
      </c>
      <c r="AJ33" s="82" t="e">
        <f t="shared" si="7"/>
        <v>#DIV/0!</v>
      </c>
      <c r="AK33" s="82" t="e">
        <f t="shared" si="7"/>
        <v>#DIV/0!</v>
      </c>
      <c r="AL33" s="82" t="e">
        <f t="shared" si="7"/>
        <v>#DIV/0!</v>
      </c>
      <c r="AM33" s="82" t="e">
        <f t="shared" si="7"/>
        <v>#DIV/0!</v>
      </c>
      <c r="AN33" s="82" t="e">
        <f t="shared" si="7"/>
        <v>#DIV/0!</v>
      </c>
      <c r="AO33" s="82" t="e">
        <f t="shared" si="7"/>
        <v>#DIV/0!</v>
      </c>
      <c r="AP33" s="82" t="e">
        <f t="shared" si="7"/>
        <v>#DIV/0!</v>
      </c>
      <c r="AQ33" s="82" t="e">
        <f t="shared" si="7"/>
        <v>#DIV/0!</v>
      </c>
      <c r="AR33" s="103" t="e">
        <f t="shared" si="7"/>
        <v>#DIV/0!</v>
      </c>
      <c r="AS33" s="140" t="e">
        <f t="shared" si="13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s="197" customFormat="1" x14ac:dyDescent="0.2">
      <c r="A34" s="116" t="s">
        <v>8</v>
      </c>
      <c r="B34" s="81"/>
      <c r="C34" s="115"/>
      <c r="D34" s="82"/>
      <c r="E34" s="82"/>
      <c r="F34" s="109" t="e">
        <f t="shared" si="16"/>
        <v>#DIV/0!</v>
      </c>
      <c r="G34" s="102">
        <f t="shared" si="15"/>
        <v>0</v>
      </c>
      <c r="H34" s="82"/>
      <c r="I34" s="82"/>
      <c r="J34" s="265"/>
      <c r="K34" s="266"/>
      <c r="L34" s="266"/>
      <c r="M34" s="266"/>
      <c r="N34" s="267">
        <f t="shared" si="2"/>
        <v>0</v>
      </c>
      <c r="O34" s="84">
        <f t="shared" si="3"/>
        <v>0</v>
      </c>
      <c r="P34" s="104">
        <f t="shared" si="17"/>
        <v>0</v>
      </c>
      <c r="Q34" s="26">
        <f t="shared" si="17"/>
        <v>0</v>
      </c>
      <c r="R34" s="26">
        <f t="shared" si="5"/>
        <v>0</v>
      </c>
      <c r="S34" s="26">
        <f t="shared" si="5"/>
        <v>0</v>
      </c>
      <c r="T34" s="26">
        <f t="shared" si="5"/>
        <v>0</v>
      </c>
      <c r="U34" s="255">
        <f t="shared" si="5"/>
        <v>0</v>
      </c>
      <c r="V34" s="255">
        <f t="shared" si="5"/>
        <v>0</v>
      </c>
      <c r="W34" s="26">
        <f t="shared" si="5"/>
        <v>0</v>
      </c>
      <c r="X34" s="26">
        <f t="shared" si="5"/>
        <v>0</v>
      </c>
      <c r="Y34" s="26">
        <f t="shared" si="5"/>
        <v>0</v>
      </c>
      <c r="Z34" s="128">
        <f t="shared" si="5"/>
        <v>0</v>
      </c>
      <c r="AA34" s="186">
        <f>IF(C34="",0,IF(VLOOKUP($C34,limity!$A$3:$CC$9,HLOOKUP($D$15,limity!$A$3:$CC$4,2,FALSE),FALSE)=0,G34-K34,IF(G34-K34&gt;VLOOKUP($C34,limity!$A$3:$CC$9,HLOOKUP($D$15,limity!$A$3:$CC$4,2,FALSE),FALSE),VLOOKUP($C34,limity!$A$3:$CC$9,HLOOKUP($D$15,limity!$A$3:$CC$4,2,FALSE),FALSE),G34-K34)))</f>
        <v>0</v>
      </c>
      <c r="AB34" s="186" t="e">
        <f t="shared" ref="AB34" si="18">ROUNDDOWN(AA34*F34,2)</f>
        <v>#DIV/0!</v>
      </c>
      <c r="AC34" s="133" t="e">
        <f>IF(AB34/E34&gt;VLOOKUP($C34,limity!$A$17:$AO$21,HLOOKUP($D$15,limity!$A$15:$W$21,2,FALSE),FALSE),E34*VLOOKUP($C34,limity!$A$17:$AO$21,HLOOKUP($D$15,limity!$A$15:$W$21,2,FALSE),FALSE),AB34)</f>
        <v>#DIV/0!</v>
      </c>
      <c r="AD34" s="82" t="e">
        <f t="shared" ref="AD34" si="19">AC34*(H34/(H34+I34+J34))</f>
        <v>#DIV/0!</v>
      </c>
      <c r="AE34" s="82" t="e">
        <f t="shared" ref="AE34" si="20">AC34*(I34/(I34+H34+J34))</f>
        <v>#DIV/0!</v>
      </c>
      <c r="AF34" s="82" t="e">
        <f t="shared" ref="AF34" si="21">AC34*(J34/(I34+H34+J34))</f>
        <v>#DIV/0!</v>
      </c>
      <c r="AG34" s="84" t="e">
        <f t="shared" ref="AG34" si="22">SUM(AH34:AR34)</f>
        <v>#DIV/0!</v>
      </c>
      <c r="AH34" s="82" t="e">
        <f t="shared" si="12"/>
        <v>#DIV/0!</v>
      </c>
      <c r="AI34" s="82" t="e">
        <f t="shared" si="7"/>
        <v>#DIV/0!</v>
      </c>
      <c r="AJ34" s="82" t="e">
        <f t="shared" si="7"/>
        <v>#DIV/0!</v>
      </c>
      <c r="AK34" s="82" t="e">
        <f t="shared" si="7"/>
        <v>#DIV/0!</v>
      </c>
      <c r="AL34" s="82" t="e">
        <f t="shared" si="7"/>
        <v>#DIV/0!</v>
      </c>
      <c r="AM34" s="82" t="e">
        <f t="shared" si="7"/>
        <v>#DIV/0!</v>
      </c>
      <c r="AN34" s="82" t="e">
        <f t="shared" si="7"/>
        <v>#DIV/0!</v>
      </c>
      <c r="AO34" s="82" t="e">
        <f t="shared" si="7"/>
        <v>#DIV/0!</v>
      </c>
      <c r="AP34" s="82" t="e">
        <f t="shared" si="7"/>
        <v>#DIV/0!</v>
      </c>
      <c r="AQ34" s="82" t="e">
        <f t="shared" si="7"/>
        <v>#DIV/0!</v>
      </c>
      <c r="AR34" s="103" t="e">
        <f t="shared" si="7"/>
        <v>#DIV/0!</v>
      </c>
      <c r="AS34" s="140" t="e">
        <f t="shared" ref="AS34" si="23">AC34+AG34</f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  <c r="BW34" s="196"/>
    </row>
    <row r="35" spans="1:75" x14ac:dyDescent="0.2">
      <c r="A35" s="116" t="s">
        <v>101</v>
      </c>
      <c r="B35" s="81"/>
      <c r="C35" s="115"/>
      <c r="D35" s="82"/>
      <c r="E35" s="82"/>
      <c r="F35" s="109" t="e">
        <f t="shared" si="16"/>
        <v>#DIV/0!</v>
      </c>
      <c r="G35" s="102">
        <f t="shared" si="15"/>
        <v>0</v>
      </c>
      <c r="H35" s="82"/>
      <c r="I35" s="82"/>
      <c r="J35" s="265"/>
      <c r="K35" s="266"/>
      <c r="L35" s="266"/>
      <c r="M35" s="266"/>
      <c r="N35" s="267">
        <f t="shared" si="2"/>
        <v>0</v>
      </c>
      <c r="O35" s="84">
        <f t="shared" si="3"/>
        <v>0</v>
      </c>
      <c r="P35" s="104">
        <f t="shared" si="17"/>
        <v>0</v>
      </c>
      <c r="Q35" s="26">
        <f t="shared" si="17"/>
        <v>0</v>
      </c>
      <c r="R35" s="26">
        <f t="shared" si="5"/>
        <v>0</v>
      </c>
      <c r="S35" s="26">
        <f t="shared" si="5"/>
        <v>0</v>
      </c>
      <c r="T35" s="26">
        <f t="shared" si="5"/>
        <v>0</v>
      </c>
      <c r="U35" s="255">
        <f t="shared" si="5"/>
        <v>0</v>
      </c>
      <c r="V35" s="255">
        <f t="shared" si="5"/>
        <v>0</v>
      </c>
      <c r="W35" s="26">
        <f t="shared" si="5"/>
        <v>0</v>
      </c>
      <c r="X35" s="26">
        <f t="shared" si="5"/>
        <v>0</v>
      </c>
      <c r="Y35" s="26">
        <f t="shared" si="5"/>
        <v>0</v>
      </c>
      <c r="Z35" s="128">
        <f t="shared" si="5"/>
        <v>0</v>
      </c>
      <c r="AA35" s="186">
        <f>IF(C35="",0,IF(VLOOKUP($C35,limity!$A$3:$CC$9,HLOOKUP($D$15,limity!$A$3:$CC$4,2,FALSE),FALSE)=0,G35-K35,IF(G35-K35&gt;VLOOKUP($C35,limity!$A$3:$CC$9,HLOOKUP($D$15,limity!$A$3:$CC$4,2,FALSE),FALSE),VLOOKUP($C35,limity!$A$3:$CC$9,HLOOKUP($D$15,limity!$A$3:$CC$4,2,FALSE),FALSE),G35-K35)))</f>
        <v>0</v>
      </c>
      <c r="AB35" s="186" t="e">
        <f t="shared" si="6"/>
        <v>#DIV/0!</v>
      </c>
      <c r="AC35" s="133" t="e">
        <f>IF(AB35/E35&gt;VLOOKUP($C35,limity!$A$17:$AO$21,HLOOKUP($D$15,limity!$A$15:$W$21,2,FALSE),FALSE),E35*VLOOKUP($C35,limity!$A$17:$AO$21,HLOOKUP($D$15,limity!$A$15:$W$21,2,FALSE),FALSE),AB35)</f>
        <v>#DIV/0!</v>
      </c>
      <c r="AD35" s="82" t="e">
        <f t="shared" si="8"/>
        <v>#DIV/0!</v>
      </c>
      <c r="AE35" s="82" t="e">
        <f t="shared" si="9"/>
        <v>#DIV/0!</v>
      </c>
      <c r="AF35" s="82" t="e">
        <f t="shared" si="10"/>
        <v>#DIV/0!</v>
      </c>
      <c r="AG35" s="84" t="e">
        <f t="shared" si="11"/>
        <v>#DIV/0!</v>
      </c>
      <c r="AH35" s="82" t="e">
        <f t="shared" si="12"/>
        <v>#DIV/0!</v>
      </c>
      <c r="AI35" s="82" t="e">
        <f t="shared" si="7"/>
        <v>#DIV/0!</v>
      </c>
      <c r="AJ35" s="82" t="e">
        <f t="shared" si="7"/>
        <v>#DIV/0!</v>
      </c>
      <c r="AK35" s="82" t="e">
        <f t="shared" si="7"/>
        <v>#DIV/0!</v>
      </c>
      <c r="AL35" s="82" t="e">
        <f t="shared" si="7"/>
        <v>#DIV/0!</v>
      </c>
      <c r="AM35" s="82" t="e">
        <f t="shared" si="7"/>
        <v>#DIV/0!</v>
      </c>
      <c r="AN35" s="82" t="e">
        <f t="shared" si="7"/>
        <v>#DIV/0!</v>
      </c>
      <c r="AO35" s="82" t="e">
        <f t="shared" si="7"/>
        <v>#DIV/0!</v>
      </c>
      <c r="AP35" s="82" t="e">
        <f t="shared" si="7"/>
        <v>#DIV/0!</v>
      </c>
      <c r="AQ35" s="82" t="e">
        <f t="shared" si="7"/>
        <v>#DIV/0!</v>
      </c>
      <c r="AR35" s="103" t="e">
        <f t="shared" si="7"/>
        <v>#DIV/0!</v>
      </c>
      <c r="AS35" s="140" t="e">
        <f t="shared" si="13"/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</row>
    <row r="36" spans="1:75" x14ac:dyDescent="0.2">
      <c r="A36" s="114" t="s">
        <v>102</v>
      </c>
      <c r="B36" s="81"/>
      <c r="C36" s="115"/>
      <c r="D36" s="82"/>
      <c r="E36" s="82"/>
      <c r="F36" s="109" t="e">
        <f t="shared" si="16"/>
        <v>#DIV/0!</v>
      </c>
      <c r="G36" s="102">
        <f t="shared" si="15"/>
        <v>0</v>
      </c>
      <c r="H36" s="82"/>
      <c r="I36" s="82"/>
      <c r="J36" s="265"/>
      <c r="K36" s="266"/>
      <c r="L36" s="266"/>
      <c r="M36" s="266"/>
      <c r="N36" s="267">
        <f t="shared" si="2"/>
        <v>0</v>
      </c>
      <c r="O36" s="84">
        <f t="shared" si="3"/>
        <v>0</v>
      </c>
      <c r="P36" s="104">
        <f t="shared" si="17"/>
        <v>0</v>
      </c>
      <c r="Q36" s="26">
        <f t="shared" si="17"/>
        <v>0</v>
      </c>
      <c r="R36" s="26">
        <f t="shared" si="5"/>
        <v>0</v>
      </c>
      <c r="S36" s="26">
        <f t="shared" si="5"/>
        <v>0</v>
      </c>
      <c r="T36" s="26">
        <f t="shared" si="5"/>
        <v>0</v>
      </c>
      <c r="U36" s="255">
        <f t="shared" si="5"/>
        <v>0</v>
      </c>
      <c r="V36" s="255">
        <f t="shared" si="5"/>
        <v>0</v>
      </c>
      <c r="W36" s="26">
        <f t="shared" si="5"/>
        <v>0</v>
      </c>
      <c r="X36" s="26">
        <f t="shared" si="5"/>
        <v>0</v>
      </c>
      <c r="Y36" s="26">
        <f t="shared" si="5"/>
        <v>0</v>
      </c>
      <c r="Z36" s="128">
        <f t="shared" si="5"/>
        <v>0</v>
      </c>
      <c r="AA36" s="186">
        <f>IF(C36="",0,IF(VLOOKUP($C36,limity!$A$3:$CC$9,HLOOKUP($D$15,limity!$A$3:$CC$4,2,FALSE),FALSE)=0,G36-K36,IF(G36-K36&gt;VLOOKUP($C36,limity!$A$3:$CC$9,HLOOKUP($D$15,limity!$A$3:$CC$4,2,FALSE),FALSE),VLOOKUP($C36,limity!$A$3:$CC$9,HLOOKUP($D$15,limity!$A$3:$CC$4,2,FALSE),FALSE),G36-K36)))</f>
        <v>0</v>
      </c>
      <c r="AB36" s="186" t="e">
        <f t="shared" si="6"/>
        <v>#DIV/0!</v>
      </c>
      <c r="AC36" s="133" t="e">
        <f>IF(AB36/E36&gt;VLOOKUP($C36,limity!$A$17:$AO$21,HLOOKUP($D$15,limity!$A$15:$W$21,2,FALSE),FALSE),E36*VLOOKUP($C36,limity!$A$17:$AO$21,HLOOKUP($D$15,limity!$A$15:$W$21,2,FALSE),FALSE),AB36)</f>
        <v>#DIV/0!</v>
      </c>
      <c r="AD36" s="82" t="e">
        <f t="shared" si="8"/>
        <v>#DIV/0!</v>
      </c>
      <c r="AE36" s="82" t="e">
        <f t="shared" si="9"/>
        <v>#DIV/0!</v>
      </c>
      <c r="AF36" s="82" t="e">
        <f t="shared" si="10"/>
        <v>#DIV/0!</v>
      </c>
      <c r="AG36" s="84" t="e">
        <f t="shared" si="11"/>
        <v>#DIV/0!</v>
      </c>
      <c r="AH36" s="82" t="e">
        <f t="shared" si="12"/>
        <v>#DIV/0!</v>
      </c>
      <c r="AI36" s="82" t="e">
        <f t="shared" si="7"/>
        <v>#DIV/0!</v>
      </c>
      <c r="AJ36" s="82" t="e">
        <f t="shared" si="7"/>
        <v>#DIV/0!</v>
      </c>
      <c r="AK36" s="82" t="e">
        <f t="shared" si="7"/>
        <v>#DIV/0!</v>
      </c>
      <c r="AL36" s="82" t="e">
        <f t="shared" si="7"/>
        <v>#DIV/0!</v>
      </c>
      <c r="AM36" s="82" t="e">
        <f t="shared" si="7"/>
        <v>#DIV/0!</v>
      </c>
      <c r="AN36" s="82" t="e">
        <f t="shared" si="7"/>
        <v>#DIV/0!</v>
      </c>
      <c r="AO36" s="82" t="e">
        <f t="shared" si="7"/>
        <v>#DIV/0!</v>
      </c>
      <c r="AP36" s="82" t="e">
        <f t="shared" si="7"/>
        <v>#DIV/0!</v>
      </c>
      <c r="AQ36" s="82" t="e">
        <f t="shared" si="7"/>
        <v>#DIV/0!</v>
      </c>
      <c r="AR36" s="103" t="e">
        <f t="shared" si="7"/>
        <v>#DIV/0!</v>
      </c>
      <c r="AS36" s="140" t="e">
        <f t="shared" si="13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s="12" customFormat="1" x14ac:dyDescent="0.2">
      <c r="A37" s="353" t="s">
        <v>105</v>
      </c>
      <c r="B37" s="354"/>
      <c r="C37" s="354"/>
      <c r="D37" s="118">
        <f t="shared" ref="D37:AS37" si="24">SUM(D32:D36)</f>
        <v>0</v>
      </c>
      <c r="E37" s="118">
        <f t="shared" si="24"/>
        <v>0</v>
      </c>
      <c r="F37" s="118" t="e">
        <f t="shared" si="24"/>
        <v>#DIV/0!</v>
      </c>
      <c r="G37" s="118">
        <f t="shared" si="24"/>
        <v>0</v>
      </c>
      <c r="H37" s="118">
        <f t="shared" si="24"/>
        <v>0</v>
      </c>
      <c r="I37" s="118">
        <f t="shared" si="24"/>
        <v>0</v>
      </c>
      <c r="J37" s="256">
        <f t="shared" si="24"/>
        <v>0</v>
      </c>
      <c r="K37" s="256">
        <f t="shared" si="24"/>
        <v>0</v>
      </c>
      <c r="L37" s="256">
        <f t="shared" si="24"/>
        <v>0</v>
      </c>
      <c r="M37" s="256">
        <f t="shared" si="24"/>
        <v>0</v>
      </c>
      <c r="N37" s="256">
        <f t="shared" si="24"/>
        <v>0</v>
      </c>
      <c r="O37" s="118">
        <f t="shared" si="24"/>
        <v>0</v>
      </c>
      <c r="P37" s="118">
        <f t="shared" si="24"/>
        <v>0</v>
      </c>
      <c r="Q37" s="118">
        <f t="shared" si="24"/>
        <v>0</v>
      </c>
      <c r="R37" s="118">
        <f t="shared" si="24"/>
        <v>0</v>
      </c>
      <c r="S37" s="118">
        <f t="shared" si="24"/>
        <v>0</v>
      </c>
      <c r="T37" s="118">
        <f t="shared" si="24"/>
        <v>0</v>
      </c>
      <c r="U37" s="256">
        <f t="shared" si="24"/>
        <v>0</v>
      </c>
      <c r="V37" s="256">
        <f t="shared" si="24"/>
        <v>0</v>
      </c>
      <c r="W37" s="118">
        <f t="shared" si="24"/>
        <v>0</v>
      </c>
      <c r="X37" s="118">
        <f t="shared" si="24"/>
        <v>0</v>
      </c>
      <c r="Y37" s="118">
        <f t="shared" si="24"/>
        <v>0</v>
      </c>
      <c r="Z37" s="131">
        <f t="shared" si="24"/>
        <v>0</v>
      </c>
      <c r="AA37" s="118">
        <f t="shared" si="24"/>
        <v>0</v>
      </c>
      <c r="AB37" s="118" t="e">
        <f t="shared" si="24"/>
        <v>#DIV/0!</v>
      </c>
      <c r="AC37" s="119" t="e">
        <f t="shared" si="24"/>
        <v>#DIV/0!</v>
      </c>
      <c r="AD37" s="118" t="e">
        <f t="shared" si="24"/>
        <v>#DIV/0!</v>
      </c>
      <c r="AE37" s="118" t="e">
        <f t="shared" si="24"/>
        <v>#DIV/0!</v>
      </c>
      <c r="AF37" s="118" t="e">
        <f t="shared" si="24"/>
        <v>#DIV/0!</v>
      </c>
      <c r="AG37" s="118" t="e">
        <f t="shared" si="24"/>
        <v>#DIV/0!</v>
      </c>
      <c r="AH37" s="118" t="e">
        <f t="shared" si="24"/>
        <v>#DIV/0!</v>
      </c>
      <c r="AI37" s="118" t="e">
        <f t="shared" si="24"/>
        <v>#DIV/0!</v>
      </c>
      <c r="AJ37" s="118" t="e">
        <f t="shared" si="24"/>
        <v>#DIV/0!</v>
      </c>
      <c r="AK37" s="118" t="e">
        <f t="shared" si="24"/>
        <v>#DIV/0!</v>
      </c>
      <c r="AL37" s="118" t="e">
        <f t="shared" si="24"/>
        <v>#DIV/0!</v>
      </c>
      <c r="AM37" s="118" t="e">
        <f t="shared" si="24"/>
        <v>#DIV/0!</v>
      </c>
      <c r="AN37" s="118" t="e">
        <f t="shared" si="24"/>
        <v>#DIV/0!</v>
      </c>
      <c r="AO37" s="118" t="e">
        <f t="shared" si="24"/>
        <v>#DIV/0!</v>
      </c>
      <c r="AP37" s="118" t="e">
        <f t="shared" si="24"/>
        <v>#DIV/0!</v>
      </c>
      <c r="AQ37" s="118" t="e">
        <f t="shared" si="24"/>
        <v>#DIV/0!</v>
      </c>
      <c r="AR37" s="129" t="e">
        <f t="shared" si="24"/>
        <v>#DIV/0!</v>
      </c>
      <c r="AS37" s="145" t="e">
        <f t="shared" si="24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  <c r="BW37" s="40"/>
    </row>
    <row r="38" spans="1:75" x14ac:dyDescent="0.2">
      <c r="A38" s="358" t="s">
        <v>20</v>
      </c>
      <c r="B38" s="359"/>
      <c r="C38" s="359"/>
      <c r="D38" s="359"/>
      <c r="E38" s="359"/>
      <c r="F38" s="359"/>
      <c r="G38" s="173"/>
      <c r="H38" s="173"/>
      <c r="I38" s="173"/>
      <c r="J38" s="259"/>
      <c r="K38" s="259"/>
      <c r="L38" s="259"/>
      <c r="M38" s="259"/>
      <c r="N38" s="259"/>
      <c r="O38" s="173"/>
      <c r="P38" s="173"/>
      <c r="Q38" s="173"/>
      <c r="R38" s="173"/>
      <c r="S38" s="173"/>
      <c r="T38" s="173"/>
      <c r="U38" s="259"/>
      <c r="V38" s="259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34"/>
      <c r="AS38" s="146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75" x14ac:dyDescent="0.2">
      <c r="A39" s="164" t="s">
        <v>6</v>
      </c>
      <c r="B39" s="110"/>
      <c r="C39" s="165"/>
      <c r="D39" s="166"/>
      <c r="E39" s="166"/>
      <c r="F39" s="112" t="e">
        <f>ROUNDDOWN(E39/D39,4)</f>
        <v>#DIV/0!</v>
      </c>
      <c r="G39" s="102">
        <f t="shared" si="15"/>
        <v>0</v>
      </c>
      <c r="H39" s="82"/>
      <c r="I39" s="82"/>
      <c r="J39" s="265"/>
      <c r="K39" s="266"/>
      <c r="L39" s="266"/>
      <c r="M39" s="266"/>
      <c r="N39" s="267">
        <f t="shared" si="2"/>
        <v>0</v>
      </c>
      <c r="O39" s="84">
        <f t="shared" si="3"/>
        <v>0</v>
      </c>
      <c r="P39" s="104">
        <f>ROUNDDOWN(P$23*$G39,2)+ROUNDDOWN(P$23*$L39,2)</f>
        <v>0</v>
      </c>
      <c r="Q39" s="26">
        <f>ROUNDDOWN(Q$23*$G39,2)+ROUNDDOWN(Q$23*$L39,2)</f>
        <v>0</v>
      </c>
      <c r="R39" s="26">
        <f t="shared" si="5"/>
        <v>0</v>
      </c>
      <c r="S39" s="26">
        <f t="shared" si="5"/>
        <v>0</v>
      </c>
      <c r="T39" s="26">
        <f t="shared" si="5"/>
        <v>0</v>
      </c>
      <c r="U39" s="255">
        <f t="shared" si="5"/>
        <v>0</v>
      </c>
      <c r="V39" s="255">
        <f t="shared" si="5"/>
        <v>0</v>
      </c>
      <c r="W39" s="26">
        <f t="shared" si="5"/>
        <v>0</v>
      </c>
      <c r="X39" s="26">
        <f t="shared" si="5"/>
        <v>0</v>
      </c>
      <c r="Y39" s="26">
        <f t="shared" si="5"/>
        <v>0</v>
      </c>
      <c r="Z39" s="128">
        <f t="shared" si="5"/>
        <v>0</v>
      </c>
      <c r="AA39" s="186">
        <f>IF(C39="",0,IF(VLOOKUP($C39,limity!$A$3:$CC$9,HLOOKUP($D$15,limity!$A$3:$CC$4,2,FALSE),FALSE)=0,G39-K39,IF(G39-K39&gt;VLOOKUP($C39,limity!$A$3:$CC$9,HLOOKUP($D$15,limity!$A$3:$CC$4,2,FALSE),FALSE),VLOOKUP($C39,limity!$A$3:$CC$9,HLOOKUP($D$15,limity!$A$3:$CC$4,2,FALSE),FALSE),G39-K39)))</f>
        <v>0</v>
      </c>
      <c r="AB39" s="186" t="e">
        <f t="shared" si="6"/>
        <v>#DIV/0!</v>
      </c>
      <c r="AC39" s="135" t="e">
        <f>IF(AB39/E39&gt;VLOOKUP($C39,limity!$A$17:$AO$21,HLOOKUP($D$15,limity!$A$15:$W$21,2,FALSE),FALSE),E39*VLOOKUP($C39,limity!$A$17:$AO$21,HLOOKUP($D$15,limity!$A$15:$W$21,2,FALSE),FALSE),AB39)</f>
        <v>#DIV/0!</v>
      </c>
      <c r="AD39" s="82" t="e">
        <f t="shared" si="8"/>
        <v>#DIV/0!</v>
      </c>
      <c r="AE39" s="82" t="e">
        <f t="shared" si="9"/>
        <v>#DIV/0!</v>
      </c>
      <c r="AF39" s="82" t="e">
        <f t="shared" si="10"/>
        <v>#DIV/0!</v>
      </c>
      <c r="AG39" s="84" t="e">
        <f t="shared" si="11"/>
        <v>#DIV/0!</v>
      </c>
      <c r="AH39" s="82" t="e">
        <f t="shared" si="12"/>
        <v>#DIV/0!</v>
      </c>
      <c r="AI39" s="82" t="e">
        <f t="shared" si="12"/>
        <v>#DIV/0!</v>
      </c>
      <c r="AJ39" s="82" t="e">
        <f t="shared" si="12"/>
        <v>#DIV/0!</v>
      </c>
      <c r="AK39" s="82" t="e">
        <f t="shared" si="12"/>
        <v>#DIV/0!</v>
      </c>
      <c r="AL39" s="82" t="e">
        <f t="shared" si="12"/>
        <v>#DIV/0!</v>
      </c>
      <c r="AM39" s="82" t="e">
        <f t="shared" si="12"/>
        <v>#DIV/0!</v>
      </c>
      <c r="AN39" s="82" t="e">
        <f t="shared" si="12"/>
        <v>#DIV/0!</v>
      </c>
      <c r="AO39" s="82" t="e">
        <f t="shared" si="12"/>
        <v>#DIV/0!</v>
      </c>
      <c r="AP39" s="82" t="e">
        <f t="shared" si="12"/>
        <v>#DIV/0!</v>
      </c>
      <c r="AQ39" s="82" t="e">
        <f t="shared" si="12"/>
        <v>#DIV/0!</v>
      </c>
      <c r="AR39" s="103" t="e">
        <f t="shared" si="12"/>
        <v>#DIV/0!</v>
      </c>
      <c r="AS39" s="140" t="e">
        <f t="shared" si="13"/>
        <v>#DIV/0!</v>
      </c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116" t="s">
        <v>7</v>
      </c>
      <c r="B40" s="81"/>
      <c r="C40" s="117"/>
      <c r="D40" s="82"/>
      <c r="E40" s="82"/>
      <c r="F40" s="109" t="e">
        <f t="shared" ref="F40:F43" si="25">ROUNDDOWN(E40/D40,4)</f>
        <v>#DIV/0!</v>
      </c>
      <c r="G40" s="102">
        <f t="shared" si="15"/>
        <v>0</v>
      </c>
      <c r="H40" s="82"/>
      <c r="I40" s="82"/>
      <c r="J40" s="265"/>
      <c r="K40" s="266"/>
      <c r="L40" s="266"/>
      <c r="M40" s="266"/>
      <c r="N40" s="267">
        <f t="shared" si="2"/>
        <v>0</v>
      </c>
      <c r="O40" s="84">
        <f t="shared" si="3"/>
        <v>0</v>
      </c>
      <c r="P40" s="104">
        <f t="shared" ref="P40:Q43" si="26">ROUNDDOWN(P$23*$G40,2)+ROUNDDOWN(P$23*$L40,2)</f>
        <v>0</v>
      </c>
      <c r="Q40" s="26">
        <f t="shared" si="26"/>
        <v>0</v>
      </c>
      <c r="R40" s="26">
        <f t="shared" si="5"/>
        <v>0</v>
      </c>
      <c r="S40" s="26">
        <f t="shared" si="5"/>
        <v>0</v>
      </c>
      <c r="T40" s="26">
        <f t="shared" si="5"/>
        <v>0</v>
      </c>
      <c r="U40" s="255">
        <f t="shared" si="5"/>
        <v>0</v>
      </c>
      <c r="V40" s="255">
        <f t="shared" si="5"/>
        <v>0</v>
      </c>
      <c r="W40" s="26">
        <f t="shared" si="5"/>
        <v>0</v>
      </c>
      <c r="X40" s="26">
        <f t="shared" si="5"/>
        <v>0</v>
      </c>
      <c r="Y40" s="26">
        <f t="shared" si="5"/>
        <v>0</v>
      </c>
      <c r="Z40" s="128">
        <f t="shared" si="5"/>
        <v>0</v>
      </c>
      <c r="AA40" s="186">
        <f>IF(C40="",0,IF(VLOOKUP($C40,limity!$A$3:$CC$9,HLOOKUP($D$15,limity!$A$3:$CC$4,2,FALSE),FALSE)=0,G40-K40,IF(G40-K40&gt;VLOOKUP($C40,limity!$A$3:$CC$9,HLOOKUP($D$15,limity!$A$3:$CC$4,2,FALSE),FALSE),VLOOKUP($C40,limity!$A$3:$CC$9,HLOOKUP($D$15,limity!$A$3:$CC$4,2,FALSE),FALSE),G40-K40)))</f>
        <v>0</v>
      </c>
      <c r="AB40" s="186" t="e">
        <f t="shared" si="6"/>
        <v>#DIV/0!</v>
      </c>
      <c r="AC40" s="135" t="e">
        <f>IF(AB40/E40&gt;VLOOKUP($C40,limity!$A$17:$AO$21,HLOOKUP($D$15,limity!$A$15:$W$21,2,FALSE),FALSE),E40*VLOOKUP($C40,limity!$A$17:$AO$21,HLOOKUP($D$15,limity!$A$15:$W$21,2,FALSE),FALSE),AB40)</f>
        <v>#DIV/0!</v>
      </c>
      <c r="AD40" s="82" t="e">
        <f t="shared" si="8"/>
        <v>#DIV/0!</v>
      </c>
      <c r="AE40" s="82" t="e">
        <f t="shared" si="9"/>
        <v>#DIV/0!</v>
      </c>
      <c r="AF40" s="82" t="e">
        <f t="shared" si="10"/>
        <v>#DIV/0!</v>
      </c>
      <c r="AG40" s="84" t="e">
        <f t="shared" si="11"/>
        <v>#DIV/0!</v>
      </c>
      <c r="AH40" s="82" t="e">
        <f t="shared" si="12"/>
        <v>#DIV/0!</v>
      </c>
      <c r="AI40" s="82" t="e">
        <f t="shared" si="12"/>
        <v>#DIV/0!</v>
      </c>
      <c r="AJ40" s="82" t="e">
        <f t="shared" si="12"/>
        <v>#DIV/0!</v>
      </c>
      <c r="AK40" s="82" t="e">
        <f t="shared" si="12"/>
        <v>#DIV/0!</v>
      </c>
      <c r="AL40" s="82" t="e">
        <f t="shared" si="12"/>
        <v>#DIV/0!</v>
      </c>
      <c r="AM40" s="82" t="e">
        <f t="shared" si="12"/>
        <v>#DIV/0!</v>
      </c>
      <c r="AN40" s="82" t="e">
        <f t="shared" si="12"/>
        <v>#DIV/0!</v>
      </c>
      <c r="AO40" s="82" t="e">
        <f t="shared" si="12"/>
        <v>#DIV/0!</v>
      </c>
      <c r="AP40" s="82" t="e">
        <f t="shared" si="12"/>
        <v>#DIV/0!</v>
      </c>
      <c r="AQ40" s="82" t="e">
        <f t="shared" si="12"/>
        <v>#DIV/0!</v>
      </c>
      <c r="AR40" s="103" t="e">
        <f t="shared" si="12"/>
        <v>#DIV/0!</v>
      </c>
      <c r="AS40" s="140" t="e">
        <f t="shared" si="13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s="197" customFormat="1" x14ac:dyDescent="0.2">
      <c r="A41" s="114" t="s">
        <v>8</v>
      </c>
      <c r="B41" s="81"/>
      <c r="C41" s="117"/>
      <c r="D41" s="82"/>
      <c r="E41" s="82"/>
      <c r="F41" s="109" t="e">
        <f t="shared" ref="F41" si="27">ROUNDDOWN(E41/D41,4)</f>
        <v>#DIV/0!</v>
      </c>
      <c r="G41" s="102">
        <f t="shared" ref="G41" si="28">H41+I41+J41+K41</f>
        <v>0</v>
      </c>
      <c r="H41" s="82"/>
      <c r="I41" s="82"/>
      <c r="J41" s="265"/>
      <c r="K41" s="266"/>
      <c r="L41" s="266"/>
      <c r="M41" s="266"/>
      <c r="N41" s="267">
        <f t="shared" ref="N41" si="29">SUM(P41:Z41)</f>
        <v>0</v>
      </c>
      <c r="O41" s="84">
        <f t="shared" ref="O41" si="30">G41+N41</f>
        <v>0</v>
      </c>
      <c r="P41" s="104">
        <f t="shared" si="26"/>
        <v>0</v>
      </c>
      <c r="Q41" s="26">
        <f t="shared" si="26"/>
        <v>0</v>
      </c>
      <c r="R41" s="26">
        <f t="shared" si="5"/>
        <v>0</v>
      </c>
      <c r="S41" s="26">
        <f t="shared" si="5"/>
        <v>0</v>
      </c>
      <c r="T41" s="26">
        <f t="shared" si="5"/>
        <v>0</v>
      </c>
      <c r="U41" s="255">
        <f t="shared" si="5"/>
        <v>0</v>
      </c>
      <c r="V41" s="255">
        <f t="shared" si="5"/>
        <v>0</v>
      </c>
      <c r="W41" s="26">
        <f t="shared" si="5"/>
        <v>0</v>
      </c>
      <c r="X41" s="26">
        <f t="shared" si="5"/>
        <v>0</v>
      </c>
      <c r="Y41" s="26">
        <f t="shared" si="5"/>
        <v>0</v>
      </c>
      <c r="Z41" s="128">
        <f t="shared" si="5"/>
        <v>0</v>
      </c>
      <c r="AA41" s="186">
        <f>IF(C41="",0,IF(VLOOKUP($C41,limity!$A$3:$CC$9,HLOOKUP($D$15,limity!$A$3:$CC$4,2,FALSE),FALSE)=0,G41-K41,IF(G41-K41&gt;VLOOKUP($C41,limity!$A$3:$CC$9,HLOOKUP($D$15,limity!$A$3:$CC$4,2,FALSE),FALSE),VLOOKUP($C41,limity!$A$3:$CC$9,HLOOKUP($D$15,limity!$A$3:$CC$4,2,FALSE),FALSE),G41-K41)))</f>
        <v>0</v>
      </c>
      <c r="AB41" s="186" t="e">
        <f t="shared" ref="AB41" si="31">ROUNDDOWN(AA41*F41,2)</f>
        <v>#DIV/0!</v>
      </c>
      <c r="AC41" s="135" t="e">
        <f>IF(AB41/E41&gt;VLOOKUP($C41,limity!$A$17:$AO$21,HLOOKUP($D$15,limity!$A$15:$W$21,2,FALSE),FALSE),E41*VLOOKUP($C41,limity!$A$17:$AO$21,HLOOKUP($D$15,limity!$A$15:$W$21,2,FALSE),FALSE),AB41)</f>
        <v>#DIV/0!</v>
      </c>
      <c r="AD41" s="82" t="e">
        <f t="shared" ref="AD41" si="32">AC41*(H41/(H41+I41+J41))</f>
        <v>#DIV/0!</v>
      </c>
      <c r="AE41" s="82" t="e">
        <f t="shared" ref="AE41" si="33">AC41*(I41/(I41+H41+J41))</f>
        <v>#DIV/0!</v>
      </c>
      <c r="AF41" s="82" t="e">
        <f t="shared" ref="AF41" si="34">AC41*(J41/(I41+H41+J41))</f>
        <v>#DIV/0!</v>
      </c>
      <c r="AG41" s="84" t="e">
        <f t="shared" ref="AG41" si="35">SUM(AH41:AR41)</f>
        <v>#DIV/0!</v>
      </c>
      <c r="AH41" s="82" t="e">
        <f t="shared" si="12"/>
        <v>#DIV/0!</v>
      </c>
      <c r="AI41" s="82" t="e">
        <f t="shared" si="12"/>
        <v>#DIV/0!</v>
      </c>
      <c r="AJ41" s="82" t="e">
        <f t="shared" si="12"/>
        <v>#DIV/0!</v>
      </c>
      <c r="AK41" s="82" t="e">
        <f t="shared" si="12"/>
        <v>#DIV/0!</v>
      </c>
      <c r="AL41" s="82" t="e">
        <f t="shared" si="12"/>
        <v>#DIV/0!</v>
      </c>
      <c r="AM41" s="82" t="e">
        <f t="shared" si="12"/>
        <v>#DIV/0!</v>
      </c>
      <c r="AN41" s="82" t="e">
        <f t="shared" si="12"/>
        <v>#DIV/0!</v>
      </c>
      <c r="AO41" s="82" t="e">
        <f t="shared" si="12"/>
        <v>#DIV/0!</v>
      </c>
      <c r="AP41" s="82" t="e">
        <f t="shared" si="12"/>
        <v>#DIV/0!</v>
      </c>
      <c r="AQ41" s="82" t="e">
        <f t="shared" si="12"/>
        <v>#DIV/0!</v>
      </c>
      <c r="AR41" s="103" t="e">
        <f t="shared" si="12"/>
        <v>#DIV/0!</v>
      </c>
      <c r="AS41" s="140" t="e">
        <f t="shared" ref="AS41" si="36">AC41+AG41</f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  <c r="BW41" s="196"/>
    </row>
    <row r="42" spans="1:75" x14ac:dyDescent="0.2">
      <c r="A42" s="114" t="s">
        <v>101</v>
      </c>
      <c r="B42" s="81"/>
      <c r="C42" s="115"/>
      <c r="D42" s="82"/>
      <c r="E42" s="82"/>
      <c r="F42" s="109" t="e">
        <f t="shared" si="25"/>
        <v>#DIV/0!</v>
      </c>
      <c r="G42" s="102">
        <f t="shared" si="15"/>
        <v>0</v>
      </c>
      <c r="H42" s="82"/>
      <c r="I42" s="82"/>
      <c r="J42" s="265"/>
      <c r="K42" s="266"/>
      <c r="L42" s="266"/>
      <c r="M42" s="266"/>
      <c r="N42" s="267">
        <f t="shared" si="2"/>
        <v>0</v>
      </c>
      <c r="O42" s="84">
        <f t="shared" si="3"/>
        <v>0</v>
      </c>
      <c r="P42" s="104">
        <f t="shared" si="26"/>
        <v>0</v>
      </c>
      <c r="Q42" s="26">
        <f t="shared" si="26"/>
        <v>0</v>
      </c>
      <c r="R42" s="26">
        <f t="shared" si="5"/>
        <v>0</v>
      </c>
      <c r="S42" s="26">
        <f t="shared" si="5"/>
        <v>0</v>
      </c>
      <c r="T42" s="26">
        <f t="shared" si="5"/>
        <v>0</v>
      </c>
      <c r="U42" s="255">
        <f t="shared" si="5"/>
        <v>0</v>
      </c>
      <c r="V42" s="255">
        <f t="shared" si="5"/>
        <v>0</v>
      </c>
      <c r="W42" s="26">
        <f t="shared" si="5"/>
        <v>0</v>
      </c>
      <c r="X42" s="26">
        <f t="shared" si="5"/>
        <v>0</v>
      </c>
      <c r="Y42" s="26">
        <f t="shared" si="5"/>
        <v>0</v>
      </c>
      <c r="Z42" s="128">
        <f t="shared" si="5"/>
        <v>0</v>
      </c>
      <c r="AA42" s="186">
        <f>IF(C42="",0,IF(VLOOKUP($C42,limity!$A$3:$CC$9,HLOOKUP($D$15,limity!$A$3:$CC$4,2,FALSE),FALSE)=0,G42-K42,IF(G42-K42&gt;VLOOKUP($C42,limity!$A$3:$CC$9,HLOOKUP($D$15,limity!$A$3:$CC$4,2,FALSE),FALSE),VLOOKUP($C42,limity!$A$3:$CC$9,HLOOKUP($D$15,limity!$A$3:$CC$4,2,FALSE),FALSE),G42-K42)))</f>
        <v>0</v>
      </c>
      <c r="AB42" s="186" t="e">
        <f t="shared" si="6"/>
        <v>#DIV/0!</v>
      </c>
      <c r="AC42" s="135" t="e">
        <f>IF(AB42/E42&gt;VLOOKUP($C42,limity!$A$17:$AO$21,HLOOKUP($D$15,limity!$A$15:$W$21,2,FALSE),FALSE),E42*VLOOKUP($C42,limity!$A$17:$AO$21,HLOOKUP($D$15,limity!$A$15:$W$21,2,FALSE),FALSE),AB42)</f>
        <v>#DIV/0!</v>
      </c>
      <c r="AD42" s="82" t="e">
        <f t="shared" si="8"/>
        <v>#DIV/0!</v>
      </c>
      <c r="AE42" s="82" t="e">
        <f t="shared" si="9"/>
        <v>#DIV/0!</v>
      </c>
      <c r="AF42" s="82" t="e">
        <f t="shared" si="10"/>
        <v>#DIV/0!</v>
      </c>
      <c r="AG42" s="84" t="e">
        <f t="shared" si="11"/>
        <v>#DIV/0!</v>
      </c>
      <c r="AH42" s="82" t="e">
        <f t="shared" si="12"/>
        <v>#DIV/0!</v>
      </c>
      <c r="AI42" s="82" t="e">
        <f t="shared" si="12"/>
        <v>#DIV/0!</v>
      </c>
      <c r="AJ42" s="82" t="e">
        <f t="shared" si="12"/>
        <v>#DIV/0!</v>
      </c>
      <c r="AK42" s="82" t="e">
        <f t="shared" si="12"/>
        <v>#DIV/0!</v>
      </c>
      <c r="AL42" s="82" t="e">
        <f t="shared" si="12"/>
        <v>#DIV/0!</v>
      </c>
      <c r="AM42" s="82" t="e">
        <f t="shared" si="12"/>
        <v>#DIV/0!</v>
      </c>
      <c r="AN42" s="82" t="e">
        <f t="shared" si="12"/>
        <v>#DIV/0!</v>
      </c>
      <c r="AO42" s="82" t="e">
        <f t="shared" si="12"/>
        <v>#DIV/0!</v>
      </c>
      <c r="AP42" s="82" t="e">
        <f t="shared" si="12"/>
        <v>#DIV/0!</v>
      </c>
      <c r="AQ42" s="82" t="e">
        <f t="shared" si="12"/>
        <v>#DIV/0!</v>
      </c>
      <c r="AR42" s="103" t="e">
        <f t="shared" si="12"/>
        <v>#DIV/0!</v>
      </c>
      <c r="AS42" s="140" t="e">
        <f t="shared" si="13"/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75" s="12" customFormat="1" x14ac:dyDescent="0.2">
      <c r="A43" s="120" t="s">
        <v>102</v>
      </c>
      <c r="B43" s="113"/>
      <c r="C43" s="121"/>
      <c r="D43" s="107"/>
      <c r="E43" s="107"/>
      <c r="F43" s="122" t="e">
        <f t="shared" si="25"/>
        <v>#DIV/0!</v>
      </c>
      <c r="G43" s="108">
        <f t="shared" si="15"/>
        <v>0</v>
      </c>
      <c r="H43" s="107"/>
      <c r="I43" s="107"/>
      <c r="J43" s="268"/>
      <c r="K43" s="269"/>
      <c r="L43" s="269"/>
      <c r="M43" s="269"/>
      <c r="N43" s="270">
        <f t="shared" si="2"/>
        <v>0</v>
      </c>
      <c r="O43" s="123">
        <f t="shared" si="3"/>
        <v>0</v>
      </c>
      <c r="P43" s="124">
        <f t="shared" si="26"/>
        <v>0</v>
      </c>
      <c r="Q43" s="125">
        <f t="shared" si="26"/>
        <v>0</v>
      </c>
      <c r="R43" s="125">
        <f t="shared" si="5"/>
        <v>0</v>
      </c>
      <c r="S43" s="125">
        <f t="shared" si="5"/>
        <v>0</v>
      </c>
      <c r="T43" s="125">
        <f t="shared" si="5"/>
        <v>0</v>
      </c>
      <c r="U43" s="260">
        <f t="shared" si="5"/>
        <v>0</v>
      </c>
      <c r="V43" s="260">
        <f t="shared" si="5"/>
        <v>0</v>
      </c>
      <c r="W43" s="125">
        <f t="shared" si="5"/>
        <v>0</v>
      </c>
      <c r="X43" s="125">
        <f t="shared" si="5"/>
        <v>0</v>
      </c>
      <c r="Y43" s="125">
        <f t="shared" si="5"/>
        <v>0</v>
      </c>
      <c r="Z43" s="130">
        <f t="shared" si="5"/>
        <v>0</v>
      </c>
      <c r="AA43" s="186">
        <f>IF(C43="",0,IF(VLOOKUP($C43,limity!$A$3:$CC$9,HLOOKUP($D$15,limity!$A$3:$CC$4,2,FALSE),FALSE)=0,G43-K43,IF(G43-K43&gt;VLOOKUP($C43,limity!$A$3:$CC$9,HLOOKUP($D$15,limity!$A$3:$CC$4,2,FALSE),FALSE),VLOOKUP($C43,limity!$A$3:$CC$9,HLOOKUP($D$15,limity!$A$3:$CC$4,2,FALSE),FALSE),G43-K43)))</f>
        <v>0</v>
      </c>
      <c r="AB43" s="186" t="e">
        <f t="shared" si="6"/>
        <v>#DIV/0!</v>
      </c>
      <c r="AC43" s="136" t="e">
        <f>IF(AB43/E43&gt;VLOOKUP($C43,limity!$A$17:$AO$21,HLOOKUP($D$15,limity!$A$15:$W$21,2,FALSE),FALSE),E43*VLOOKUP($C43,limity!$A$17:$AO$21,HLOOKUP($D$15,limity!$A$15:$W$21,2,FALSE),FALSE),AB43)</f>
        <v>#DIV/0!</v>
      </c>
      <c r="AD43" s="107" t="e">
        <f t="shared" si="8"/>
        <v>#DIV/0!</v>
      </c>
      <c r="AE43" s="107" t="e">
        <f t="shared" si="9"/>
        <v>#DIV/0!</v>
      </c>
      <c r="AF43" s="107" t="e">
        <f t="shared" si="10"/>
        <v>#DIV/0!</v>
      </c>
      <c r="AG43" s="123" t="e">
        <f t="shared" si="11"/>
        <v>#DIV/0!</v>
      </c>
      <c r="AH43" s="107" t="e">
        <f t="shared" si="12"/>
        <v>#DIV/0!</v>
      </c>
      <c r="AI43" s="107" t="e">
        <f t="shared" si="12"/>
        <v>#DIV/0!</v>
      </c>
      <c r="AJ43" s="107" t="e">
        <f t="shared" si="12"/>
        <v>#DIV/0!</v>
      </c>
      <c r="AK43" s="107" t="e">
        <f t="shared" si="12"/>
        <v>#DIV/0!</v>
      </c>
      <c r="AL43" s="107" t="e">
        <f t="shared" si="12"/>
        <v>#DIV/0!</v>
      </c>
      <c r="AM43" s="107" t="e">
        <f t="shared" si="12"/>
        <v>#DIV/0!</v>
      </c>
      <c r="AN43" s="107" t="e">
        <f t="shared" si="12"/>
        <v>#DIV/0!</v>
      </c>
      <c r="AO43" s="107" t="e">
        <f t="shared" si="12"/>
        <v>#DIV/0!</v>
      </c>
      <c r="AP43" s="107" t="e">
        <f t="shared" si="12"/>
        <v>#DIV/0!</v>
      </c>
      <c r="AQ43" s="107" t="e">
        <f t="shared" si="12"/>
        <v>#DIV/0!</v>
      </c>
      <c r="AR43" s="139" t="e">
        <f t="shared" si="12"/>
        <v>#DIV/0!</v>
      </c>
      <c r="AS43" s="144" t="e">
        <f t="shared" si="13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  <c r="BW43" s="40"/>
    </row>
    <row r="44" spans="1:75" s="12" customFormat="1" x14ac:dyDescent="0.2">
      <c r="A44" s="353" t="s">
        <v>21</v>
      </c>
      <c r="B44" s="354"/>
      <c r="C44" s="354"/>
      <c r="D44" s="118">
        <f>SUM(D39:D43)</f>
        <v>0</v>
      </c>
      <c r="E44" s="118">
        <f t="shared" ref="E44:AS44" si="37">SUM(E39:E43)</f>
        <v>0</v>
      </c>
      <c r="F44" s="118" t="e">
        <f t="shared" si="37"/>
        <v>#DIV/0!</v>
      </c>
      <c r="G44" s="118">
        <f t="shared" si="37"/>
        <v>0</v>
      </c>
      <c r="H44" s="118">
        <f t="shared" si="37"/>
        <v>0</v>
      </c>
      <c r="I44" s="118">
        <f t="shared" si="37"/>
        <v>0</v>
      </c>
      <c r="J44" s="256">
        <f t="shared" si="37"/>
        <v>0</v>
      </c>
      <c r="K44" s="256">
        <f t="shared" si="37"/>
        <v>0</v>
      </c>
      <c r="L44" s="256">
        <f t="shared" si="37"/>
        <v>0</v>
      </c>
      <c r="M44" s="256"/>
      <c r="N44" s="256">
        <f t="shared" si="37"/>
        <v>0</v>
      </c>
      <c r="O44" s="118">
        <f t="shared" si="37"/>
        <v>0</v>
      </c>
      <c r="P44" s="118">
        <f t="shared" si="37"/>
        <v>0</v>
      </c>
      <c r="Q44" s="118">
        <f t="shared" si="37"/>
        <v>0</v>
      </c>
      <c r="R44" s="118">
        <f t="shared" si="37"/>
        <v>0</v>
      </c>
      <c r="S44" s="118">
        <f t="shared" si="37"/>
        <v>0</v>
      </c>
      <c r="T44" s="118">
        <f t="shared" si="37"/>
        <v>0</v>
      </c>
      <c r="U44" s="256">
        <f t="shared" si="37"/>
        <v>0</v>
      </c>
      <c r="V44" s="256">
        <f t="shared" si="37"/>
        <v>0</v>
      </c>
      <c r="W44" s="118">
        <f t="shared" si="37"/>
        <v>0</v>
      </c>
      <c r="X44" s="118">
        <f t="shared" si="37"/>
        <v>0</v>
      </c>
      <c r="Y44" s="118">
        <f t="shared" si="37"/>
        <v>0</v>
      </c>
      <c r="Z44" s="131">
        <f t="shared" si="37"/>
        <v>0</v>
      </c>
      <c r="AA44" s="106">
        <f t="shared" si="37"/>
        <v>0</v>
      </c>
      <c r="AB44" s="106" t="e">
        <f t="shared" si="37"/>
        <v>#DIV/0!</v>
      </c>
      <c r="AC44" s="119" t="e">
        <f t="shared" si="37"/>
        <v>#DIV/0!</v>
      </c>
      <c r="AD44" s="118" t="e">
        <f t="shared" si="37"/>
        <v>#DIV/0!</v>
      </c>
      <c r="AE44" s="118" t="e">
        <f t="shared" si="37"/>
        <v>#DIV/0!</v>
      </c>
      <c r="AF44" s="118" t="e">
        <f t="shared" si="37"/>
        <v>#DIV/0!</v>
      </c>
      <c r="AG44" s="118" t="e">
        <f t="shared" si="37"/>
        <v>#DIV/0!</v>
      </c>
      <c r="AH44" s="118" t="e">
        <f t="shared" si="37"/>
        <v>#DIV/0!</v>
      </c>
      <c r="AI44" s="118" t="e">
        <f t="shared" si="37"/>
        <v>#DIV/0!</v>
      </c>
      <c r="AJ44" s="118" t="e">
        <f t="shared" si="37"/>
        <v>#DIV/0!</v>
      </c>
      <c r="AK44" s="118" t="e">
        <f t="shared" si="37"/>
        <v>#DIV/0!</v>
      </c>
      <c r="AL44" s="118" t="e">
        <f t="shared" si="37"/>
        <v>#DIV/0!</v>
      </c>
      <c r="AM44" s="118" t="e">
        <f t="shared" si="37"/>
        <v>#DIV/0!</v>
      </c>
      <c r="AN44" s="118" t="e">
        <f t="shared" si="37"/>
        <v>#DIV/0!</v>
      </c>
      <c r="AO44" s="118" t="e">
        <f t="shared" si="37"/>
        <v>#DIV/0!</v>
      </c>
      <c r="AP44" s="118" t="e">
        <f t="shared" si="37"/>
        <v>#DIV/0!</v>
      </c>
      <c r="AQ44" s="118" t="e">
        <f t="shared" si="37"/>
        <v>#DIV/0!</v>
      </c>
      <c r="AR44" s="131" t="e">
        <f t="shared" si="37"/>
        <v>#DIV/0!</v>
      </c>
      <c r="AS44" s="141" t="e">
        <f t="shared" si="37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40"/>
    </row>
    <row r="45" spans="1:75" ht="13.5" thickBot="1" x14ac:dyDescent="0.25">
      <c r="A45" s="126" t="s">
        <v>22</v>
      </c>
      <c r="B45" s="126"/>
      <c r="C45" s="126"/>
      <c r="D45" s="127">
        <f t="shared" ref="D45:AS45" si="38">D30+D37+D44</f>
        <v>0</v>
      </c>
      <c r="E45" s="127">
        <f t="shared" si="38"/>
        <v>0</v>
      </c>
      <c r="F45" s="127" t="e">
        <f t="shared" si="38"/>
        <v>#DIV/0!</v>
      </c>
      <c r="G45" s="127">
        <f t="shared" si="38"/>
        <v>0</v>
      </c>
      <c r="H45" s="127">
        <f t="shared" si="38"/>
        <v>0</v>
      </c>
      <c r="I45" s="127">
        <f t="shared" si="38"/>
        <v>0</v>
      </c>
      <c r="J45" s="127">
        <f t="shared" si="38"/>
        <v>0</v>
      </c>
      <c r="K45" s="127">
        <f t="shared" si="38"/>
        <v>0</v>
      </c>
      <c r="L45" s="127">
        <f t="shared" si="38"/>
        <v>0</v>
      </c>
      <c r="M45" s="127">
        <f t="shared" si="38"/>
        <v>0</v>
      </c>
      <c r="N45" s="127">
        <f t="shared" si="38"/>
        <v>0</v>
      </c>
      <c r="O45" s="127">
        <f t="shared" si="38"/>
        <v>0</v>
      </c>
      <c r="P45" s="127">
        <f t="shared" si="38"/>
        <v>0</v>
      </c>
      <c r="Q45" s="127">
        <f t="shared" si="38"/>
        <v>0</v>
      </c>
      <c r="R45" s="127">
        <f t="shared" si="38"/>
        <v>0</v>
      </c>
      <c r="S45" s="127">
        <f t="shared" si="38"/>
        <v>0</v>
      </c>
      <c r="T45" s="127">
        <f t="shared" si="38"/>
        <v>0</v>
      </c>
      <c r="U45" s="261">
        <f t="shared" si="38"/>
        <v>0</v>
      </c>
      <c r="V45" s="261">
        <f t="shared" si="38"/>
        <v>0</v>
      </c>
      <c r="W45" s="127">
        <f t="shared" si="38"/>
        <v>0</v>
      </c>
      <c r="X45" s="127">
        <f t="shared" si="38"/>
        <v>0</v>
      </c>
      <c r="Y45" s="127">
        <f t="shared" si="38"/>
        <v>0</v>
      </c>
      <c r="Z45" s="127">
        <f t="shared" si="38"/>
        <v>0</v>
      </c>
      <c r="AA45" s="138">
        <f t="shared" si="38"/>
        <v>0</v>
      </c>
      <c r="AB45" s="138" t="e">
        <f t="shared" si="38"/>
        <v>#DIV/0!</v>
      </c>
      <c r="AC45" s="127" t="e">
        <f t="shared" si="38"/>
        <v>#DIV/0!</v>
      </c>
      <c r="AD45" s="127" t="e">
        <f t="shared" si="38"/>
        <v>#DIV/0!</v>
      </c>
      <c r="AE45" s="127" t="e">
        <f t="shared" si="38"/>
        <v>#DIV/0!</v>
      </c>
      <c r="AF45" s="127" t="e">
        <f t="shared" si="38"/>
        <v>#DIV/0!</v>
      </c>
      <c r="AG45" s="127" t="e">
        <f t="shared" si="38"/>
        <v>#DIV/0!</v>
      </c>
      <c r="AH45" s="127" t="e">
        <f t="shared" si="38"/>
        <v>#DIV/0!</v>
      </c>
      <c r="AI45" s="127" t="e">
        <f t="shared" si="38"/>
        <v>#DIV/0!</v>
      </c>
      <c r="AJ45" s="127" t="e">
        <f t="shared" si="38"/>
        <v>#DIV/0!</v>
      </c>
      <c r="AK45" s="127" t="e">
        <f t="shared" si="38"/>
        <v>#DIV/0!</v>
      </c>
      <c r="AL45" s="127" t="e">
        <f t="shared" si="38"/>
        <v>#DIV/0!</v>
      </c>
      <c r="AM45" s="127" t="e">
        <f t="shared" si="38"/>
        <v>#DIV/0!</v>
      </c>
      <c r="AN45" s="127" t="e">
        <f t="shared" si="38"/>
        <v>#DIV/0!</v>
      </c>
      <c r="AO45" s="127" t="e">
        <f t="shared" si="38"/>
        <v>#DIV/0!</v>
      </c>
      <c r="AP45" s="127" t="e">
        <f t="shared" si="38"/>
        <v>#DIV/0!</v>
      </c>
      <c r="AQ45" s="127" t="e">
        <f t="shared" si="38"/>
        <v>#DIV/0!</v>
      </c>
      <c r="AR45" s="132" t="e">
        <f t="shared" si="38"/>
        <v>#DIV/0!</v>
      </c>
      <c r="AS45" s="147" t="e">
        <f t="shared" si="38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75" x14ac:dyDescent="0.2">
      <c r="A46" s="27"/>
      <c r="B46" s="27"/>
      <c r="C46" s="27"/>
      <c r="D46" s="28"/>
      <c r="E46" s="28"/>
      <c r="F46" s="28"/>
      <c r="G46" s="28"/>
      <c r="H46" s="28"/>
      <c r="I46" s="28"/>
      <c r="J46" s="28"/>
      <c r="K46" s="29"/>
      <c r="L46" s="29"/>
      <c r="M46" s="29"/>
      <c r="N46" s="28"/>
      <c r="O46" s="28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62"/>
      <c r="AB46" s="62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s="192" customFormat="1" x14ac:dyDescent="0.2">
      <c r="A47" s="356" t="s">
        <v>131</v>
      </c>
      <c r="B47" s="357"/>
      <c r="C47" s="357"/>
      <c r="D47" s="357"/>
      <c r="E47" s="357"/>
      <c r="F47" s="357"/>
      <c r="G47" s="357"/>
      <c r="H47" s="357"/>
      <c r="I47" s="357"/>
      <c r="J47" s="357"/>
      <c r="K47" s="357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4"/>
      <c r="AU47" s="4"/>
      <c r="AV47" s="4"/>
      <c r="AW47" s="4"/>
      <c r="AX47" s="4"/>
      <c r="AY47" s="4"/>
      <c r="AZ47" s="4"/>
      <c r="BA47" s="4"/>
      <c r="BB47" s="4"/>
      <c r="BC47" s="4"/>
      <c r="BW47" s="38"/>
    </row>
    <row r="48" spans="1:75" s="12" customFormat="1" ht="15" customHeight="1" x14ac:dyDescent="0.2">
      <c r="A48" s="278" t="s">
        <v>124</v>
      </c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  <c r="AA48" s="278"/>
      <c r="AB48" s="278"/>
      <c r="AC48" s="278"/>
      <c r="AD48" s="278"/>
      <c r="AE48" s="278"/>
      <c r="AF48" s="278"/>
      <c r="AG48" s="278"/>
      <c r="AH48" s="278"/>
      <c r="AI48" s="278"/>
      <c r="AJ48" s="278"/>
      <c r="AK48" s="278"/>
      <c r="AL48" s="278"/>
      <c r="AM48" s="278"/>
      <c r="AN48" s="278"/>
      <c r="AO48" s="278"/>
      <c r="AP48" s="278"/>
      <c r="AQ48" s="278"/>
      <c r="AR48" s="278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40"/>
    </row>
    <row r="49" spans="1:75" s="12" customFormat="1" ht="16.5" customHeight="1" x14ac:dyDescent="0.2">
      <c r="A49" s="275" t="s">
        <v>174</v>
      </c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75"/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5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40"/>
    </row>
    <row r="50" spans="1:75" s="12" customFormat="1" ht="14.25" customHeight="1" x14ac:dyDescent="0.2">
      <c r="A50" s="275" t="s">
        <v>175</v>
      </c>
      <c r="B50" s="27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  <c r="R50" s="275"/>
      <c r="S50" s="275"/>
      <c r="T50" s="275"/>
      <c r="U50" s="275"/>
      <c r="V50" s="275"/>
      <c r="W50" s="275"/>
      <c r="X50" s="275"/>
      <c r="Y50" s="275"/>
      <c r="Z50" s="275"/>
      <c r="AA50" s="275"/>
      <c r="AB50" s="275"/>
      <c r="AC50" s="275"/>
      <c r="AD50" s="275"/>
      <c r="AE50" s="275"/>
      <c r="AF50" s="275"/>
      <c r="AG50" s="275"/>
      <c r="AH50" s="275"/>
      <c r="AI50" s="275"/>
      <c r="AJ50" s="275"/>
      <c r="AK50" s="275"/>
      <c r="AL50" s="275"/>
      <c r="AM50" s="275"/>
      <c r="AN50" s="275"/>
      <c r="AO50" s="275"/>
      <c r="AP50" s="275"/>
      <c r="AQ50" s="275"/>
      <c r="AR50" s="275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40"/>
    </row>
    <row r="51" spans="1:75" s="40" customFormat="1" ht="15" customHeight="1" x14ac:dyDescent="0.2">
      <c r="A51" s="275" t="s">
        <v>176</v>
      </c>
      <c r="B51" s="355"/>
      <c r="C51" s="355"/>
      <c r="D51" s="355"/>
      <c r="E51" s="355"/>
      <c r="F51" s="355"/>
      <c r="G51" s="355"/>
      <c r="H51" s="355"/>
      <c r="I51" s="355"/>
      <c r="J51" s="355"/>
      <c r="K51" s="355"/>
      <c r="L51" s="355"/>
      <c r="M51" s="355"/>
      <c r="N51" s="355"/>
      <c r="O51" s="355"/>
      <c r="P51" s="355"/>
      <c r="Q51" s="355"/>
      <c r="R51" s="355"/>
      <c r="S51" s="355"/>
      <c r="T51" s="355"/>
      <c r="U51" s="355"/>
      <c r="V51" s="355"/>
      <c r="W51" s="355"/>
      <c r="X51" s="355"/>
      <c r="Y51" s="355"/>
      <c r="Z51" s="355"/>
      <c r="AA51" s="355"/>
      <c r="AB51" s="355"/>
      <c r="AC51" s="355"/>
      <c r="AD51" s="355"/>
      <c r="AE51" s="355"/>
      <c r="AF51" s="355"/>
      <c r="AG51" s="355"/>
      <c r="AH51" s="355"/>
      <c r="AI51" s="355"/>
      <c r="AJ51" s="355"/>
      <c r="AK51" s="355"/>
      <c r="AL51" s="355"/>
      <c r="AM51" s="355"/>
      <c r="AN51" s="355"/>
      <c r="AO51" s="355"/>
      <c r="AP51" s="355"/>
      <c r="AQ51" s="355"/>
      <c r="AR51" s="355"/>
      <c r="AS51" s="85"/>
      <c r="AT51" s="85"/>
      <c r="AU51" s="86"/>
      <c r="AV51" s="86"/>
      <c r="AW51" s="86"/>
      <c r="AX51" s="86"/>
      <c r="AY51" s="86"/>
      <c r="AZ51" s="86"/>
      <c r="BA51" s="86"/>
      <c r="BB51" s="86"/>
      <c r="BC51" s="86"/>
    </row>
    <row r="52" spans="1:75" s="12" customFormat="1" ht="16.5" customHeight="1" x14ac:dyDescent="0.2">
      <c r="A52" s="275" t="s">
        <v>177</v>
      </c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40"/>
    </row>
    <row r="53" spans="1:75" s="12" customFormat="1" ht="13.5" customHeight="1" x14ac:dyDescent="0.2">
      <c r="A53" s="275" t="s">
        <v>178</v>
      </c>
      <c r="B53" s="275"/>
      <c r="C53" s="275"/>
      <c r="D53" s="275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275"/>
      <c r="AA53" s="275"/>
      <c r="AB53" s="275"/>
      <c r="AC53" s="275"/>
      <c r="AD53" s="275"/>
      <c r="AE53" s="275"/>
      <c r="AF53" s="275"/>
      <c r="AG53" s="275"/>
      <c r="AH53" s="275"/>
      <c r="AI53" s="275"/>
      <c r="AJ53" s="275"/>
      <c r="AK53" s="275"/>
      <c r="AL53" s="275"/>
      <c r="AM53" s="275"/>
      <c r="AN53" s="275"/>
      <c r="AO53" s="275"/>
      <c r="AP53" s="275"/>
      <c r="AQ53" s="275"/>
      <c r="AR53" s="275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W53" s="40"/>
    </row>
    <row r="54" spans="1:75" s="12" customFormat="1" ht="15" customHeight="1" x14ac:dyDescent="0.2">
      <c r="A54" s="275" t="s">
        <v>179</v>
      </c>
      <c r="B54" s="275"/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275"/>
      <c r="AA54" s="275"/>
      <c r="AB54" s="275"/>
      <c r="AC54" s="275"/>
      <c r="AD54" s="275"/>
      <c r="AE54" s="275"/>
      <c r="AF54" s="275"/>
      <c r="AG54" s="275"/>
      <c r="AH54" s="275"/>
      <c r="AI54" s="275"/>
      <c r="AJ54" s="275"/>
      <c r="AK54" s="275"/>
      <c r="AL54" s="275"/>
      <c r="AM54" s="275"/>
      <c r="AN54" s="275"/>
      <c r="AO54" s="275"/>
      <c r="AP54" s="275"/>
      <c r="AQ54" s="275"/>
      <c r="AR54" s="275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W54" s="40"/>
    </row>
    <row r="55" spans="1:75" s="12" customFormat="1" ht="15.75" customHeight="1" x14ac:dyDescent="0.2">
      <c r="A55" s="275" t="s">
        <v>180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5"/>
      <c r="AH55" s="275"/>
      <c r="AI55" s="275"/>
      <c r="AJ55" s="275"/>
      <c r="AK55" s="275"/>
      <c r="AL55" s="275"/>
      <c r="AM55" s="275"/>
      <c r="AN55" s="275"/>
      <c r="AO55" s="275"/>
      <c r="AP55" s="275"/>
      <c r="AQ55" s="275"/>
      <c r="AR55" s="275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W55" s="40"/>
    </row>
    <row r="56" spans="1:75" s="12" customFormat="1" ht="16.5" customHeight="1" x14ac:dyDescent="0.2">
      <c r="A56" s="275" t="s">
        <v>181</v>
      </c>
      <c r="B56" s="275"/>
      <c r="C56" s="275"/>
      <c r="D56" s="275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5"/>
      <c r="AH56" s="275"/>
      <c r="AI56" s="275"/>
      <c r="AJ56" s="275"/>
      <c r="AK56" s="275"/>
      <c r="AL56" s="275"/>
      <c r="AM56" s="275"/>
      <c r="AN56" s="275"/>
      <c r="AO56" s="275"/>
      <c r="AP56" s="275"/>
      <c r="AQ56" s="275"/>
      <c r="AR56" s="275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40"/>
    </row>
    <row r="57" spans="1:75" s="12" customFormat="1" ht="15" customHeight="1" x14ac:dyDescent="0.2">
      <c r="A57" s="351" t="s">
        <v>182</v>
      </c>
      <c r="B57" s="351"/>
      <c r="C57" s="351"/>
      <c r="D57" s="352"/>
      <c r="E57" s="352"/>
      <c r="F57" s="352"/>
      <c r="G57" s="352"/>
      <c r="H57" s="352"/>
      <c r="I57" s="352"/>
      <c r="J57" s="352"/>
      <c r="K57" s="352"/>
      <c r="L57" s="352"/>
      <c r="M57" s="352"/>
      <c r="N57" s="352"/>
      <c r="O57" s="352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9"/>
      <c r="AH57" s="239"/>
      <c r="AI57" s="239"/>
      <c r="AJ57" s="239"/>
      <c r="AK57" s="239"/>
      <c r="AL57" s="239"/>
      <c r="AM57" s="239"/>
      <c r="AN57" s="239"/>
      <c r="AO57" s="239"/>
      <c r="AP57" s="239"/>
      <c r="AQ57" s="239"/>
      <c r="AR57" s="239"/>
      <c r="AS57" s="8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40"/>
    </row>
    <row r="58" spans="1:75" ht="15.75" x14ac:dyDescent="0.2">
      <c r="A58" s="351" t="s">
        <v>183</v>
      </c>
      <c r="B58" s="351"/>
      <c r="C58" s="351"/>
      <c r="D58" s="290"/>
      <c r="E58" s="290"/>
      <c r="F58" s="290"/>
      <c r="G58" s="290"/>
      <c r="H58" s="290"/>
      <c r="I58" s="290"/>
      <c r="J58" s="290"/>
      <c r="K58" s="290"/>
      <c r="L58" s="290"/>
      <c r="M58" s="240"/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  <c r="AA58" s="240"/>
      <c r="AB58" s="240"/>
      <c r="AC58" s="240"/>
      <c r="AD58" s="240"/>
      <c r="AE58" s="240"/>
      <c r="AF58" s="240"/>
      <c r="AG58" s="240"/>
      <c r="AH58" s="240"/>
      <c r="AI58" s="240"/>
      <c r="AJ58" s="240"/>
      <c r="AK58" s="240"/>
      <c r="AL58" s="240"/>
      <c r="AM58" s="240"/>
      <c r="AN58" s="240"/>
      <c r="AO58" s="240"/>
      <c r="AP58" s="240"/>
      <c r="AQ58" s="240"/>
      <c r="AR58" s="240"/>
      <c r="AS58" s="2"/>
      <c r="AT58" s="4"/>
      <c r="AU58" s="4"/>
      <c r="AV58" s="4"/>
      <c r="AW58" s="4"/>
      <c r="AX58" s="4"/>
      <c r="AY58" s="4"/>
      <c r="AZ58" s="4"/>
      <c r="BA58" s="4"/>
      <c r="BB58" s="4"/>
      <c r="BC58" s="4"/>
    </row>
    <row r="59" spans="1:75" x14ac:dyDescent="0.2">
      <c r="A59" s="13"/>
      <c r="B59" s="13"/>
      <c r="C59" s="13"/>
      <c r="D59" s="3"/>
      <c r="E59" s="3"/>
      <c r="F59" s="3"/>
      <c r="G59" s="2"/>
      <c r="H59" s="2"/>
      <c r="I59" s="2"/>
      <c r="J59" s="2"/>
      <c r="K59" s="2"/>
      <c r="L59" s="2"/>
      <c r="M59" s="2"/>
      <c r="N59" s="2"/>
      <c r="O59" s="2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63"/>
      <c r="AB59" s="63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4"/>
      <c r="AU59" s="4"/>
      <c r="AV59" s="4"/>
      <c r="AW59" s="4"/>
      <c r="AX59" s="4"/>
      <c r="AY59" s="4"/>
      <c r="AZ59" s="4"/>
      <c r="BA59" s="4"/>
      <c r="BB59" s="4"/>
      <c r="BC59" s="4"/>
    </row>
    <row r="60" spans="1:75" x14ac:dyDescent="0.2">
      <c r="D60" s="3"/>
      <c r="E60" s="3"/>
      <c r="F60" s="3"/>
      <c r="G60" s="2"/>
      <c r="H60" s="2"/>
      <c r="I60" s="2"/>
      <c r="J60" s="2"/>
      <c r="K60" s="2"/>
      <c r="L60" s="2"/>
      <c r="M60" s="2"/>
      <c r="N60" s="2"/>
      <c r="O60" s="2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63"/>
      <c r="AB60" s="63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x14ac:dyDescent="0.2">
      <c r="D61" s="3"/>
      <c r="E61" s="3"/>
      <c r="F61" s="3"/>
      <c r="G61" s="2"/>
      <c r="H61" s="2"/>
      <c r="I61" s="2"/>
      <c r="J61" s="2"/>
      <c r="K61" s="2"/>
      <c r="L61" s="2"/>
      <c r="M61" s="2"/>
      <c r="N61" s="2"/>
      <c r="O61" s="2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63"/>
      <c r="AB61" s="63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63"/>
      <c r="AB62" s="63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63"/>
      <c r="AB63" s="63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63"/>
      <c r="AB64" s="63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63"/>
      <c r="AB65" s="63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63"/>
      <c r="AB66" s="63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63"/>
      <c r="AB67" s="63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63"/>
      <c r="AB68" s="63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63"/>
      <c r="AB69" s="63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63"/>
      <c r="AB70" s="63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63"/>
      <c r="AB71" s="63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63"/>
      <c r="AB72" s="63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63"/>
      <c r="AB73" s="63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63"/>
      <c r="AB74" s="63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63"/>
      <c r="AB75" s="63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63"/>
      <c r="AB76" s="63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63"/>
      <c r="AB77" s="63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63"/>
      <c r="AB78" s="63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A79" s="12"/>
      <c r="B79" s="12"/>
      <c r="C79" s="12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64"/>
      <c r="AB79" s="64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64"/>
      <c r="AB80" s="64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64"/>
      <c r="AB81" s="64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64"/>
      <c r="AB82" s="64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64"/>
      <c r="AB83" s="64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64"/>
      <c r="AB84" s="64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64"/>
      <c r="AB85" s="64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64"/>
      <c r="AB86" s="64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64"/>
      <c r="AB87" s="64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64"/>
      <c r="AB88" s="64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64"/>
      <c r="AB89" s="64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64"/>
      <c r="AB90" s="64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64"/>
      <c r="AB91" s="64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64"/>
      <c r="AB92" s="64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64"/>
      <c r="AB93" s="64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64"/>
      <c r="AB94" s="64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64"/>
      <c r="AB95" s="64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64"/>
      <c r="AB96" s="64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64"/>
      <c r="AB97" s="64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64"/>
      <c r="AB98" s="64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64"/>
      <c r="AB99" s="64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64"/>
      <c r="AB100" s="64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64"/>
      <c r="AB101" s="64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64"/>
      <c r="AB102" s="64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64"/>
      <c r="AB103" s="64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64"/>
      <c r="AB104" s="64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64"/>
      <c r="AB105" s="64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64"/>
      <c r="AB106" s="64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64"/>
      <c r="AB107" s="64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64"/>
      <c r="AB108" s="64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64"/>
      <c r="AB109" s="64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64"/>
      <c r="AB110" s="64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64"/>
      <c r="AB111" s="64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64"/>
      <c r="AB112" s="64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64"/>
      <c r="AB113" s="64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64"/>
      <c r="AB114" s="64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64"/>
      <c r="AB115" s="64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64"/>
      <c r="AB116" s="64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64"/>
      <c r="AB117" s="64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64"/>
      <c r="AB118" s="64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64"/>
      <c r="AB119" s="64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64"/>
      <c r="AB120" s="64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64"/>
      <c r="AB121" s="64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64"/>
      <c r="AB122" s="64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64"/>
      <c r="AB123" s="64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64"/>
      <c r="AB124" s="64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64"/>
      <c r="AB125" s="64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64"/>
      <c r="AB126" s="64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64"/>
      <c r="AB127" s="64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64"/>
      <c r="AB128" s="64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64"/>
      <c r="AB129" s="64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64"/>
      <c r="AB130" s="64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64"/>
      <c r="AB131" s="64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64"/>
      <c r="AB132" s="64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64"/>
      <c r="AB133" s="64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64"/>
      <c r="AB134" s="64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64"/>
      <c r="AB135" s="64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64"/>
      <c r="AB136" s="64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64"/>
      <c r="AB137" s="64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64"/>
      <c r="AB138" s="64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64"/>
      <c r="AB139" s="64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64"/>
      <c r="AB140" s="64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64"/>
      <c r="AB141" s="64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64"/>
      <c r="AB142" s="64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64"/>
      <c r="AB143" s="64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64"/>
      <c r="AB144" s="64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64"/>
      <c r="AB145" s="64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64"/>
      <c r="AB146" s="64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64"/>
      <c r="AB147" s="64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64"/>
      <c r="AB148" s="64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64"/>
      <c r="AB149" s="64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64"/>
      <c r="AB150" s="64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64"/>
      <c r="AB151" s="64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64"/>
      <c r="AB152" s="64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64"/>
      <c r="AB153" s="64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64"/>
      <c r="AB154" s="64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64"/>
      <c r="AB155" s="64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64"/>
      <c r="AB156" s="64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64"/>
      <c r="AB157" s="64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64"/>
      <c r="AB158" s="64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64"/>
      <c r="AB159" s="64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64"/>
      <c r="AB160" s="64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64"/>
      <c r="AB161" s="64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64"/>
      <c r="AB162" s="64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64"/>
      <c r="AB163" s="64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64"/>
      <c r="AB164" s="64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64"/>
      <c r="AB165" s="64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64"/>
      <c r="AB166" s="64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64"/>
      <c r="AB167" s="64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64"/>
      <c r="AB168" s="64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64"/>
      <c r="AB169" s="64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64"/>
      <c r="AB170" s="64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64"/>
      <c r="AB171" s="64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64"/>
      <c r="AB172" s="64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64"/>
      <c r="AB173" s="64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64"/>
      <c r="AB174" s="64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64"/>
      <c r="AB175" s="64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64"/>
      <c r="AB176" s="64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64"/>
      <c r="AB177" s="64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64"/>
      <c r="AB178" s="64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64"/>
      <c r="AB179" s="64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64"/>
      <c r="AB180" s="64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64"/>
      <c r="AB181" s="64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64"/>
      <c r="AB182" s="64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65"/>
      <c r="AB183" s="65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65"/>
      <c r="AB184" s="65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65"/>
      <c r="AB185" s="65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65"/>
      <c r="AB186" s="65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65"/>
      <c r="AB187" s="65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65"/>
      <c r="AB188" s="65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65"/>
      <c r="AB189" s="65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65"/>
      <c r="AB190" s="65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65"/>
      <c r="AB191" s="65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65"/>
      <c r="AB192" s="65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65"/>
      <c r="AB193" s="65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65"/>
      <c r="AB194" s="65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65"/>
      <c r="AB195" s="65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65"/>
      <c r="AB196" s="65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65"/>
      <c r="AB197" s="65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65"/>
      <c r="AB198" s="65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65"/>
      <c r="AB199" s="65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65"/>
      <c r="AB200" s="65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65"/>
      <c r="AB201" s="65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65"/>
      <c r="AB202" s="65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65"/>
      <c r="AB203" s="65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65"/>
      <c r="AB204" s="65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65"/>
      <c r="AB205" s="65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65"/>
      <c r="AB206" s="65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65"/>
      <c r="AB207" s="65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65"/>
      <c r="AB208" s="65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65"/>
      <c r="AB209" s="65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65"/>
      <c r="AB210" s="65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65"/>
      <c r="AB211" s="65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65"/>
      <c r="AB212" s="65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65"/>
      <c r="AB213" s="65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65"/>
      <c r="AB214" s="65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65"/>
      <c r="AB215" s="65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65"/>
      <c r="AB216" s="65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65"/>
      <c r="AB217" s="65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65"/>
      <c r="AB218" s="65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65"/>
      <c r="AB219" s="65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65"/>
      <c r="AB220" s="65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65"/>
      <c r="AB221" s="65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65"/>
      <c r="AB222" s="65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65"/>
      <c r="AB223" s="65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65"/>
      <c r="AB224" s="65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65"/>
      <c r="AB225" s="65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65"/>
      <c r="AB226" s="65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65"/>
      <c r="AB227" s="65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65"/>
      <c r="AB228" s="65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65"/>
      <c r="AB229" s="65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65"/>
      <c r="AB230" s="65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65"/>
      <c r="AB231" s="65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65"/>
      <c r="AB232" s="65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65"/>
      <c r="AB233" s="65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65"/>
      <c r="AB234" s="65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65"/>
      <c r="AB235" s="65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65"/>
      <c r="AB236" s="65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65"/>
      <c r="AB237" s="65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65"/>
      <c r="AB238" s="65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65"/>
      <c r="AB239" s="65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65"/>
      <c r="AB240" s="65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65"/>
      <c r="AB241" s="65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65"/>
      <c r="AB242" s="65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65"/>
      <c r="AB243" s="65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65"/>
      <c r="AB244" s="65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65"/>
      <c r="AB245" s="65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65"/>
      <c r="AB246" s="65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65"/>
      <c r="AB247" s="65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65"/>
      <c r="AB248" s="65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65"/>
      <c r="AB249" s="65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65"/>
      <c r="AB250" s="65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65"/>
      <c r="AB251" s="65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65"/>
      <c r="AB252" s="65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65"/>
      <c r="AB253" s="65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65"/>
      <c r="AB254" s="65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65"/>
      <c r="AB255" s="65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65"/>
      <c r="AB256" s="65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65"/>
      <c r="AB257" s="65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65"/>
      <c r="AB258" s="65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65"/>
      <c r="AB259" s="65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65"/>
      <c r="AB260" s="65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65"/>
      <c r="AB261" s="65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65"/>
      <c r="AB262" s="65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65"/>
      <c r="AB263" s="65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65"/>
      <c r="AB264" s="65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65"/>
      <c r="AB265" s="65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65"/>
      <c r="AB266" s="65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65"/>
      <c r="AB267" s="65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65"/>
      <c r="AB268" s="65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65"/>
      <c r="AB269" s="65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65"/>
      <c r="AB270" s="65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65"/>
      <c r="AB271" s="65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65"/>
      <c r="AB272" s="65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65"/>
      <c r="AB273" s="65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65"/>
      <c r="AB274" s="65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65"/>
      <c r="AB275" s="65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65"/>
      <c r="AB276" s="65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65"/>
      <c r="AB277" s="65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65"/>
      <c r="AB278" s="65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65"/>
      <c r="AB279" s="65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65"/>
      <c r="AB280" s="65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65"/>
      <c r="AB281" s="65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65"/>
      <c r="AB282" s="65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65"/>
      <c r="AB283" s="65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65"/>
      <c r="AB284" s="65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65"/>
      <c r="AB285" s="65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65"/>
      <c r="AB286" s="65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65"/>
      <c r="AB287" s="65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65"/>
      <c r="AB288" s="65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65"/>
      <c r="AB289" s="65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65"/>
      <c r="AB290" s="65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65"/>
      <c r="AB291" s="65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65"/>
      <c r="AB292" s="65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65"/>
      <c r="AB293" s="65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65"/>
      <c r="AB294" s="65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65"/>
      <c r="AB295" s="65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65"/>
      <c r="AB296" s="65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65"/>
      <c r="AB297" s="65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65"/>
      <c r="AB298" s="65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65"/>
      <c r="AB299" s="65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65"/>
      <c r="AB300" s="65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65"/>
      <c r="AB301" s="65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65"/>
      <c r="AB302" s="65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65"/>
      <c r="AB303" s="65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65"/>
      <c r="AB304" s="65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65"/>
      <c r="AB305" s="65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65"/>
      <c r="AB306" s="65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65"/>
      <c r="AB307" s="65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65"/>
      <c r="AB308" s="65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65"/>
      <c r="AB309" s="65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65"/>
      <c r="AB310" s="65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65"/>
      <c r="AB311" s="65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65"/>
      <c r="AB312" s="65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65"/>
      <c r="AB313" s="65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65"/>
      <c r="AB314" s="65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65"/>
      <c r="AB315" s="65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65"/>
      <c r="AB316" s="65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65"/>
      <c r="AB317" s="65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65"/>
      <c r="AB318" s="65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65"/>
      <c r="AB319" s="65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65"/>
      <c r="AB320" s="65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65"/>
      <c r="AB321" s="65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65"/>
      <c r="AB322" s="65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65"/>
      <c r="AB323" s="65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65"/>
      <c r="AB324" s="65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65"/>
      <c r="AB325" s="65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65"/>
      <c r="AB326" s="65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65"/>
      <c r="AB327" s="65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65"/>
      <c r="AB328" s="65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65"/>
      <c r="AB329" s="65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65"/>
      <c r="AB330" s="65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65"/>
      <c r="AB331" s="65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65"/>
      <c r="AB332" s="65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65"/>
      <c r="AB333" s="65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65"/>
      <c r="AB334" s="65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65"/>
      <c r="AB335" s="65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65"/>
      <c r="AB336" s="65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65"/>
      <c r="AB337" s="65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65"/>
      <c r="AB338" s="65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65"/>
      <c r="AB339" s="65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65"/>
      <c r="AB340" s="65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65"/>
      <c r="AB341" s="65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65"/>
      <c r="AB342" s="65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65"/>
      <c r="AB343" s="65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65"/>
      <c r="AB344" s="65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65"/>
      <c r="AB345" s="65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65"/>
      <c r="AB346" s="65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65"/>
      <c r="AB347" s="65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65"/>
      <c r="AB348" s="65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65"/>
      <c r="AB349" s="65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65"/>
      <c r="AB350" s="65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65"/>
      <c r="AB351" s="65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65"/>
      <c r="AB352" s="65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65"/>
      <c r="AB353" s="65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65"/>
      <c r="AB354" s="65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65"/>
      <c r="AB355" s="65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65"/>
      <c r="AB356" s="65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65"/>
      <c r="AB357" s="65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65"/>
      <c r="AB358" s="65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65"/>
      <c r="AB359" s="65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65"/>
      <c r="AB360" s="65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65"/>
      <c r="AB361" s="65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65"/>
      <c r="AB362" s="65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65"/>
      <c r="AB363" s="65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65"/>
      <c r="AB364" s="65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65"/>
      <c r="AB365" s="65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65"/>
      <c r="AB366" s="65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65"/>
      <c r="AB367" s="65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65"/>
      <c r="AB368" s="65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65"/>
      <c r="AB369" s="65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65"/>
      <c r="AB370" s="65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65"/>
      <c r="AB371" s="65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65"/>
      <c r="AB372" s="65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65"/>
      <c r="AB373" s="65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65"/>
      <c r="AB374" s="65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65"/>
      <c r="AB375" s="65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65"/>
      <c r="AB376" s="65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65"/>
      <c r="AB377" s="65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65"/>
      <c r="AB378" s="65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65"/>
      <c r="AB379" s="65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65"/>
      <c r="AB380" s="65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65"/>
      <c r="AB381" s="65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65"/>
      <c r="AB382" s="65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65"/>
      <c r="AB383" s="65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65"/>
      <c r="AB384" s="65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65"/>
      <c r="AB385" s="65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65"/>
      <c r="AB386" s="65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65"/>
      <c r="AB387" s="65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65"/>
      <c r="AB388" s="65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65"/>
      <c r="AB389" s="65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65"/>
      <c r="AB390" s="65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65"/>
      <c r="AB391" s="65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65"/>
      <c r="AB392" s="65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65"/>
      <c r="AB393" s="65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65"/>
      <c r="AB394" s="65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65"/>
      <c r="AB395" s="65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65"/>
      <c r="AB396" s="65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65"/>
      <c r="AB397" s="65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65"/>
      <c r="AB398" s="65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65"/>
      <c r="AB399" s="65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65"/>
      <c r="AB400" s="65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65"/>
      <c r="AB401" s="65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65"/>
      <c r="AB402" s="65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65"/>
      <c r="AB403" s="65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65"/>
      <c r="AB404" s="65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65"/>
      <c r="AB405" s="65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65"/>
      <c r="AB406" s="65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65"/>
      <c r="AB407" s="65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65"/>
      <c r="AB408" s="65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65"/>
      <c r="AB409" s="65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65"/>
      <c r="AB410" s="65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65"/>
      <c r="AB411" s="65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65"/>
      <c r="AB412" s="65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65"/>
      <c r="AB413" s="65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65"/>
      <c r="AB414" s="65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65"/>
      <c r="AB415" s="65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65"/>
      <c r="AB416" s="65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65"/>
      <c r="AB417" s="65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65"/>
      <c r="AB418" s="65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65"/>
      <c r="AB419" s="65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65"/>
      <c r="AB420" s="65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65"/>
      <c r="AB421" s="65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65"/>
      <c r="AB422" s="65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65"/>
      <c r="AB423" s="65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65"/>
      <c r="AB424" s="65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65"/>
      <c r="AB425" s="65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65"/>
      <c r="AB426" s="65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65"/>
      <c r="AB427" s="65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65"/>
      <c r="AB428" s="65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65"/>
      <c r="AB429" s="65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65"/>
      <c r="AB430" s="65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65"/>
      <c r="AB431" s="65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65"/>
      <c r="AB432" s="65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65"/>
      <c r="AB433" s="65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65"/>
      <c r="AB434" s="65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65"/>
      <c r="AB435" s="65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65"/>
      <c r="AB436" s="65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65"/>
      <c r="AB437" s="65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65"/>
      <c r="AB438" s="65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65"/>
      <c r="AB439" s="65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65"/>
      <c r="AB440" s="65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65"/>
      <c r="AB441" s="65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65"/>
      <c r="AB442" s="65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65"/>
      <c r="AB443" s="65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65"/>
      <c r="AB444" s="65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65"/>
      <c r="AB445" s="65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65"/>
      <c r="AB446" s="65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65"/>
      <c r="AB447" s="65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65"/>
      <c r="AB448" s="65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65"/>
      <c r="AB449" s="65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65"/>
      <c r="AB450" s="65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65"/>
      <c r="AB451" s="65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65"/>
      <c r="AB452" s="65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65"/>
      <c r="AB453" s="65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65"/>
      <c r="AB454" s="65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65"/>
      <c r="AB455" s="65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65"/>
      <c r="AB456" s="65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65"/>
      <c r="AB457" s="65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65"/>
      <c r="AB458" s="65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65"/>
      <c r="AB459" s="65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65"/>
      <c r="AB460" s="65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65"/>
      <c r="AB461" s="65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65"/>
      <c r="AB462" s="65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65"/>
      <c r="AB463" s="65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65"/>
      <c r="AB464" s="65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65"/>
      <c r="AB465" s="65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65"/>
      <c r="AB466" s="65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65"/>
      <c r="AB467" s="65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65"/>
      <c r="AB468" s="65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65"/>
      <c r="AB469" s="65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65"/>
      <c r="AB470" s="65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65"/>
      <c r="AB471" s="65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65"/>
      <c r="AB472" s="65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65"/>
      <c r="AB473" s="65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65"/>
      <c r="AB474" s="65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65"/>
      <c r="AB475" s="65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65"/>
      <c r="AB476" s="65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65"/>
      <c r="AB477" s="65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65"/>
      <c r="AB478" s="65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65"/>
      <c r="AB479" s="65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65"/>
      <c r="AB480" s="65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65"/>
      <c r="AB481" s="65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65"/>
      <c r="AB482" s="65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65"/>
      <c r="AB483" s="65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65"/>
      <c r="AB484" s="65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65"/>
      <c r="AB485" s="65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65"/>
      <c r="AB486" s="65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65"/>
      <c r="AB487" s="65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65"/>
      <c r="AB488" s="65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65"/>
      <c r="AB489" s="65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65"/>
      <c r="AB490" s="65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65"/>
      <c r="AB491" s="65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65"/>
      <c r="AB492" s="65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65"/>
      <c r="AB493" s="65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65"/>
      <c r="AB494" s="65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65"/>
      <c r="AB495" s="65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65"/>
      <c r="AB496" s="65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65"/>
      <c r="AB497" s="65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65"/>
      <c r="AB498" s="65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65"/>
      <c r="AB499" s="65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65"/>
      <c r="AB500" s="65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65"/>
      <c r="AB501" s="65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65"/>
      <c r="AB502" s="65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65"/>
      <c r="AB503" s="65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65"/>
      <c r="AB504" s="65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65"/>
      <c r="AB505" s="65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65"/>
      <c r="AB506" s="65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65"/>
      <c r="AB507" s="65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65"/>
      <c r="AB508" s="65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65"/>
      <c r="AB509" s="65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65"/>
      <c r="AB510" s="65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65"/>
      <c r="AB511" s="65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65"/>
      <c r="AB512" s="65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65"/>
      <c r="AB513" s="65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65"/>
      <c r="AB514" s="65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65"/>
      <c r="AB515" s="65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65"/>
      <c r="AB516" s="65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65"/>
      <c r="AB517" s="65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65"/>
      <c r="AB518" s="65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65"/>
      <c r="AB519" s="65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65"/>
      <c r="AB520" s="65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65"/>
      <c r="AB521" s="65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65"/>
      <c r="AB522" s="65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65"/>
      <c r="AB523" s="65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65"/>
      <c r="AB524" s="65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65"/>
      <c r="AB525" s="65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65"/>
      <c r="AB526" s="65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65"/>
      <c r="AB527" s="65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65"/>
      <c r="AB528" s="65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65"/>
      <c r="AB529" s="65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65"/>
      <c r="AB530" s="65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65"/>
      <c r="AB531" s="65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65"/>
      <c r="AB532" s="65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65"/>
      <c r="AB533" s="65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65"/>
      <c r="AB534" s="65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65"/>
      <c r="AB535" s="65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65"/>
      <c r="AB536" s="65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65"/>
      <c r="AB537" s="65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65"/>
      <c r="AB538" s="65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65"/>
      <c r="AB539" s="65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65"/>
      <c r="AB540" s="65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65"/>
      <c r="AB541" s="65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65"/>
      <c r="AB542" s="65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65"/>
      <c r="AB543" s="65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65"/>
      <c r="AB544" s="65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65"/>
      <c r="AB545" s="65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65"/>
      <c r="AB546" s="65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65"/>
      <c r="AB547" s="65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65"/>
      <c r="AB548" s="65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  <row r="549" spans="1:45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65"/>
      <c r="AB549" s="65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</row>
  </sheetData>
  <mergeCells count="73">
    <mergeCell ref="A58:L58"/>
    <mergeCell ref="A57:O57"/>
    <mergeCell ref="A30:C30"/>
    <mergeCell ref="A37:C37"/>
    <mergeCell ref="A44:C44"/>
    <mergeCell ref="A51:AR51"/>
    <mergeCell ref="A52:AR52"/>
    <mergeCell ref="A50:AR50"/>
    <mergeCell ref="A47:AS47"/>
    <mergeCell ref="A38:F38"/>
    <mergeCell ref="A54:AR54"/>
    <mergeCell ref="A55:AR55"/>
    <mergeCell ref="A56:AR56"/>
    <mergeCell ref="N20:N21"/>
    <mergeCell ref="O20:O21"/>
    <mergeCell ref="N22:N23"/>
    <mergeCell ref="L22:L23"/>
    <mergeCell ref="C20:C21"/>
    <mergeCell ref="D20:D21"/>
    <mergeCell ref="F20:F21"/>
    <mergeCell ref="M20:M21"/>
    <mergeCell ref="L20:L21"/>
    <mergeCell ref="I22:I23"/>
    <mergeCell ref="K22:K23"/>
    <mergeCell ref="K20:K21"/>
    <mergeCell ref="AA20:AA21"/>
    <mergeCell ref="AC20:AR20"/>
    <mergeCell ref="AD22:AD23"/>
    <mergeCell ref="AC22:AC23"/>
    <mergeCell ref="O22:O23"/>
    <mergeCell ref="P20:Z20"/>
    <mergeCell ref="AB20:AB21"/>
    <mergeCell ref="AS22:AS23"/>
    <mergeCell ref="AA22:AA23"/>
    <mergeCell ref="AE22:AE23"/>
    <mergeCell ref="AF22:AF23"/>
    <mergeCell ref="AG22:AG23"/>
    <mergeCell ref="AB22:AB23"/>
    <mergeCell ref="A3:AS3"/>
    <mergeCell ref="E22:E23"/>
    <mergeCell ref="E20:E21"/>
    <mergeCell ref="H20:J21"/>
    <mergeCell ref="J22:J23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5:C15"/>
    <mergeCell ref="A16:C16"/>
    <mergeCell ref="B20:B21"/>
    <mergeCell ref="H22:H23"/>
    <mergeCell ref="F22:F23"/>
    <mergeCell ref="A17:C17"/>
    <mergeCell ref="A18:C18"/>
    <mergeCell ref="A19:C19"/>
    <mergeCell ref="A20:A21"/>
    <mergeCell ref="G20:G21"/>
    <mergeCell ref="G22:G23"/>
    <mergeCell ref="A22:A23"/>
    <mergeCell ref="A24:F24"/>
    <mergeCell ref="A31:F31"/>
    <mergeCell ref="A53:AR53"/>
    <mergeCell ref="M22:M23"/>
    <mergeCell ref="A48:AR48"/>
    <mergeCell ref="A49:AR49"/>
    <mergeCell ref="B22:B23"/>
    <mergeCell ref="C22:C23"/>
    <mergeCell ref="D22:D23"/>
  </mergeCells>
  <dataValidations count="4">
    <dataValidation type="list" allowBlank="1" showInputMessage="1" showErrorMessage="1" sqref="C25:C29 C32:C36 C39:C43">
      <formula1>pozicia</formula1>
    </dataValidation>
    <dataValidation type="list" allowBlank="1" showInputMessage="1" showErrorMessage="1" sqref="D17:D18">
      <formula1>"áno,nie"</formula1>
    </dataValidation>
    <dataValidation type="list" allowBlank="1" showInputMessage="1" showErrorMessage="1" sqref="D15">
      <formula1>verzia</formula1>
    </dataValidation>
    <dataValidation type="list" allowBlank="1" showInputMessage="1" showErrorMessage="1" sqref="D16">
      <formula1>" ,HaZZ,ostatní"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3:GE554"/>
  <sheetViews>
    <sheetView tabSelected="1" topLeftCell="L1" zoomScale="90" zoomScaleNormal="90" workbookViewId="0">
      <selection activeCell="I22" sqref="I22:I23"/>
    </sheetView>
  </sheetViews>
  <sheetFormatPr defaultColWidth="9.140625" defaultRowHeight="12.75" x14ac:dyDescent="0.2"/>
  <cols>
    <col min="1" max="1" width="13.7109375" style="70" customWidth="1"/>
    <col min="2" max="2" width="19" style="70" customWidth="1"/>
    <col min="3" max="3" width="34" style="70" bestFit="1" customWidth="1"/>
    <col min="4" max="4" width="12.28515625" style="70" customWidth="1"/>
    <col min="5" max="5" width="14.28515625" style="70" customWidth="1"/>
    <col min="6" max="6" width="12.28515625" style="72" customWidth="1"/>
    <col min="7" max="7" width="13.5703125" style="70" customWidth="1"/>
    <col min="8" max="8" width="12.7109375" style="70" customWidth="1"/>
    <col min="9" max="10" width="11.5703125" style="70" customWidth="1"/>
    <col min="11" max="11" width="10.7109375" style="70" customWidth="1"/>
    <col min="12" max="12" width="12.28515625" style="70" customWidth="1"/>
    <col min="13" max="13" width="18.5703125" style="70" customWidth="1"/>
    <col min="14" max="14" width="18.42578125" style="70" customWidth="1"/>
    <col min="15" max="15" width="18.42578125" style="98" customWidth="1"/>
    <col min="16" max="16" width="14" style="70" customWidth="1"/>
    <col min="17" max="17" width="12.42578125" style="70" customWidth="1"/>
    <col min="18" max="19" width="9.42578125" style="54" customWidth="1"/>
    <col min="20" max="20" width="10.85546875" style="54" customWidth="1"/>
    <col min="21" max="23" width="9.42578125" style="54" customWidth="1"/>
    <col min="24" max="24" width="9" style="54" customWidth="1"/>
    <col min="25" max="30" width="9.42578125" style="54" customWidth="1"/>
    <col min="31" max="31" width="15.140625" style="66" customWidth="1"/>
    <col min="32" max="32" width="17.85546875" style="70" customWidth="1"/>
    <col min="33" max="33" width="16.28515625" style="70" customWidth="1"/>
    <col min="34" max="35" width="16.85546875" style="70" customWidth="1"/>
    <col min="36" max="36" width="18" style="70" customWidth="1"/>
    <col min="37" max="37" width="16.42578125" style="70" customWidth="1"/>
    <col min="38" max="38" width="17.140625" style="70" customWidth="1"/>
    <col min="39" max="40" width="16.7109375" style="70" bestFit="1" customWidth="1"/>
    <col min="41" max="41" width="18.28515625" style="70" customWidth="1"/>
    <col min="42" max="42" width="16.7109375" style="70" bestFit="1" customWidth="1"/>
    <col min="43" max="43" width="16.140625" style="70" customWidth="1"/>
    <col min="44" max="45" width="16.140625" style="195" customWidth="1"/>
    <col min="46" max="46" width="16.140625" style="70" customWidth="1"/>
    <col min="47" max="47" width="17.7109375" style="70" customWidth="1"/>
    <col min="48" max="48" width="16.28515625" style="70" bestFit="1" customWidth="1"/>
    <col min="49" max="49" width="17.28515625" style="70" customWidth="1"/>
    <col min="50" max="50" width="17.140625" style="70" customWidth="1"/>
    <col min="51" max="51" width="11.140625" style="70" customWidth="1"/>
    <col min="52" max="52" width="16.5703125" style="70" bestFit="1" customWidth="1"/>
    <col min="53" max="53" width="16.7109375" style="71" bestFit="1" customWidth="1"/>
    <col min="54" max="77" width="9.140625" style="12"/>
    <col min="78" max="78" width="9.140625" style="40"/>
    <col min="79" max="187" width="9.140625" style="12"/>
    <col min="188" max="16384" width="9.140625" style="70"/>
  </cols>
  <sheetData>
    <row r="3" spans="1:187" ht="45" customHeight="1" x14ac:dyDescent="0.2">
      <c r="B3" s="383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  <c r="AG3" s="384"/>
      <c r="AH3" s="384"/>
      <c r="AI3" s="384"/>
      <c r="AJ3" s="384"/>
      <c r="AK3" s="384"/>
      <c r="AL3" s="384"/>
      <c r="AM3" s="384"/>
      <c r="AN3" s="384"/>
      <c r="AO3" s="384"/>
      <c r="AP3" s="384"/>
      <c r="AQ3" s="384"/>
      <c r="AR3" s="384"/>
      <c r="AS3" s="384"/>
      <c r="AT3" s="384"/>
      <c r="AU3" s="384"/>
      <c r="AV3" s="384"/>
      <c r="AW3" s="384"/>
    </row>
    <row r="5" spans="1:187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58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7" s="7" customFormat="1" ht="18.75" customHeight="1" x14ac:dyDescent="0.2">
      <c r="A6" s="314" t="s">
        <v>103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6"/>
      <c r="AY6" s="6"/>
      <c r="AZ6" s="6"/>
      <c r="BA6" s="6"/>
      <c r="BB6" s="6"/>
      <c r="BC6" s="6"/>
      <c r="BD6" s="6"/>
      <c r="BE6" s="6"/>
      <c r="BF6" s="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7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</row>
    <row r="7" spans="1:187" s="7" customFormat="1" ht="15" customHeight="1" x14ac:dyDescent="0.2">
      <c r="A7" s="315" t="s">
        <v>44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6"/>
      <c r="AY7" s="6"/>
      <c r="AZ7" s="6"/>
      <c r="BA7" s="6"/>
      <c r="BB7" s="6"/>
      <c r="BC7" s="6"/>
      <c r="BD7" s="6"/>
      <c r="BE7" s="6"/>
      <c r="BF7" s="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7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96"/>
      <c r="EL7" s="96"/>
      <c r="EM7" s="96"/>
      <c r="EN7" s="96"/>
      <c r="EO7" s="96"/>
      <c r="EP7" s="96"/>
      <c r="EQ7" s="96"/>
      <c r="ER7" s="96"/>
      <c r="ES7" s="96"/>
      <c r="ET7" s="96"/>
      <c r="EU7" s="96"/>
      <c r="EV7" s="96"/>
      <c r="EW7" s="96"/>
      <c r="EX7" s="96"/>
      <c r="EY7" s="96"/>
      <c r="EZ7" s="96"/>
      <c r="FA7" s="96"/>
      <c r="FB7" s="96"/>
      <c r="FC7" s="96"/>
      <c r="FD7" s="96"/>
      <c r="FE7" s="96"/>
      <c r="FF7" s="96"/>
      <c r="FG7" s="96"/>
      <c r="FH7" s="96"/>
      <c r="FI7" s="96"/>
      <c r="FJ7" s="96"/>
      <c r="FK7" s="96"/>
      <c r="FL7" s="96"/>
      <c r="FM7" s="96"/>
      <c r="FN7" s="96"/>
      <c r="FO7" s="96"/>
      <c r="FP7" s="96"/>
      <c r="FQ7" s="96"/>
      <c r="FR7" s="96"/>
      <c r="FS7" s="96"/>
      <c r="FT7" s="96"/>
      <c r="FU7" s="96"/>
      <c r="FV7" s="96"/>
      <c r="FW7" s="96"/>
      <c r="FX7" s="96"/>
      <c r="FY7" s="96"/>
      <c r="FZ7" s="96"/>
      <c r="GA7" s="96"/>
      <c r="GB7" s="96"/>
      <c r="GC7" s="96"/>
      <c r="GD7" s="96"/>
      <c r="GE7" s="96"/>
    </row>
    <row r="8" spans="1:187" s="7" customFormat="1" ht="15.75" customHeight="1" x14ac:dyDescent="0.2">
      <c r="A8" s="316" t="s">
        <v>42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  <c r="AU8" s="316"/>
      <c r="AV8" s="316"/>
      <c r="AW8" s="316"/>
      <c r="AX8" s="6"/>
      <c r="AY8" s="6"/>
      <c r="AZ8" s="6"/>
      <c r="BA8" s="6"/>
      <c r="BB8" s="6"/>
      <c r="BC8" s="6"/>
      <c r="BD8" s="6"/>
      <c r="BE8" s="6"/>
      <c r="BF8" s="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7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</row>
    <row r="9" spans="1:187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59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6"/>
      <c r="AZ9" s="6"/>
      <c r="BA9" s="6"/>
      <c r="BB9" s="6"/>
      <c r="BC9" s="6"/>
      <c r="BD9" s="6"/>
      <c r="BE9" s="6"/>
      <c r="BF9" s="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7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</row>
    <row r="10" spans="1:187" s="7" customFormat="1" ht="15" x14ac:dyDescent="0.2">
      <c r="A10" s="385" t="s">
        <v>110</v>
      </c>
      <c r="B10" s="385"/>
      <c r="C10" s="386"/>
      <c r="D10" s="387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9"/>
      <c r="Q10" s="30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60"/>
      <c r="AF10" s="30"/>
      <c r="AG10" s="30"/>
      <c r="AH10" s="30"/>
      <c r="AI10" s="30"/>
      <c r="AJ10" s="30"/>
      <c r="AK10" s="30"/>
      <c r="AL10" s="30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30"/>
      <c r="AY10" s="6"/>
      <c r="AZ10" s="6"/>
      <c r="BA10" s="6"/>
      <c r="BB10" s="6"/>
      <c r="BC10" s="6"/>
      <c r="BD10" s="6"/>
      <c r="BE10" s="6"/>
      <c r="BF10" s="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7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  <c r="ES10" s="96"/>
      <c r="ET10" s="96"/>
      <c r="EU10" s="96"/>
      <c r="EV10" s="96"/>
      <c r="EW10" s="96"/>
      <c r="EX10" s="96"/>
      <c r="EY10" s="96"/>
      <c r="EZ10" s="96"/>
      <c r="FA10" s="96"/>
      <c r="FB10" s="96"/>
      <c r="FC10" s="96"/>
      <c r="FD10" s="96"/>
      <c r="FE10" s="96"/>
      <c r="FF10" s="96"/>
      <c r="FG10" s="96"/>
      <c r="FH10" s="96"/>
      <c r="FI10" s="96"/>
      <c r="FJ10" s="96"/>
      <c r="FK10" s="96"/>
      <c r="FL10" s="96"/>
      <c r="FM10" s="96"/>
      <c r="FN10" s="96"/>
      <c r="FO10" s="96"/>
      <c r="FP10" s="96"/>
      <c r="FQ10" s="96"/>
      <c r="FR10" s="96"/>
      <c r="FS10" s="96"/>
      <c r="FT10" s="96"/>
      <c r="FU10" s="96"/>
      <c r="FV10" s="96"/>
      <c r="FW10" s="96"/>
      <c r="FX10" s="96"/>
      <c r="FY10" s="96"/>
      <c r="FZ10" s="96"/>
      <c r="GA10" s="96"/>
      <c r="GB10" s="96"/>
      <c r="GC10" s="96"/>
      <c r="GD10" s="96"/>
      <c r="GE10" s="96"/>
    </row>
    <row r="11" spans="1:187" s="7" customFormat="1" ht="15" x14ac:dyDescent="0.2">
      <c r="A11" s="385" t="s">
        <v>4</v>
      </c>
      <c r="B11" s="385"/>
      <c r="C11" s="386"/>
      <c r="D11" s="387"/>
      <c r="E11" s="388"/>
      <c r="F11" s="388"/>
      <c r="G11" s="388"/>
      <c r="H11" s="388"/>
      <c r="I11" s="388"/>
      <c r="J11" s="388"/>
      <c r="K11" s="388"/>
      <c r="L11" s="388"/>
      <c r="M11" s="388"/>
      <c r="N11" s="388"/>
      <c r="O11" s="388"/>
      <c r="P11" s="389"/>
      <c r="Q11" s="30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60"/>
      <c r="AF11" s="30"/>
      <c r="AG11" s="30"/>
      <c r="AH11" s="30"/>
      <c r="AI11" s="30"/>
      <c r="AJ11" s="30"/>
      <c r="AK11" s="30"/>
      <c r="AL11" s="30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30"/>
      <c r="AY11" s="6"/>
      <c r="AZ11" s="6"/>
      <c r="BA11" s="6"/>
      <c r="BB11" s="6"/>
      <c r="BC11" s="6"/>
      <c r="BD11" s="6"/>
      <c r="BE11" s="6"/>
      <c r="BF11" s="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7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  <c r="ES11" s="96"/>
      <c r="ET11" s="96"/>
      <c r="EU11" s="96"/>
      <c r="EV11" s="96"/>
      <c r="EW11" s="96"/>
      <c r="EX11" s="96"/>
      <c r="EY11" s="96"/>
      <c r="EZ11" s="96"/>
      <c r="FA11" s="96"/>
      <c r="FB11" s="96"/>
      <c r="FC11" s="96"/>
      <c r="FD11" s="96"/>
      <c r="FE11" s="96"/>
      <c r="FF11" s="96"/>
      <c r="FG11" s="96"/>
      <c r="FH11" s="96"/>
      <c r="FI11" s="96"/>
      <c r="FJ11" s="96"/>
      <c r="FK11" s="96"/>
      <c r="FL11" s="96"/>
      <c r="FM11" s="96"/>
      <c r="FN11" s="96"/>
      <c r="FO11" s="96"/>
      <c r="FP11" s="96"/>
      <c r="FQ11" s="96"/>
      <c r="FR11" s="96"/>
      <c r="FS11" s="96"/>
      <c r="FT11" s="96"/>
      <c r="FU11" s="96"/>
      <c r="FV11" s="96"/>
      <c r="FW11" s="96"/>
      <c r="FX11" s="96"/>
      <c r="FY11" s="96"/>
      <c r="FZ11" s="96"/>
      <c r="GA11" s="96"/>
      <c r="GB11" s="96"/>
      <c r="GC11" s="96"/>
      <c r="GD11" s="96"/>
      <c r="GE11" s="96"/>
    </row>
    <row r="12" spans="1:187" s="7" customFormat="1" ht="15" x14ac:dyDescent="0.2">
      <c r="A12" s="385" t="s">
        <v>51</v>
      </c>
      <c r="B12" s="385"/>
      <c r="C12" s="386"/>
      <c r="D12" s="387"/>
      <c r="E12" s="388"/>
      <c r="F12" s="388"/>
      <c r="G12" s="388"/>
      <c r="H12" s="388"/>
      <c r="I12" s="388"/>
      <c r="J12" s="388"/>
      <c r="K12" s="388"/>
      <c r="L12" s="388"/>
      <c r="M12" s="388"/>
      <c r="N12" s="388"/>
      <c r="O12" s="388"/>
      <c r="P12" s="389"/>
      <c r="Q12" s="30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60"/>
      <c r="AF12" s="30"/>
      <c r="AG12" s="30"/>
      <c r="AH12" s="30"/>
      <c r="AI12" s="30"/>
      <c r="AJ12" s="30"/>
      <c r="AK12" s="30"/>
      <c r="AL12" s="30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30"/>
      <c r="AY12" s="6"/>
      <c r="AZ12" s="6"/>
      <c r="BA12" s="6"/>
      <c r="BB12" s="6"/>
      <c r="BC12" s="6"/>
      <c r="BD12" s="6"/>
      <c r="BE12" s="6"/>
      <c r="BF12" s="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7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96"/>
      <c r="DO12" s="96"/>
      <c r="DP12" s="96"/>
      <c r="DQ12" s="96"/>
      <c r="DR12" s="96"/>
      <c r="DS12" s="96"/>
      <c r="DT12" s="96"/>
      <c r="DU12" s="96"/>
      <c r="DV12" s="96"/>
      <c r="DW12" s="96"/>
      <c r="DX12" s="96"/>
      <c r="DY12" s="96"/>
      <c r="DZ12" s="96"/>
      <c r="EA12" s="96"/>
      <c r="EB12" s="96"/>
      <c r="EC12" s="96"/>
      <c r="ED12" s="96"/>
      <c r="EE12" s="96"/>
      <c r="EF12" s="96"/>
      <c r="EG12" s="96"/>
      <c r="EH12" s="96"/>
      <c r="EI12" s="96"/>
      <c r="EJ12" s="96"/>
      <c r="EK12" s="96"/>
      <c r="EL12" s="96"/>
      <c r="EM12" s="96"/>
      <c r="EN12" s="96"/>
      <c r="EO12" s="96"/>
      <c r="EP12" s="96"/>
      <c r="EQ12" s="96"/>
      <c r="ER12" s="96"/>
      <c r="ES12" s="96"/>
      <c r="ET12" s="96"/>
      <c r="EU12" s="96"/>
      <c r="EV12" s="96"/>
      <c r="EW12" s="96"/>
      <c r="EX12" s="96"/>
      <c r="EY12" s="96"/>
      <c r="EZ12" s="96"/>
      <c r="FA12" s="96"/>
      <c r="FB12" s="96"/>
      <c r="FC12" s="96"/>
      <c r="FD12" s="96"/>
      <c r="FE12" s="96"/>
      <c r="FF12" s="96"/>
      <c r="FG12" s="96"/>
      <c r="FH12" s="96"/>
      <c r="FI12" s="96"/>
      <c r="FJ12" s="96"/>
      <c r="FK12" s="96"/>
      <c r="FL12" s="96"/>
      <c r="FM12" s="96"/>
      <c r="FN12" s="96"/>
      <c r="FO12" s="96"/>
      <c r="FP12" s="96"/>
      <c r="FQ12" s="96"/>
      <c r="FR12" s="96"/>
      <c r="FS12" s="96"/>
      <c r="FT12" s="96"/>
      <c r="FU12" s="96"/>
      <c r="FV12" s="96"/>
      <c r="FW12" s="96"/>
      <c r="FX12" s="96"/>
      <c r="FY12" s="96"/>
      <c r="FZ12" s="96"/>
      <c r="GA12" s="96"/>
      <c r="GB12" s="96"/>
      <c r="GC12" s="96"/>
      <c r="GD12" s="96"/>
      <c r="GE12" s="96"/>
    </row>
    <row r="13" spans="1:187" ht="15" x14ac:dyDescent="0.25">
      <c r="A13" s="206"/>
      <c r="B13" s="241"/>
      <c r="C13" s="242" t="s">
        <v>157</v>
      </c>
      <c r="D13" s="243"/>
      <c r="E13" s="22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61"/>
      <c r="AF13" s="57"/>
      <c r="AG13" s="57"/>
      <c r="AH13" s="57"/>
      <c r="AI13" s="57"/>
      <c r="AJ13" s="57"/>
      <c r="AK13" s="57"/>
      <c r="AL13" s="23"/>
      <c r="AM13" s="23"/>
      <c r="AN13" s="23"/>
      <c r="AO13" s="24"/>
      <c r="AP13" s="24"/>
      <c r="AQ13" s="24"/>
      <c r="AR13" s="24"/>
      <c r="AS13" s="24"/>
      <c r="AT13" s="24"/>
      <c r="AU13" s="24"/>
      <c r="AV13" s="24"/>
      <c r="AW13" s="24"/>
      <c r="AX13" s="23"/>
      <c r="AY13" s="4"/>
      <c r="AZ13" s="4"/>
      <c r="BA13" s="4"/>
      <c r="BB13" s="4"/>
      <c r="BC13" s="4"/>
      <c r="BD13" s="4"/>
      <c r="BE13" s="4"/>
      <c r="BF13" s="4"/>
    </row>
    <row r="14" spans="1:187" s="75" customFormat="1" ht="15" x14ac:dyDescent="0.25">
      <c r="A14" s="206"/>
      <c r="B14" s="241"/>
      <c r="C14" s="242"/>
      <c r="D14" s="207"/>
      <c r="E14" s="22"/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61"/>
      <c r="AF14" s="57"/>
      <c r="AG14" s="57"/>
      <c r="AH14" s="57"/>
      <c r="AI14" s="57"/>
      <c r="AJ14" s="57"/>
      <c r="AK14" s="57"/>
      <c r="AL14" s="23"/>
      <c r="AM14" s="23"/>
      <c r="AN14" s="23"/>
      <c r="AO14" s="24"/>
      <c r="AP14" s="24"/>
      <c r="AQ14" s="24"/>
      <c r="AR14" s="24"/>
      <c r="AS14" s="24"/>
      <c r="AT14" s="24"/>
      <c r="AU14" s="24"/>
      <c r="AV14" s="24"/>
      <c r="AW14" s="24"/>
      <c r="AX14" s="23"/>
      <c r="AY14" s="4"/>
      <c r="AZ14" s="4"/>
      <c r="BA14" s="4"/>
      <c r="BB14" s="4"/>
      <c r="BC14" s="4"/>
      <c r="BD14" s="4"/>
      <c r="BE14" s="4"/>
      <c r="BF14" s="4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40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</row>
    <row r="15" spans="1:187" ht="15.75" x14ac:dyDescent="0.2">
      <c r="A15" s="395" t="s">
        <v>184</v>
      </c>
      <c r="B15" s="290"/>
      <c r="C15" s="291"/>
      <c r="D15" s="244"/>
      <c r="E15" s="68"/>
      <c r="G15" s="73"/>
      <c r="I15" s="23"/>
      <c r="J15" s="23"/>
      <c r="K15" s="23"/>
      <c r="L15" s="23"/>
      <c r="M15" s="23"/>
      <c r="N15" s="23"/>
      <c r="O15" s="23"/>
      <c r="P15" s="23"/>
      <c r="Q15" s="23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61"/>
      <c r="AF15" s="23"/>
      <c r="AG15" s="23"/>
      <c r="AH15" s="23"/>
      <c r="AI15" s="23"/>
      <c r="AJ15" s="23"/>
      <c r="AK15" s="23"/>
      <c r="AL15" s="23"/>
      <c r="AM15" s="23"/>
      <c r="AN15" s="23"/>
      <c r="AO15" s="24"/>
      <c r="AP15" s="24"/>
      <c r="AQ15" s="24"/>
      <c r="AR15" s="24"/>
      <c r="AS15" s="24"/>
      <c r="AT15" s="24"/>
      <c r="AU15" s="24"/>
      <c r="AV15" s="24"/>
      <c r="AW15" s="24"/>
      <c r="AX15" s="23"/>
      <c r="AY15" s="4"/>
      <c r="AZ15" s="4"/>
      <c r="BA15" s="4"/>
      <c r="BB15" s="4"/>
      <c r="BC15" s="4"/>
      <c r="BD15" s="4"/>
      <c r="BE15" s="4"/>
      <c r="BF15" s="4"/>
    </row>
    <row r="16" spans="1:187" ht="15.75" customHeight="1" x14ac:dyDescent="0.2">
      <c r="A16" s="210"/>
      <c r="B16" s="210"/>
      <c r="C16" s="212" t="s">
        <v>107</v>
      </c>
      <c r="D16" s="244" t="s">
        <v>120</v>
      </c>
      <c r="E16" s="200"/>
      <c r="F16" s="200"/>
      <c r="G16" s="72"/>
      <c r="H16" s="72"/>
      <c r="I16" s="23"/>
      <c r="J16" s="23"/>
      <c r="K16" s="23"/>
      <c r="L16" s="23"/>
      <c r="M16" s="23"/>
      <c r="N16" s="23"/>
      <c r="O16" s="23"/>
      <c r="P16" s="23"/>
      <c r="Q16" s="23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61"/>
      <c r="AF16" s="23"/>
      <c r="AG16" s="23"/>
      <c r="AH16" s="23"/>
      <c r="AI16" s="23"/>
      <c r="AJ16" s="23"/>
      <c r="AK16" s="23"/>
      <c r="AL16" s="23"/>
      <c r="AM16" s="23"/>
      <c r="AN16" s="23"/>
      <c r="AO16" s="24"/>
      <c r="AP16" s="24"/>
      <c r="AQ16" s="24"/>
      <c r="AR16" s="24"/>
      <c r="AS16" s="24"/>
      <c r="AT16" s="24"/>
      <c r="AU16" s="24"/>
      <c r="AV16" s="24"/>
      <c r="AW16" s="24"/>
      <c r="AX16" s="23"/>
      <c r="AY16" s="4"/>
      <c r="AZ16" s="4"/>
      <c r="BA16" s="4"/>
      <c r="BB16" s="4"/>
      <c r="BC16" s="4"/>
      <c r="BD16" s="4"/>
      <c r="BE16" s="4"/>
      <c r="BF16" s="4"/>
    </row>
    <row r="17" spans="1:187" ht="15" customHeight="1" x14ac:dyDescent="0.2">
      <c r="A17" s="210"/>
      <c r="B17" s="210"/>
      <c r="C17" s="212" t="s">
        <v>88</v>
      </c>
      <c r="D17" s="244" t="s">
        <v>121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61"/>
      <c r="AF17" s="23"/>
      <c r="AG17" s="23"/>
      <c r="AH17" s="23"/>
      <c r="AI17" s="23"/>
      <c r="AJ17" s="23"/>
      <c r="AK17" s="23"/>
      <c r="AL17" s="23"/>
      <c r="AM17" s="23"/>
      <c r="AN17" s="23"/>
      <c r="AO17" s="24"/>
      <c r="AP17" s="24"/>
      <c r="AQ17" s="24"/>
      <c r="AR17" s="24"/>
      <c r="AS17" s="24"/>
      <c r="AT17" s="24"/>
      <c r="AU17" s="24"/>
      <c r="AV17" s="24"/>
      <c r="AW17" s="24"/>
      <c r="AX17" s="23"/>
      <c r="AY17" s="4"/>
      <c r="AZ17" s="4"/>
      <c r="BA17" s="4"/>
      <c r="BB17" s="4"/>
      <c r="BC17" s="4"/>
      <c r="BD17" s="4"/>
      <c r="BE17" s="4"/>
      <c r="BF17" s="4"/>
    </row>
    <row r="18" spans="1:187" ht="15" customHeight="1" x14ac:dyDescent="0.2">
      <c r="A18" s="394" t="s">
        <v>185</v>
      </c>
      <c r="B18" s="293"/>
      <c r="C18" s="291"/>
      <c r="D18" s="244" t="s">
        <v>85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61"/>
      <c r="AF18" s="23"/>
      <c r="AG18" s="23"/>
      <c r="AH18" s="23"/>
      <c r="AI18" s="23"/>
      <c r="AJ18" s="23"/>
      <c r="AK18" s="23"/>
      <c r="AL18" s="23"/>
      <c r="AM18" s="23"/>
      <c r="AN18" s="23"/>
      <c r="AO18" s="24"/>
      <c r="AP18" s="24"/>
      <c r="AQ18" s="24"/>
      <c r="AR18" s="24"/>
      <c r="AS18" s="24"/>
      <c r="AT18" s="24"/>
      <c r="AU18" s="24"/>
      <c r="AV18" s="24"/>
      <c r="AW18" s="24"/>
      <c r="AX18" s="23"/>
      <c r="AY18" s="4"/>
      <c r="AZ18" s="4"/>
      <c r="BA18" s="4"/>
      <c r="BB18" s="4"/>
      <c r="BC18" s="4"/>
      <c r="BD18" s="4"/>
      <c r="BE18" s="4"/>
      <c r="BF18" s="4"/>
    </row>
    <row r="19" spans="1:187" s="75" customFormat="1" ht="15" customHeight="1" thickBot="1" x14ac:dyDescent="0.25">
      <c r="A19" s="394" t="s">
        <v>106</v>
      </c>
      <c r="B19" s="293"/>
      <c r="C19" s="291"/>
      <c r="D19" s="245">
        <v>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1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61"/>
      <c r="AF19" s="23"/>
      <c r="AG19" s="23"/>
      <c r="AH19" s="23"/>
      <c r="AI19" s="23"/>
      <c r="AJ19" s="23"/>
      <c r="AK19" s="23"/>
      <c r="AL19" s="23"/>
      <c r="AM19" s="23"/>
      <c r="AN19" s="23"/>
      <c r="AO19" s="24"/>
      <c r="AP19" s="24"/>
      <c r="AQ19" s="24"/>
      <c r="AR19" s="24"/>
      <c r="AS19" s="24"/>
      <c r="AT19" s="24"/>
      <c r="AU19" s="24"/>
      <c r="AV19" s="24"/>
      <c r="AW19" s="24"/>
      <c r="AX19" s="23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40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</row>
    <row r="20" spans="1:187" ht="44.25" customHeight="1" x14ac:dyDescent="0.2">
      <c r="A20" s="390" t="s">
        <v>0</v>
      </c>
      <c r="B20" s="392" t="s">
        <v>1</v>
      </c>
      <c r="C20" s="392" t="s">
        <v>2</v>
      </c>
      <c r="D20" s="335" t="s">
        <v>3</v>
      </c>
      <c r="E20" s="335" t="s">
        <v>40</v>
      </c>
      <c r="F20" s="335" t="s">
        <v>116</v>
      </c>
      <c r="G20" s="333" t="s">
        <v>208</v>
      </c>
      <c r="H20" s="333" t="s">
        <v>99</v>
      </c>
      <c r="I20" s="333"/>
      <c r="J20" s="333"/>
      <c r="K20" s="333"/>
      <c r="L20" s="333"/>
      <c r="M20" s="333" t="s">
        <v>86</v>
      </c>
      <c r="N20" s="346" t="s">
        <v>87</v>
      </c>
      <c r="O20" s="398" t="s">
        <v>119</v>
      </c>
      <c r="P20" s="342" t="s">
        <v>209</v>
      </c>
      <c r="Q20" s="296" t="s">
        <v>210</v>
      </c>
      <c r="R20" s="296" t="s">
        <v>193</v>
      </c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 t="s">
        <v>137</v>
      </c>
      <c r="AD20" s="410"/>
      <c r="AE20" s="325" t="s">
        <v>89</v>
      </c>
      <c r="AF20" s="373" t="s">
        <v>109</v>
      </c>
      <c r="AG20" s="373"/>
      <c r="AH20" s="373"/>
      <c r="AI20" s="373"/>
      <c r="AJ20" s="373"/>
      <c r="AK20" s="373"/>
      <c r="AL20" s="373"/>
      <c r="AM20" s="373"/>
      <c r="AN20" s="373"/>
      <c r="AO20" s="373"/>
      <c r="AP20" s="373"/>
      <c r="AQ20" s="373"/>
      <c r="AR20" s="373"/>
      <c r="AS20" s="373"/>
      <c r="AT20" s="373"/>
      <c r="AU20" s="373"/>
      <c r="AV20" s="373"/>
      <c r="AW20" s="373"/>
      <c r="AX20" s="373"/>
      <c r="AY20" s="365" t="s">
        <v>148</v>
      </c>
      <c r="AZ20" s="366"/>
      <c r="BA20" s="369" t="s">
        <v>149</v>
      </c>
      <c r="BB20" s="9"/>
      <c r="BC20" s="9"/>
      <c r="BD20" s="9"/>
      <c r="BE20" s="9"/>
      <c r="BF20" s="9"/>
    </row>
    <row r="21" spans="1:187" x14ac:dyDescent="0.2">
      <c r="A21" s="391"/>
      <c r="B21" s="393"/>
      <c r="C21" s="393"/>
      <c r="D21" s="336"/>
      <c r="E21" s="336"/>
      <c r="F21" s="336"/>
      <c r="G21" s="350"/>
      <c r="H21" s="350"/>
      <c r="I21" s="350"/>
      <c r="J21" s="350"/>
      <c r="K21" s="350"/>
      <c r="L21" s="350"/>
      <c r="M21" s="350"/>
      <c r="N21" s="396"/>
      <c r="O21" s="399"/>
      <c r="P21" s="397"/>
      <c r="Q21" s="297"/>
      <c r="R21" s="250" t="s">
        <v>9</v>
      </c>
      <c r="S21" s="250" t="s">
        <v>10</v>
      </c>
      <c r="T21" s="250" t="s">
        <v>11</v>
      </c>
      <c r="U21" s="250" t="s">
        <v>12</v>
      </c>
      <c r="V21" s="250" t="s">
        <v>13</v>
      </c>
      <c r="W21" s="250" t="s">
        <v>14</v>
      </c>
      <c r="X21" s="250" t="s">
        <v>41</v>
      </c>
      <c r="Y21" s="250" t="s">
        <v>52</v>
      </c>
      <c r="Z21" s="250" t="s">
        <v>125</v>
      </c>
      <c r="AA21" s="250" t="s">
        <v>134</v>
      </c>
      <c r="AB21" s="250" t="s">
        <v>50</v>
      </c>
      <c r="AC21" s="411"/>
      <c r="AD21" s="411"/>
      <c r="AE21" s="326"/>
      <c r="AF21" s="229" t="s">
        <v>150</v>
      </c>
      <c r="AG21" s="229" t="s">
        <v>47</v>
      </c>
      <c r="AH21" s="229" t="s">
        <v>57</v>
      </c>
      <c r="AI21" s="229" t="s">
        <v>76</v>
      </c>
      <c r="AJ21" s="229" t="s">
        <v>77</v>
      </c>
      <c r="AK21" s="229" t="s">
        <v>78</v>
      </c>
      <c r="AL21" s="233" t="s">
        <v>151</v>
      </c>
      <c r="AM21" s="233" t="s">
        <v>80</v>
      </c>
      <c r="AN21" s="229" t="s">
        <v>81</v>
      </c>
      <c r="AO21" s="229" t="s">
        <v>90</v>
      </c>
      <c r="AP21" s="229" t="s">
        <v>91</v>
      </c>
      <c r="AQ21" s="229" t="s">
        <v>92</v>
      </c>
      <c r="AR21" s="229" t="s">
        <v>93</v>
      </c>
      <c r="AS21" s="229" t="s">
        <v>94</v>
      </c>
      <c r="AT21" s="229" t="s">
        <v>138</v>
      </c>
      <c r="AU21" s="229" t="s">
        <v>139</v>
      </c>
      <c r="AV21" s="229" t="s">
        <v>140</v>
      </c>
      <c r="AW21" s="229" t="s">
        <v>100</v>
      </c>
      <c r="AX21" s="229" t="s">
        <v>152</v>
      </c>
      <c r="AY21" s="367"/>
      <c r="AZ21" s="368"/>
      <c r="BA21" s="370"/>
      <c r="BB21" s="9"/>
      <c r="BC21" s="9"/>
      <c r="BD21" s="9"/>
      <c r="BE21" s="9"/>
      <c r="BF21" s="9"/>
    </row>
    <row r="22" spans="1:187" ht="54.75" customHeight="1" x14ac:dyDescent="0.2">
      <c r="A22" s="374" t="s">
        <v>133</v>
      </c>
      <c r="B22" s="376" t="s">
        <v>132</v>
      </c>
      <c r="C22" s="376" t="s">
        <v>39</v>
      </c>
      <c r="D22" s="378" t="s">
        <v>96</v>
      </c>
      <c r="E22" s="378" t="s">
        <v>111</v>
      </c>
      <c r="F22" s="283" t="s">
        <v>186</v>
      </c>
      <c r="G22" s="283" t="s">
        <v>187</v>
      </c>
      <c r="H22" s="283" t="s">
        <v>67</v>
      </c>
      <c r="I22" s="283" t="s">
        <v>68</v>
      </c>
      <c r="J22" s="283" t="s">
        <v>188</v>
      </c>
      <c r="K22" s="283" t="s">
        <v>189</v>
      </c>
      <c r="L22" s="283" t="s">
        <v>190</v>
      </c>
      <c r="M22" s="283" t="s">
        <v>191</v>
      </c>
      <c r="N22" s="276" t="s">
        <v>192</v>
      </c>
      <c r="O22" s="276" t="s">
        <v>127</v>
      </c>
      <c r="P22" s="283" t="s">
        <v>38</v>
      </c>
      <c r="Q22" s="283" t="s">
        <v>5</v>
      </c>
      <c r="R22" s="218" t="s">
        <v>55</v>
      </c>
      <c r="S22" s="218" t="s">
        <v>56</v>
      </c>
      <c r="T22" s="219" t="s">
        <v>15</v>
      </c>
      <c r="U22" s="219" t="s">
        <v>16</v>
      </c>
      <c r="V22" s="219" t="s">
        <v>17</v>
      </c>
      <c r="W22" s="219" t="s">
        <v>194</v>
      </c>
      <c r="X22" s="219" t="s">
        <v>195</v>
      </c>
      <c r="Y22" s="219" t="s">
        <v>196</v>
      </c>
      <c r="Z22" s="220" t="s">
        <v>18</v>
      </c>
      <c r="AA22" s="220" t="s">
        <v>19</v>
      </c>
      <c r="AB22" s="220" t="s">
        <v>197</v>
      </c>
      <c r="AC22" s="424" t="s">
        <v>143</v>
      </c>
      <c r="AD22" s="424" t="s">
        <v>144</v>
      </c>
      <c r="AE22" s="428" t="s">
        <v>98</v>
      </c>
      <c r="AF22" s="400" t="s">
        <v>198</v>
      </c>
      <c r="AG22" s="400" t="s">
        <v>49</v>
      </c>
      <c r="AH22" s="400" t="s">
        <v>48</v>
      </c>
      <c r="AI22" s="400" t="s">
        <v>199</v>
      </c>
      <c r="AJ22" s="400" t="s">
        <v>82</v>
      </c>
      <c r="AK22" s="400" t="s">
        <v>74</v>
      </c>
      <c r="AL22" s="426" t="s">
        <v>70</v>
      </c>
      <c r="AM22" s="232" t="s">
        <v>53</v>
      </c>
      <c r="AN22" s="232" t="s">
        <v>54</v>
      </c>
      <c r="AO22" s="233" t="s">
        <v>15</v>
      </c>
      <c r="AP22" s="233" t="s">
        <v>16</v>
      </c>
      <c r="AQ22" s="233" t="s">
        <v>17</v>
      </c>
      <c r="AR22" s="233" t="s">
        <v>194</v>
      </c>
      <c r="AS22" s="233" t="s">
        <v>195</v>
      </c>
      <c r="AT22" s="233" t="s">
        <v>196</v>
      </c>
      <c r="AU22" s="234" t="s">
        <v>18</v>
      </c>
      <c r="AV22" s="234" t="s">
        <v>19</v>
      </c>
      <c r="AW22" s="234" t="s">
        <v>200</v>
      </c>
      <c r="AX22" s="426" t="s">
        <v>201</v>
      </c>
      <c r="AY22" s="367" t="s">
        <v>202</v>
      </c>
      <c r="AZ22" s="422" t="s">
        <v>203</v>
      </c>
      <c r="BA22" s="371" t="s">
        <v>83</v>
      </c>
      <c r="BB22" s="10"/>
      <c r="BC22" s="10"/>
      <c r="BD22" s="10"/>
      <c r="BE22" s="10"/>
      <c r="BF22" s="10"/>
    </row>
    <row r="23" spans="1:187" ht="132.75" customHeight="1" thickBot="1" x14ac:dyDescent="0.25">
      <c r="A23" s="375"/>
      <c r="B23" s="377"/>
      <c r="C23" s="377"/>
      <c r="D23" s="379"/>
      <c r="E23" s="379"/>
      <c r="F23" s="284"/>
      <c r="G23" s="284"/>
      <c r="H23" s="284"/>
      <c r="I23" s="284"/>
      <c r="J23" s="284"/>
      <c r="K23" s="284"/>
      <c r="L23" s="284"/>
      <c r="M23" s="284"/>
      <c r="N23" s="277"/>
      <c r="O23" s="277"/>
      <c r="P23" s="284"/>
      <c r="Q23" s="284"/>
      <c r="R23" s="223">
        <v>0.1</v>
      </c>
      <c r="S23" s="223">
        <v>0.1</v>
      </c>
      <c r="T23" s="223">
        <v>1.4E-2</v>
      </c>
      <c r="U23" s="223">
        <f>IF($D$16="HaZZ",20%,14%)</f>
        <v>0.14000000000000001</v>
      </c>
      <c r="V23" s="223">
        <v>0.03</v>
      </c>
      <c r="W23" s="223">
        <v>5.0000000000000001E-3</v>
      </c>
      <c r="X23" s="223">
        <v>5.0000000000000001E-3</v>
      </c>
      <c r="Y23" s="223">
        <v>0.01</v>
      </c>
      <c r="Z23" s="223">
        <v>8.0000000000000002E-3</v>
      </c>
      <c r="AA23" s="223">
        <f>IF($D$17="áno",4.75%,0)</f>
        <v>4.7500000000000001E-2</v>
      </c>
      <c r="AB23" s="223">
        <f>IF($D$18="áno",0.25%,0)</f>
        <v>0</v>
      </c>
      <c r="AC23" s="425"/>
      <c r="AD23" s="430"/>
      <c r="AE23" s="429"/>
      <c r="AF23" s="401"/>
      <c r="AG23" s="401"/>
      <c r="AH23" s="401"/>
      <c r="AI23" s="401"/>
      <c r="AJ23" s="401"/>
      <c r="AK23" s="401"/>
      <c r="AL23" s="427"/>
      <c r="AM23" s="236">
        <v>0.1</v>
      </c>
      <c r="AN23" s="236">
        <v>0.1</v>
      </c>
      <c r="AO23" s="236">
        <v>1.4E-2</v>
      </c>
      <c r="AP23" s="236">
        <f>IF($D$16="HaZZ",20%,14%)</f>
        <v>0.14000000000000001</v>
      </c>
      <c r="AQ23" s="236">
        <v>0.03</v>
      </c>
      <c r="AR23" s="236">
        <v>5.0000000000000001E-3</v>
      </c>
      <c r="AS23" s="236">
        <v>5.0000000000000001E-3</v>
      </c>
      <c r="AT23" s="236">
        <v>0.01</v>
      </c>
      <c r="AU23" s="236">
        <v>8.0000000000000002E-3</v>
      </c>
      <c r="AV23" s="236">
        <f>IF($D$17="áno",4.75%,0)</f>
        <v>4.7500000000000001E-2</v>
      </c>
      <c r="AW23" s="236">
        <f>IF($D$18="áno",0.25%,0)</f>
        <v>0</v>
      </c>
      <c r="AX23" s="427"/>
      <c r="AY23" s="421"/>
      <c r="AZ23" s="423"/>
      <c r="BA23" s="372"/>
      <c r="BB23" s="36"/>
      <c r="BC23" s="36"/>
      <c r="BD23" s="11"/>
      <c r="BE23" s="11"/>
      <c r="BF23" s="11"/>
      <c r="BG23" s="4"/>
    </row>
    <row r="24" spans="1:187" ht="14.25" x14ac:dyDescent="0.2">
      <c r="A24" s="380" t="s">
        <v>212</v>
      </c>
      <c r="B24" s="380"/>
      <c r="C24" s="380"/>
      <c r="D24" s="381"/>
      <c r="E24" s="381"/>
      <c r="F24" s="381"/>
      <c r="G24" s="38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79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59"/>
      <c r="BB24" s="11"/>
      <c r="BC24" s="11"/>
      <c r="BD24" s="11"/>
      <c r="BE24" s="11"/>
      <c r="BF24" s="11"/>
      <c r="BG24" s="4"/>
    </row>
    <row r="25" spans="1:187" x14ac:dyDescent="0.2">
      <c r="A25" s="174" t="s">
        <v>6</v>
      </c>
      <c r="B25" s="99"/>
      <c r="C25" s="175"/>
      <c r="D25" s="89"/>
      <c r="E25" s="89"/>
      <c r="F25" s="76">
        <f t="shared" ref="F25:F29" si="0">D25-E25</f>
        <v>0</v>
      </c>
      <c r="G25" s="76">
        <f t="shared" ref="G25:G29" si="1">SUM(H25:M25)+AD25</f>
        <v>0</v>
      </c>
      <c r="H25" s="89"/>
      <c r="I25" s="89"/>
      <c r="J25" s="89"/>
      <c r="K25" s="89"/>
      <c r="L25" s="89">
        <v>0</v>
      </c>
      <c r="M25" s="176">
        <v>0</v>
      </c>
      <c r="N25" s="176">
        <v>0</v>
      </c>
      <c r="O25" s="246">
        <v>0</v>
      </c>
      <c r="P25" s="246">
        <f t="shared" ref="P25:P27" si="2">SUM(R25:AB25)</f>
        <v>0</v>
      </c>
      <c r="Q25" s="247">
        <f>G25+P25</f>
        <v>0</v>
      </c>
      <c r="R25" s="177">
        <f t="shared" ref="R25:R29" si="3">ROUNDDOWN(R$23*($G25-$AD25),2)+ROUNDDOWN(R$23*$N25,2)</f>
        <v>0</v>
      </c>
      <c r="S25" s="177">
        <v>0</v>
      </c>
      <c r="T25" s="177">
        <f>ROUNDDOWN(T$23*($G25-$AD25),2)-ROUNDDOWN(T$23*O25,2)</f>
        <v>0</v>
      </c>
      <c r="U25" s="177">
        <f t="shared" ref="U25:AB29" si="4">ROUNDDOWN(U$23*($G25-$AD25),2)-ROUNDDOWN(U$23*$O25,2)</f>
        <v>0</v>
      </c>
      <c r="V25" s="177">
        <f t="shared" si="4"/>
        <v>0</v>
      </c>
      <c r="W25" s="177">
        <f t="shared" si="4"/>
        <v>0</v>
      </c>
      <c r="X25" s="177">
        <f t="shared" si="4"/>
        <v>0</v>
      </c>
      <c r="Y25" s="177">
        <f t="shared" si="4"/>
        <v>0</v>
      </c>
      <c r="Z25" s="177">
        <f t="shared" si="4"/>
        <v>0</v>
      </c>
      <c r="AA25" s="177">
        <f t="shared" si="4"/>
        <v>0</v>
      </c>
      <c r="AB25" s="177">
        <f t="shared" si="4"/>
        <v>0</v>
      </c>
      <c r="AC25" s="177">
        <v>0</v>
      </c>
      <c r="AD25" s="177">
        <v>0</v>
      </c>
      <c r="AE25" s="178">
        <f>IF(C25="",0,IF(VLOOKUP($C25,limity!$A$3:$CC$9,HLOOKUP($D$15,limity!$A$3:$CC$4,2,FALSE),FALSE)=0,G25-M25,IF(G25-M25&gt;VLOOKUP($C25,limity!$A$3:$CC$9,HLOOKUP($D$15,limity!$A$3:$CC$4,2,FALSE),FALSE),VLOOKUP($C25,limity!$A$3:$CC$9,HLOOKUP($D$15,limity!$A$3:$CC$4,2,FALSE),FALSE),G25-M25)))</f>
        <v>0</v>
      </c>
      <c r="AF25" s="89" t="e">
        <f>SUM(AG25:AK25)</f>
        <v>#DIV/0!</v>
      </c>
      <c r="AG25" s="89" t="e">
        <f>AE25*(H25/(H25+I25+J25+K25+L25+AD25))</f>
        <v>#DIV/0!</v>
      </c>
      <c r="AH25" s="89" t="e">
        <f>AE25*(I25/(H25+I25+J25+K25+L25+AD25))</f>
        <v>#DIV/0!</v>
      </c>
      <c r="AI25" s="89" t="e">
        <f>AE25*(J25/(H25+I25+J25+K25+L25+AD25))</f>
        <v>#DIV/0!</v>
      </c>
      <c r="AJ25" s="89" t="e">
        <f>AE25*(K25/(H25+I25+J25+K25+L25+AD25))</f>
        <v>#DIV/0!</v>
      </c>
      <c r="AK25" s="89" t="e">
        <f>AE25*(L25/(H25+I25+J25+K25+L25+AD25))</f>
        <v>#DIV/0!</v>
      </c>
      <c r="AL25" s="89" t="e">
        <f>SUM(AM25:AW25)</f>
        <v>#DIV/0!</v>
      </c>
      <c r="AM25" s="89" t="e">
        <f t="shared" ref="AM25:AW43" si="5">ROUNDDOWN($AF25*AM$23,2)</f>
        <v>#DIV/0!</v>
      </c>
      <c r="AN25" s="89" t="e">
        <f t="shared" ref="AN25:AW25" si="6">ROUNDDOWN($AF25*AN$23,2)</f>
        <v>#DIV/0!</v>
      </c>
      <c r="AO25" s="89" t="e">
        <f t="shared" si="6"/>
        <v>#DIV/0!</v>
      </c>
      <c r="AP25" s="89" t="e">
        <f t="shared" si="6"/>
        <v>#DIV/0!</v>
      </c>
      <c r="AQ25" s="89" t="e">
        <f t="shared" si="6"/>
        <v>#DIV/0!</v>
      </c>
      <c r="AR25" s="89" t="e">
        <f t="shared" si="6"/>
        <v>#DIV/0!</v>
      </c>
      <c r="AS25" s="89" t="e">
        <f t="shared" si="6"/>
        <v>#DIV/0!</v>
      </c>
      <c r="AT25" s="89" t="e">
        <f t="shared" si="6"/>
        <v>#DIV/0!</v>
      </c>
      <c r="AU25" s="89" t="e">
        <f t="shared" si="6"/>
        <v>#DIV/0!</v>
      </c>
      <c r="AV25" s="89" t="e">
        <f t="shared" si="6"/>
        <v>#DIV/0!</v>
      </c>
      <c r="AW25" s="89" t="e">
        <f t="shared" si="6"/>
        <v>#DIV/0!</v>
      </c>
      <c r="AX25" s="90" t="e">
        <f t="shared" ref="AX25:AX29" si="7">AF25+AL25</f>
        <v>#DIV/0!</v>
      </c>
      <c r="AY25" s="89">
        <f t="shared" ref="AY25:AY29" si="8">AC25</f>
        <v>0</v>
      </c>
      <c r="AZ25" s="92" t="e">
        <f t="shared" ref="AZ25:AZ29" si="9">AE25*(AD25/(AD25+H25+I25+J25+K25+L25))</f>
        <v>#DIV/0!</v>
      </c>
      <c r="BA25" s="93" t="e">
        <f>AX25+AY25+AZ25</f>
        <v>#DIV/0!</v>
      </c>
      <c r="BB25" s="33"/>
      <c r="BC25" s="34"/>
      <c r="BD25" s="35"/>
      <c r="BE25" s="35"/>
      <c r="BF25" s="31"/>
      <c r="BG25" s="4"/>
    </row>
    <row r="26" spans="1:187" ht="12.75" customHeight="1" x14ac:dyDescent="0.2">
      <c r="A26" s="151" t="s">
        <v>7</v>
      </c>
      <c r="B26" s="25"/>
      <c r="C26" s="152"/>
      <c r="D26" s="76"/>
      <c r="E26" s="76"/>
      <c r="F26" s="76">
        <f t="shared" si="0"/>
        <v>0</v>
      </c>
      <c r="G26" s="76">
        <f t="shared" si="1"/>
        <v>0</v>
      </c>
      <c r="H26" s="76"/>
      <c r="I26" s="76"/>
      <c r="J26" s="76"/>
      <c r="K26" s="76"/>
      <c r="L26" s="76">
        <v>0</v>
      </c>
      <c r="M26" s="77">
        <v>0</v>
      </c>
      <c r="N26" s="77">
        <v>0</v>
      </c>
      <c r="O26" s="248">
        <v>0</v>
      </c>
      <c r="P26" s="248">
        <f t="shared" si="2"/>
        <v>0</v>
      </c>
      <c r="Q26" s="249">
        <f t="shared" ref="Q26:Q27" si="10">G26+P26</f>
        <v>0</v>
      </c>
      <c r="R26" s="78">
        <f t="shared" si="3"/>
        <v>0</v>
      </c>
      <c r="S26" s="78">
        <v>0</v>
      </c>
      <c r="T26" s="78">
        <f t="shared" ref="T26:T43" si="11">ROUNDDOWN(T$23*($G26-$AD26),2)-ROUNDDOWN(T$23*O26,2)</f>
        <v>0</v>
      </c>
      <c r="U26" s="78">
        <f t="shared" si="4"/>
        <v>0</v>
      </c>
      <c r="V26" s="78">
        <f t="shared" si="4"/>
        <v>0</v>
      </c>
      <c r="W26" s="78">
        <f t="shared" si="4"/>
        <v>0</v>
      </c>
      <c r="X26" s="78">
        <f t="shared" si="4"/>
        <v>0</v>
      </c>
      <c r="Y26" s="78">
        <f t="shared" si="4"/>
        <v>0</v>
      </c>
      <c r="Z26" s="78">
        <f t="shared" si="4"/>
        <v>0</v>
      </c>
      <c r="AA26" s="78">
        <f t="shared" si="4"/>
        <v>0</v>
      </c>
      <c r="AB26" s="78">
        <f t="shared" si="4"/>
        <v>0</v>
      </c>
      <c r="AC26" s="177">
        <v>0</v>
      </c>
      <c r="AD26" s="78">
        <v>0</v>
      </c>
      <c r="AE26" s="150">
        <f>IF(C26="",0,IF(VLOOKUP($C26,limity!$A$3:$CC$9,HLOOKUP($D$15,limity!$A$3:$CC$4,2,FALSE),FALSE)=0,G26-M26,IF(G26-M26&gt;VLOOKUP($C26,limity!$A$3:$CC$9,HLOOKUP($D$15,limity!$A$3:$CC$4,2,FALSE),FALSE),VLOOKUP($C26,limity!$A$3:$CC$9,HLOOKUP($D$15,limity!$A$3:$CC$4,2,FALSE),FALSE),G26-M26)))</f>
        <v>0</v>
      </c>
      <c r="AF26" s="76" t="e">
        <f t="shared" ref="AF26:AF29" si="12">SUM(AG26:AK26)</f>
        <v>#DIV/0!</v>
      </c>
      <c r="AG26" s="76" t="e">
        <f t="shared" ref="AG26:AG29" si="13">AE26*(H26/(H26+I26+J26+K26+L26+AD26))</f>
        <v>#DIV/0!</v>
      </c>
      <c r="AH26" s="76" t="e">
        <f t="shared" ref="AH26:AH29" si="14">AE26*(I26/(H26+I26+J26+K26+L26+AD26))</f>
        <v>#DIV/0!</v>
      </c>
      <c r="AI26" s="76" t="e">
        <f t="shared" ref="AI26:AI29" si="15">AE26*(J26/(H26+I26+J26+K26+L26+AD26))</f>
        <v>#DIV/0!</v>
      </c>
      <c r="AJ26" s="76" t="e">
        <f t="shared" ref="AJ26:AJ29" si="16">AE26*(K26/(H26+I26+J26+K26+L26+AD26))</f>
        <v>#DIV/0!</v>
      </c>
      <c r="AK26" s="76" t="e">
        <f t="shared" ref="AK26:AK29" si="17">AE26*(L26/(H26+I26+J26+K26+L26+AD26))</f>
        <v>#DIV/0!</v>
      </c>
      <c r="AL26" s="76" t="e">
        <f t="shared" ref="AL26:AL36" si="18">SUM(AM26:AW26)</f>
        <v>#DIV/0!</v>
      </c>
      <c r="AM26" s="76" t="e">
        <f t="shared" si="5"/>
        <v>#DIV/0!</v>
      </c>
      <c r="AN26" s="76" t="e">
        <f t="shared" si="5"/>
        <v>#DIV/0!</v>
      </c>
      <c r="AO26" s="76" t="e">
        <f t="shared" si="5"/>
        <v>#DIV/0!</v>
      </c>
      <c r="AP26" s="76" t="e">
        <f t="shared" si="5"/>
        <v>#DIV/0!</v>
      </c>
      <c r="AQ26" s="76" t="e">
        <f t="shared" si="5"/>
        <v>#DIV/0!</v>
      </c>
      <c r="AR26" s="76" t="e">
        <f t="shared" si="5"/>
        <v>#DIV/0!</v>
      </c>
      <c r="AS26" s="76" t="e">
        <f t="shared" si="5"/>
        <v>#DIV/0!</v>
      </c>
      <c r="AT26" s="76" t="e">
        <f t="shared" si="5"/>
        <v>#DIV/0!</v>
      </c>
      <c r="AU26" s="76" t="e">
        <f t="shared" si="5"/>
        <v>#DIV/0!</v>
      </c>
      <c r="AV26" s="76" t="e">
        <f t="shared" si="5"/>
        <v>#DIV/0!</v>
      </c>
      <c r="AW26" s="76" t="e">
        <f t="shared" si="5"/>
        <v>#DIV/0!</v>
      </c>
      <c r="AX26" s="79" t="e">
        <f t="shared" si="7"/>
        <v>#DIV/0!</v>
      </c>
      <c r="AY26" s="76">
        <f t="shared" si="8"/>
        <v>0</v>
      </c>
      <c r="AZ26" s="91" t="e">
        <f t="shared" si="9"/>
        <v>#DIV/0!</v>
      </c>
      <c r="BA26" s="93" t="e">
        <f>AX26+AY26+AZ26</f>
        <v>#DIV/0!</v>
      </c>
      <c r="BB26" s="11"/>
      <c r="BC26" s="11"/>
      <c r="BD26" s="11"/>
      <c r="BE26" s="11"/>
      <c r="BF26" s="11"/>
      <c r="BG26" s="4"/>
    </row>
    <row r="27" spans="1:187" x14ac:dyDescent="0.2">
      <c r="A27" s="151" t="s">
        <v>8</v>
      </c>
      <c r="B27" s="25"/>
      <c r="C27" s="149"/>
      <c r="D27" s="76"/>
      <c r="E27" s="76"/>
      <c r="F27" s="76">
        <f t="shared" si="0"/>
        <v>0</v>
      </c>
      <c r="G27" s="76">
        <f t="shared" si="1"/>
        <v>0</v>
      </c>
      <c r="H27" s="76"/>
      <c r="I27" s="76"/>
      <c r="J27" s="76"/>
      <c r="K27" s="76"/>
      <c r="L27" s="76">
        <v>0</v>
      </c>
      <c r="M27" s="176">
        <v>0</v>
      </c>
      <c r="N27" s="176">
        <v>0</v>
      </c>
      <c r="O27" s="246">
        <v>0</v>
      </c>
      <c r="P27" s="248">
        <f t="shared" si="2"/>
        <v>0</v>
      </c>
      <c r="Q27" s="249">
        <f t="shared" si="10"/>
        <v>0</v>
      </c>
      <c r="R27" s="78">
        <f t="shared" si="3"/>
        <v>0</v>
      </c>
      <c r="S27" s="78">
        <f>ROUNDDOWN(S$23*($G27-$AD27),2)+ROUNDDOWN(S$23*$N27,2)</f>
        <v>0</v>
      </c>
      <c r="T27" s="78">
        <f t="shared" si="11"/>
        <v>0</v>
      </c>
      <c r="U27" s="78">
        <f t="shared" si="4"/>
        <v>0</v>
      </c>
      <c r="V27" s="78">
        <f t="shared" si="4"/>
        <v>0</v>
      </c>
      <c r="W27" s="78">
        <f t="shared" si="4"/>
        <v>0</v>
      </c>
      <c r="X27" s="78">
        <f t="shared" si="4"/>
        <v>0</v>
      </c>
      <c r="Y27" s="78">
        <f t="shared" si="4"/>
        <v>0</v>
      </c>
      <c r="Z27" s="78">
        <f t="shared" si="4"/>
        <v>0</v>
      </c>
      <c r="AA27" s="78">
        <f t="shared" si="4"/>
        <v>0</v>
      </c>
      <c r="AB27" s="78">
        <f t="shared" si="4"/>
        <v>0</v>
      </c>
      <c r="AC27" s="177">
        <v>0</v>
      </c>
      <c r="AD27" s="177">
        <v>0</v>
      </c>
      <c r="AE27" s="150">
        <f>IF(C27="",0,IF(VLOOKUP($C27,limity!$A$3:$CC$9,HLOOKUP($D$15,limity!$A$3:$CC$4,2,FALSE),FALSE)=0,G27-M27,IF(G27-M27&gt;VLOOKUP($C27,limity!$A$3:$CC$9,HLOOKUP($D$15,limity!$A$3:$CC$4,2,FALSE),FALSE),VLOOKUP($C27,limity!$A$3:$CC$9,HLOOKUP($D$15,limity!$A$3:$CC$4,2,FALSE),FALSE),G27-M27)))</f>
        <v>0</v>
      </c>
      <c r="AF27" s="76" t="e">
        <f t="shared" si="12"/>
        <v>#DIV/0!</v>
      </c>
      <c r="AG27" s="76" t="e">
        <f t="shared" si="13"/>
        <v>#DIV/0!</v>
      </c>
      <c r="AH27" s="76" t="e">
        <f t="shared" si="14"/>
        <v>#DIV/0!</v>
      </c>
      <c r="AI27" s="76" t="e">
        <f t="shared" si="15"/>
        <v>#DIV/0!</v>
      </c>
      <c r="AJ27" s="76" t="e">
        <f t="shared" si="16"/>
        <v>#DIV/0!</v>
      </c>
      <c r="AK27" s="76" t="e">
        <f t="shared" si="17"/>
        <v>#DIV/0!</v>
      </c>
      <c r="AL27" s="76" t="e">
        <f t="shared" si="18"/>
        <v>#DIV/0!</v>
      </c>
      <c r="AM27" s="76" t="e">
        <f t="shared" si="5"/>
        <v>#DIV/0!</v>
      </c>
      <c r="AN27" s="76" t="e">
        <f t="shared" si="5"/>
        <v>#DIV/0!</v>
      </c>
      <c r="AO27" s="76" t="e">
        <f t="shared" si="5"/>
        <v>#DIV/0!</v>
      </c>
      <c r="AP27" s="76" t="e">
        <f t="shared" si="5"/>
        <v>#DIV/0!</v>
      </c>
      <c r="AQ27" s="76" t="e">
        <f t="shared" si="5"/>
        <v>#DIV/0!</v>
      </c>
      <c r="AR27" s="76" t="e">
        <f t="shared" si="5"/>
        <v>#DIV/0!</v>
      </c>
      <c r="AS27" s="76" t="e">
        <f t="shared" si="5"/>
        <v>#DIV/0!</v>
      </c>
      <c r="AT27" s="76" t="e">
        <f t="shared" si="5"/>
        <v>#DIV/0!</v>
      </c>
      <c r="AU27" s="76" t="e">
        <f t="shared" si="5"/>
        <v>#DIV/0!</v>
      </c>
      <c r="AV27" s="76" t="e">
        <f t="shared" si="5"/>
        <v>#DIV/0!</v>
      </c>
      <c r="AW27" s="76" t="e">
        <f t="shared" si="5"/>
        <v>#DIV/0!</v>
      </c>
      <c r="AX27" s="79" t="e">
        <f t="shared" si="7"/>
        <v>#DIV/0!</v>
      </c>
      <c r="AY27" s="76">
        <f t="shared" si="8"/>
        <v>0</v>
      </c>
      <c r="AZ27" s="91" t="e">
        <f t="shared" si="9"/>
        <v>#DIV/0!</v>
      </c>
      <c r="BA27" s="93" t="e">
        <f t="shared" ref="BA27:BA36" si="19">AX27+AY27+AZ27</f>
        <v>#DIV/0!</v>
      </c>
      <c r="BB27" s="11"/>
      <c r="BC27" s="11"/>
      <c r="BD27" s="11"/>
      <c r="BE27" s="11"/>
      <c r="BF27" s="11"/>
      <c r="BG27" s="4"/>
    </row>
    <row r="28" spans="1:187" ht="13.5" x14ac:dyDescent="0.2">
      <c r="A28" s="148" t="s">
        <v>101</v>
      </c>
      <c r="B28" s="25"/>
      <c r="C28" s="149"/>
      <c r="D28" s="76"/>
      <c r="E28" s="76"/>
      <c r="F28" s="76">
        <f t="shared" si="0"/>
        <v>0</v>
      </c>
      <c r="G28" s="76">
        <f t="shared" si="1"/>
        <v>0</v>
      </c>
      <c r="H28" s="76"/>
      <c r="I28" s="76"/>
      <c r="J28" s="80"/>
      <c r="K28" s="76"/>
      <c r="L28" s="76">
        <v>0</v>
      </c>
      <c r="M28" s="77">
        <v>0</v>
      </c>
      <c r="N28" s="77">
        <v>0</v>
      </c>
      <c r="O28" s="248">
        <v>0</v>
      </c>
      <c r="P28" s="248">
        <f t="shared" ref="P28:P36" si="20">SUM(R28:AB28)</f>
        <v>0</v>
      </c>
      <c r="Q28" s="249">
        <f>G28+P28</f>
        <v>0</v>
      </c>
      <c r="R28" s="78">
        <f t="shared" si="3"/>
        <v>0</v>
      </c>
      <c r="S28" s="78">
        <f>ROUNDDOWN(S$23*($G28-$AD28),2)+ROUNDDOWN(S$23*$N28,2)</f>
        <v>0</v>
      </c>
      <c r="T28" s="78">
        <f t="shared" si="11"/>
        <v>0</v>
      </c>
      <c r="U28" s="78">
        <f t="shared" si="4"/>
        <v>0</v>
      </c>
      <c r="V28" s="78">
        <f t="shared" si="4"/>
        <v>0</v>
      </c>
      <c r="W28" s="78">
        <f t="shared" si="4"/>
        <v>0</v>
      </c>
      <c r="X28" s="78">
        <f t="shared" si="4"/>
        <v>0</v>
      </c>
      <c r="Y28" s="78">
        <f t="shared" si="4"/>
        <v>0</v>
      </c>
      <c r="Z28" s="78">
        <f t="shared" si="4"/>
        <v>0</v>
      </c>
      <c r="AA28" s="78">
        <f t="shared" si="4"/>
        <v>0</v>
      </c>
      <c r="AB28" s="78">
        <f t="shared" si="4"/>
        <v>0</v>
      </c>
      <c r="AC28" s="177">
        <v>0</v>
      </c>
      <c r="AD28" s="78">
        <v>0</v>
      </c>
      <c r="AE28" s="150">
        <f>IF(C28="",0,IF(VLOOKUP($C28,limity!$A$3:$CC$9,HLOOKUP($D$15,limity!$A$3:$CC$4,2,FALSE),FALSE)=0,G28-M28,IF(G28-M28&gt;VLOOKUP($C28,limity!$A$3:$CC$9,HLOOKUP($D$15,limity!$A$3:$CC$4,2,FALSE),FALSE),VLOOKUP($C28,limity!$A$3:$CC$9,HLOOKUP($D$15,limity!$A$3:$CC$4,2,FALSE),FALSE),G28-M28)))</f>
        <v>0</v>
      </c>
      <c r="AF28" s="76" t="e">
        <f t="shared" si="12"/>
        <v>#DIV/0!</v>
      </c>
      <c r="AG28" s="76" t="e">
        <f t="shared" si="13"/>
        <v>#DIV/0!</v>
      </c>
      <c r="AH28" s="76" t="e">
        <f t="shared" si="14"/>
        <v>#DIV/0!</v>
      </c>
      <c r="AI28" s="76" t="e">
        <f t="shared" si="15"/>
        <v>#DIV/0!</v>
      </c>
      <c r="AJ28" s="76" t="e">
        <f t="shared" si="16"/>
        <v>#DIV/0!</v>
      </c>
      <c r="AK28" s="76" t="e">
        <f t="shared" si="17"/>
        <v>#DIV/0!</v>
      </c>
      <c r="AL28" s="76" t="e">
        <f t="shared" si="18"/>
        <v>#DIV/0!</v>
      </c>
      <c r="AM28" s="76" t="e">
        <f t="shared" si="5"/>
        <v>#DIV/0!</v>
      </c>
      <c r="AN28" s="76" t="e">
        <f t="shared" si="5"/>
        <v>#DIV/0!</v>
      </c>
      <c r="AO28" s="76" t="e">
        <f t="shared" si="5"/>
        <v>#DIV/0!</v>
      </c>
      <c r="AP28" s="76" t="e">
        <f t="shared" si="5"/>
        <v>#DIV/0!</v>
      </c>
      <c r="AQ28" s="76" t="e">
        <f t="shared" si="5"/>
        <v>#DIV/0!</v>
      </c>
      <c r="AR28" s="76" t="e">
        <f t="shared" si="5"/>
        <v>#DIV/0!</v>
      </c>
      <c r="AS28" s="76" t="e">
        <f t="shared" si="5"/>
        <v>#DIV/0!</v>
      </c>
      <c r="AT28" s="76" t="e">
        <f t="shared" si="5"/>
        <v>#DIV/0!</v>
      </c>
      <c r="AU28" s="76" t="e">
        <f t="shared" si="5"/>
        <v>#DIV/0!</v>
      </c>
      <c r="AV28" s="76" t="e">
        <f t="shared" si="5"/>
        <v>#DIV/0!</v>
      </c>
      <c r="AW28" s="76" t="e">
        <f t="shared" si="5"/>
        <v>#DIV/0!</v>
      </c>
      <c r="AX28" s="79" t="e">
        <f t="shared" si="7"/>
        <v>#DIV/0!</v>
      </c>
      <c r="AY28" s="76">
        <f t="shared" si="8"/>
        <v>0</v>
      </c>
      <c r="AZ28" s="91" t="e">
        <f t="shared" si="9"/>
        <v>#DIV/0!</v>
      </c>
      <c r="BA28" s="93" t="e">
        <f t="shared" si="19"/>
        <v>#DIV/0!</v>
      </c>
      <c r="BB28" s="4"/>
      <c r="BC28" s="4"/>
      <c r="BD28" s="4"/>
      <c r="BE28" s="4"/>
      <c r="BF28" s="4"/>
      <c r="BG28" s="4"/>
    </row>
    <row r="29" spans="1:187" x14ac:dyDescent="0.2">
      <c r="A29" s="151" t="s">
        <v>102</v>
      </c>
      <c r="B29" s="25"/>
      <c r="C29" s="149"/>
      <c r="D29" s="76"/>
      <c r="E29" s="76"/>
      <c r="F29" s="76">
        <f t="shared" si="0"/>
        <v>0</v>
      </c>
      <c r="G29" s="76">
        <f t="shared" si="1"/>
        <v>0</v>
      </c>
      <c r="H29" s="76"/>
      <c r="I29" s="76"/>
      <c r="J29" s="76"/>
      <c r="K29" s="76"/>
      <c r="L29" s="76">
        <v>0</v>
      </c>
      <c r="M29" s="176">
        <v>0</v>
      </c>
      <c r="N29" s="176">
        <v>0</v>
      </c>
      <c r="O29" s="246">
        <v>0</v>
      </c>
      <c r="P29" s="248">
        <f t="shared" si="20"/>
        <v>0</v>
      </c>
      <c r="Q29" s="249">
        <f t="shared" ref="Q29:Q36" si="21">G29+P29</f>
        <v>0</v>
      </c>
      <c r="R29" s="78">
        <f t="shared" si="3"/>
        <v>0</v>
      </c>
      <c r="S29" s="78">
        <f>ROUNDDOWN(S$23*($G29-$AD29),2)+ROUNDDOWN(S$23*$N29,2)</f>
        <v>0</v>
      </c>
      <c r="T29" s="78">
        <f t="shared" si="11"/>
        <v>0</v>
      </c>
      <c r="U29" s="78">
        <f t="shared" si="4"/>
        <v>0</v>
      </c>
      <c r="V29" s="78">
        <f t="shared" si="4"/>
        <v>0</v>
      </c>
      <c r="W29" s="78">
        <f t="shared" si="4"/>
        <v>0</v>
      </c>
      <c r="X29" s="78">
        <f t="shared" si="4"/>
        <v>0</v>
      </c>
      <c r="Y29" s="78">
        <f t="shared" si="4"/>
        <v>0</v>
      </c>
      <c r="Z29" s="78">
        <f t="shared" si="4"/>
        <v>0</v>
      </c>
      <c r="AA29" s="78">
        <f t="shared" si="4"/>
        <v>0</v>
      </c>
      <c r="AB29" s="78">
        <f t="shared" si="4"/>
        <v>0</v>
      </c>
      <c r="AC29" s="177">
        <v>0</v>
      </c>
      <c r="AD29" s="177">
        <v>0</v>
      </c>
      <c r="AE29" s="150">
        <f>IF(C29="",0,IF(VLOOKUP($C29,limity!$A$3:$CC$9,HLOOKUP($D$15,limity!$A$3:$CC$4,2,FALSE),FALSE)=0,G29-M29,IF(G29-M29&gt;VLOOKUP($C29,limity!$A$3:$CC$9,HLOOKUP($D$15,limity!$A$3:$CC$4,2,FALSE),FALSE),VLOOKUP($C29,limity!$A$3:$CC$9,HLOOKUP($D$15,limity!$A$3:$CC$4,2,FALSE),FALSE),G29-M29)))</f>
        <v>0</v>
      </c>
      <c r="AF29" s="76" t="e">
        <f t="shared" si="12"/>
        <v>#DIV/0!</v>
      </c>
      <c r="AG29" s="76" t="e">
        <f t="shared" si="13"/>
        <v>#DIV/0!</v>
      </c>
      <c r="AH29" s="76" t="e">
        <f t="shared" si="14"/>
        <v>#DIV/0!</v>
      </c>
      <c r="AI29" s="76" t="e">
        <f t="shared" si="15"/>
        <v>#DIV/0!</v>
      </c>
      <c r="AJ29" s="76" t="e">
        <f t="shared" si="16"/>
        <v>#DIV/0!</v>
      </c>
      <c r="AK29" s="76" t="e">
        <f t="shared" si="17"/>
        <v>#DIV/0!</v>
      </c>
      <c r="AL29" s="76" t="e">
        <f t="shared" si="18"/>
        <v>#DIV/0!</v>
      </c>
      <c r="AM29" s="76" t="e">
        <f t="shared" si="5"/>
        <v>#DIV/0!</v>
      </c>
      <c r="AN29" s="76" t="e">
        <f t="shared" si="5"/>
        <v>#DIV/0!</v>
      </c>
      <c r="AO29" s="76" t="e">
        <f t="shared" si="5"/>
        <v>#DIV/0!</v>
      </c>
      <c r="AP29" s="76" t="e">
        <f t="shared" si="5"/>
        <v>#DIV/0!</v>
      </c>
      <c r="AQ29" s="76" t="e">
        <f t="shared" si="5"/>
        <v>#DIV/0!</v>
      </c>
      <c r="AR29" s="76" t="e">
        <f t="shared" si="5"/>
        <v>#DIV/0!</v>
      </c>
      <c r="AS29" s="76" t="e">
        <f t="shared" si="5"/>
        <v>#DIV/0!</v>
      </c>
      <c r="AT29" s="76" t="e">
        <f t="shared" si="5"/>
        <v>#DIV/0!</v>
      </c>
      <c r="AU29" s="76" t="e">
        <f t="shared" si="5"/>
        <v>#DIV/0!</v>
      </c>
      <c r="AV29" s="76" t="e">
        <f t="shared" si="5"/>
        <v>#DIV/0!</v>
      </c>
      <c r="AW29" s="76" t="e">
        <f t="shared" si="5"/>
        <v>#DIV/0!</v>
      </c>
      <c r="AX29" s="79" t="e">
        <f t="shared" si="7"/>
        <v>#DIV/0!</v>
      </c>
      <c r="AY29" s="76">
        <f t="shared" si="8"/>
        <v>0</v>
      </c>
      <c r="AZ29" s="91" t="e">
        <f t="shared" si="9"/>
        <v>#DIV/0!</v>
      </c>
      <c r="BA29" s="93" t="e">
        <f t="shared" si="19"/>
        <v>#DIV/0!</v>
      </c>
      <c r="BB29" s="4"/>
      <c r="BC29" s="4"/>
      <c r="BD29" s="4"/>
      <c r="BE29" s="4"/>
      <c r="BF29" s="4"/>
      <c r="BG29" s="4"/>
    </row>
    <row r="30" spans="1:187" s="12" customFormat="1" x14ac:dyDescent="0.2">
      <c r="A30" s="405" t="s">
        <v>104</v>
      </c>
      <c r="B30" s="406"/>
      <c r="C30" s="407"/>
      <c r="D30" s="87">
        <f t="shared" ref="D30:AI30" si="22">SUM(D25:D29)</f>
        <v>0</v>
      </c>
      <c r="E30" s="87">
        <f t="shared" si="22"/>
        <v>0</v>
      </c>
      <c r="F30" s="87">
        <f t="shared" si="22"/>
        <v>0</v>
      </c>
      <c r="G30" s="87">
        <f t="shared" si="22"/>
        <v>0</v>
      </c>
      <c r="H30" s="87">
        <f t="shared" si="22"/>
        <v>0</v>
      </c>
      <c r="I30" s="87">
        <f t="shared" si="22"/>
        <v>0</v>
      </c>
      <c r="J30" s="87">
        <f t="shared" si="22"/>
        <v>0</v>
      </c>
      <c r="K30" s="87">
        <f t="shared" si="22"/>
        <v>0</v>
      </c>
      <c r="L30" s="87">
        <f t="shared" si="22"/>
        <v>0</v>
      </c>
      <c r="M30" s="87">
        <f t="shared" si="22"/>
        <v>0</v>
      </c>
      <c r="N30" s="87">
        <f t="shared" si="22"/>
        <v>0</v>
      </c>
      <c r="O30" s="87">
        <f t="shared" si="22"/>
        <v>0</v>
      </c>
      <c r="P30" s="87">
        <f t="shared" si="22"/>
        <v>0</v>
      </c>
      <c r="Q30" s="87">
        <f t="shared" si="22"/>
        <v>0</v>
      </c>
      <c r="R30" s="87">
        <f t="shared" si="22"/>
        <v>0</v>
      </c>
      <c r="S30" s="87">
        <f t="shared" si="22"/>
        <v>0</v>
      </c>
      <c r="T30" s="87">
        <f t="shared" si="22"/>
        <v>0</v>
      </c>
      <c r="U30" s="87">
        <f t="shared" si="22"/>
        <v>0</v>
      </c>
      <c r="V30" s="87">
        <f t="shared" si="22"/>
        <v>0</v>
      </c>
      <c r="W30" s="87">
        <f t="shared" si="22"/>
        <v>0</v>
      </c>
      <c r="X30" s="87">
        <f t="shared" si="22"/>
        <v>0</v>
      </c>
      <c r="Y30" s="87">
        <f t="shared" si="22"/>
        <v>0</v>
      </c>
      <c r="Z30" s="87">
        <f t="shared" si="22"/>
        <v>0</v>
      </c>
      <c r="AA30" s="87">
        <f t="shared" si="22"/>
        <v>0</v>
      </c>
      <c r="AB30" s="87">
        <f t="shared" si="22"/>
        <v>0</v>
      </c>
      <c r="AC30" s="87">
        <f t="shared" si="22"/>
        <v>0</v>
      </c>
      <c r="AD30" s="87">
        <f t="shared" si="22"/>
        <v>0</v>
      </c>
      <c r="AE30" s="87">
        <f t="shared" si="22"/>
        <v>0</v>
      </c>
      <c r="AF30" s="87" t="e">
        <f t="shared" si="22"/>
        <v>#DIV/0!</v>
      </c>
      <c r="AG30" s="87" t="e">
        <f t="shared" si="22"/>
        <v>#DIV/0!</v>
      </c>
      <c r="AH30" s="87" t="e">
        <f t="shared" si="22"/>
        <v>#DIV/0!</v>
      </c>
      <c r="AI30" s="87" t="e">
        <f t="shared" si="22"/>
        <v>#DIV/0!</v>
      </c>
      <c r="AJ30" s="87" t="e">
        <f t="shared" ref="AJ30:BA30" si="23">SUM(AJ25:AJ29)</f>
        <v>#DIV/0!</v>
      </c>
      <c r="AK30" s="87" t="e">
        <f t="shared" si="23"/>
        <v>#DIV/0!</v>
      </c>
      <c r="AL30" s="87" t="e">
        <f t="shared" si="23"/>
        <v>#DIV/0!</v>
      </c>
      <c r="AM30" s="87" t="e">
        <f t="shared" si="23"/>
        <v>#DIV/0!</v>
      </c>
      <c r="AN30" s="87" t="e">
        <f t="shared" si="23"/>
        <v>#DIV/0!</v>
      </c>
      <c r="AO30" s="87" t="e">
        <f t="shared" si="23"/>
        <v>#DIV/0!</v>
      </c>
      <c r="AP30" s="87" t="e">
        <f t="shared" si="23"/>
        <v>#DIV/0!</v>
      </c>
      <c r="AQ30" s="87" t="e">
        <f t="shared" si="23"/>
        <v>#DIV/0!</v>
      </c>
      <c r="AR30" s="87" t="e">
        <f t="shared" si="23"/>
        <v>#DIV/0!</v>
      </c>
      <c r="AS30" s="87" t="e">
        <f t="shared" si="23"/>
        <v>#DIV/0!</v>
      </c>
      <c r="AT30" s="87" t="e">
        <f t="shared" si="23"/>
        <v>#DIV/0!</v>
      </c>
      <c r="AU30" s="87" t="e">
        <f t="shared" si="23"/>
        <v>#DIV/0!</v>
      </c>
      <c r="AV30" s="87" t="e">
        <f t="shared" si="23"/>
        <v>#DIV/0!</v>
      </c>
      <c r="AW30" s="87" t="e">
        <f t="shared" si="23"/>
        <v>#DIV/0!</v>
      </c>
      <c r="AX30" s="87" t="e">
        <f t="shared" si="23"/>
        <v>#DIV/0!</v>
      </c>
      <c r="AY30" s="87">
        <f t="shared" si="23"/>
        <v>0</v>
      </c>
      <c r="AZ30" s="180" t="e">
        <f t="shared" si="23"/>
        <v>#DIV/0!</v>
      </c>
      <c r="BA30" s="156" t="e">
        <f t="shared" si="23"/>
        <v>#DIV/0!</v>
      </c>
      <c r="BB30" s="4"/>
      <c r="BC30" s="4"/>
      <c r="BD30" s="4"/>
      <c r="BE30" s="4"/>
      <c r="BF30" s="4"/>
      <c r="BZ30" s="40"/>
    </row>
    <row r="31" spans="1:187" s="12" customFormat="1" ht="14.25" x14ac:dyDescent="0.2">
      <c r="A31" s="362" t="s">
        <v>211</v>
      </c>
      <c r="B31" s="363"/>
      <c r="C31" s="363"/>
      <c r="D31" s="364"/>
      <c r="E31" s="364"/>
      <c r="F31" s="364"/>
      <c r="G31" s="364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57"/>
      <c r="BB31" s="4"/>
      <c r="BC31" s="4"/>
      <c r="BD31" s="4"/>
      <c r="BE31" s="4"/>
      <c r="BF31" s="4"/>
      <c r="BZ31" s="40"/>
    </row>
    <row r="32" spans="1:187" s="12" customFormat="1" x14ac:dyDescent="0.2">
      <c r="A32" s="174" t="s">
        <v>6</v>
      </c>
      <c r="B32" s="99"/>
      <c r="C32" s="175"/>
      <c r="D32" s="89"/>
      <c r="E32" s="89"/>
      <c r="F32" s="89">
        <f>D32-E32</f>
        <v>0</v>
      </c>
      <c r="G32" s="89">
        <f>SUM(H32:M32)+AD32</f>
        <v>0</v>
      </c>
      <c r="H32" s="89"/>
      <c r="I32" s="89"/>
      <c r="J32" s="89"/>
      <c r="K32" s="89"/>
      <c r="L32" s="89">
        <v>0</v>
      </c>
      <c r="M32" s="89">
        <v>0</v>
      </c>
      <c r="N32" s="89">
        <v>0</v>
      </c>
      <c r="O32" s="205">
        <v>0</v>
      </c>
      <c r="P32" s="201">
        <f t="shared" si="20"/>
        <v>0</v>
      </c>
      <c r="Q32" s="202">
        <f t="shared" si="21"/>
        <v>0</v>
      </c>
      <c r="R32" s="177">
        <f t="shared" ref="R32:S36" si="24">ROUNDDOWN(R$23*($G32-$AD32),2)+ROUNDDOWN(R$23*$N32,2)</f>
        <v>0</v>
      </c>
      <c r="S32" s="177">
        <f t="shared" si="24"/>
        <v>0</v>
      </c>
      <c r="T32" s="177">
        <f t="shared" si="11"/>
        <v>0</v>
      </c>
      <c r="U32" s="177">
        <f t="shared" ref="U32:AB36" si="25">ROUNDDOWN(U$23*($G32-$AD32),2)-ROUNDDOWN(U$23*$O32,2)</f>
        <v>0</v>
      </c>
      <c r="V32" s="177">
        <f t="shared" si="25"/>
        <v>0</v>
      </c>
      <c r="W32" s="177">
        <f t="shared" si="25"/>
        <v>0</v>
      </c>
      <c r="X32" s="177">
        <f t="shared" si="25"/>
        <v>0</v>
      </c>
      <c r="Y32" s="177">
        <f t="shared" si="25"/>
        <v>0</v>
      </c>
      <c r="Z32" s="177">
        <f t="shared" si="25"/>
        <v>0</v>
      </c>
      <c r="AA32" s="177">
        <f t="shared" si="25"/>
        <v>0</v>
      </c>
      <c r="AB32" s="177">
        <f t="shared" si="25"/>
        <v>0</v>
      </c>
      <c r="AC32" s="177">
        <v>0</v>
      </c>
      <c r="AD32" s="177">
        <v>0</v>
      </c>
      <c r="AE32" s="178">
        <f>IF(C32="",0,IF(VLOOKUP($C32,limity!$A$3:$CC$9,HLOOKUP($D$15,limity!$A$3:$CC$4,2,FALSE),FALSE)=0,G32-M32,IF(G32-M32&gt;VLOOKUP($C32,limity!$A$3:$CC$9,HLOOKUP($D$15,limity!$A$3:$CC$4,2,FALSE),FALSE),VLOOKUP($C32,limity!$A$3:$CC$9,HLOOKUP($D$15,limity!$A$3:$CC$4,2,FALSE),FALSE),G32-M32)))</f>
        <v>0</v>
      </c>
      <c r="AF32" s="89" t="e">
        <f>SUM(AG32:AK32)</f>
        <v>#DIV/0!</v>
      </c>
      <c r="AG32" s="89" t="e">
        <f>AE32*(H32/(H32+I32+J32+K32+L32+AD32))</f>
        <v>#DIV/0!</v>
      </c>
      <c r="AH32" s="89" t="e">
        <f>AE32*(I32/(H32+I32+J32+K32+L32+AD32))</f>
        <v>#DIV/0!</v>
      </c>
      <c r="AI32" s="89" t="e">
        <f>AE32*(J32/(H32+I32+J32+K32+L32+AD32))</f>
        <v>#DIV/0!</v>
      </c>
      <c r="AJ32" s="89" t="e">
        <f>AE32*(K32/(H32+I32+J32+K32+L32+AD32))</f>
        <v>#DIV/0!</v>
      </c>
      <c r="AK32" s="89" t="e">
        <f>AE32*(L32/(H32+I32+J32+K32+L32+AD32))</f>
        <v>#DIV/0!</v>
      </c>
      <c r="AL32" s="89" t="e">
        <f t="shared" si="18"/>
        <v>#DIV/0!</v>
      </c>
      <c r="AM32" s="89" t="e">
        <f t="shared" si="5"/>
        <v>#DIV/0!</v>
      </c>
      <c r="AN32" s="89" t="e">
        <f t="shared" si="5"/>
        <v>#DIV/0!</v>
      </c>
      <c r="AO32" s="89" t="e">
        <f t="shared" si="5"/>
        <v>#DIV/0!</v>
      </c>
      <c r="AP32" s="89" t="e">
        <f t="shared" si="5"/>
        <v>#DIV/0!</v>
      </c>
      <c r="AQ32" s="89" t="e">
        <f t="shared" si="5"/>
        <v>#DIV/0!</v>
      </c>
      <c r="AR32" s="89" t="e">
        <f t="shared" si="5"/>
        <v>#DIV/0!</v>
      </c>
      <c r="AS32" s="89" t="e">
        <f t="shared" si="5"/>
        <v>#DIV/0!</v>
      </c>
      <c r="AT32" s="89" t="e">
        <f t="shared" si="5"/>
        <v>#DIV/0!</v>
      </c>
      <c r="AU32" s="89" t="e">
        <f t="shared" si="5"/>
        <v>#DIV/0!</v>
      </c>
      <c r="AV32" s="89" t="e">
        <f t="shared" si="5"/>
        <v>#DIV/0!</v>
      </c>
      <c r="AW32" s="89" t="e">
        <f t="shared" si="5"/>
        <v>#DIV/0!</v>
      </c>
      <c r="AX32" s="90" t="e">
        <f t="shared" ref="AX32:AX36" si="26">AF32+AL32</f>
        <v>#DIV/0!</v>
      </c>
      <c r="AY32" s="89">
        <f t="shared" ref="AY32:AY36" si="27">AC32</f>
        <v>0</v>
      </c>
      <c r="AZ32" s="92" t="e">
        <f t="shared" ref="AZ32:AZ36" si="28">AE32*(AD32/(AD32+H32+I32+J32+K32+L32))</f>
        <v>#DIV/0!</v>
      </c>
      <c r="BA32" s="93" t="e">
        <f t="shared" si="19"/>
        <v>#DIV/0!</v>
      </c>
      <c r="BB32" s="4"/>
      <c r="BC32" s="4"/>
      <c r="BD32" s="4"/>
      <c r="BE32" s="4"/>
      <c r="BF32" s="4"/>
      <c r="BZ32" s="40"/>
    </row>
    <row r="33" spans="1:187" s="12" customFormat="1" x14ac:dyDescent="0.2">
      <c r="A33" s="151" t="s">
        <v>7</v>
      </c>
      <c r="B33" s="25"/>
      <c r="C33" s="149"/>
      <c r="D33" s="76"/>
      <c r="E33" s="76"/>
      <c r="F33" s="76">
        <f t="shared" ref="F33:F36" si="29">D33-E33</f>
        <v>0</v>
      </c>
      <c r="G33" s="76">
        <f t="shared" ref="G33:G36" si="30">SUM(H33:M33)+AD33</f>
        <v>0</v>
      </c>
      <c r="H33" s="76"/>
      <c r="I33" s="76"/>
      <c r="J33" s="76"/>
      <c r="K33" s="76"/>
      <c r="L33" s="89">
        <v>0</v>
      </c>
      <c r="M33" s="89">
        <v>0</v>
      </c>
      <c r="N33" s="89">
        <v>0</v>
      </c>
      <c r="O33" s="205">
        <v>0</v>
      </c>
      <c r="P33" s="203">
        <f t="shared" si="20"/>
        <v>0</v>
      </c>
      <c r="Q33" s="204">
        <f t="shared" si="21"/>
        <v>0</v>
      </c>
      <c r="R33" s="78">
        <f t="shared" si="24"/>
        <v>0</v>
      </c>
      <c r="S33" s="78">
        <f t="shared" si="24"/>
        <v>0</v>
      </c>
      <c r="T33" s="78">
        <f t="shared" si="11"/>
        <v>0</v>
      </c>
      <c r="U33" s="78">
        <f t="shared" si="25"/>
        <v>0</v>
      </c>
      <c r="V33" s="78">
        <f t="shared" si="25"/>
        <v>0</v>
      </c>
      <c r="W33" s="78">
        <f t="shared" si="25"/>
        <v>0</v>
      </c>
      <c r="X33" s="78">
        <f t="shared" si="25"/>
        <v>0</v>
      </c>
      <c r="Y33" s="78">
        <f t="shared" si="25"/>
        <v>0</v>
      </c>
      <c r="Z33" s="78">
        <f t="shared" si="25"/>
        <v>0</v>
      </c>
      <c r="AA33" s="78">
        <f t="shared" si="25"/>
        <v>0</v>
      </c>
      <c r="AB33" s="78">
        <f t="shared" si="25"/>
        <v>0</v>
      </c>
      <c r="AC33" s="177">
        <v>0</v>
      </c>
      <c r="AD33" s="177">
        <v>0</v>
      </c>
      <c r="AE33" s="150">
        <f>IF(C33="",0,IF(VLOOKUP($C33,limity!$A$3:$CC$9,HLOOKUP($D$15,limity!$A$3:$CC$4,2,FALSE),FALSE)=0,G33-M33,IF(G33-M33&gt;VLOOKUP($C33,limity!$A$3:$CC$9,HLOOKUP($D$15,limity!$A$3:$CC$4,2,FALSE),FALSE),VLOOKUP($C33,limity!$A$3:$CC$9,HLOOKUP($D$15,limity!$A$3:$CC$4,2,FALSE),FALSE),G33-M33)))</f>
        <v>0</v>
      </c>
      <c r="AF33" s="76" t="e">
        <f t="shared" ref="AF33:AF36" si="31">SUM(AG33:AK33)</f>
        <v>#DIV/0!</v>
      </c>
      <c r="AG33" s="76" t="e">
        <f t="shared" ref="AG33:AG36" si="32">AE33*(H33/(H33+I33+J33+K33+L33+AD33))</f>
        <v>#DIV/0!</v>
      </c>
      <c r="AH33" s="76" t="e">
        <f t="shared" ref="AH33:AH36" si="33">AE33*(I33/(H33+I33+J33+K33+L33+AD33))</f>
        <v>#DIV/0!</v>
      </c>
      <c r="AI33" s="76" t="e">
        <f t="shared" ref="AI33:AI36" si="34">AE33*(J33/(H33+I33+J33+K33+L33+AD33))</f>
        <v>#DIV/0!</v>
      </c>
      <c r="AJ33" s="76" t="e">
        <f t="shared" ref="AJ33:AJ36" si="35">AE33*(K33/(H33+I33+J33+K33+L33+AD33))</f>
        <v>#DIV/0!</v>
      </c>
      <c r="AK33" s="76" t="e">
        <f t="shared" ref="AK33:AK36" si="36">AE33*(L33/(H33+I33+J33+K33+L33+AD33))</f>
        <v>#DIV/0!</v>
      </c>
      <c r="AL33" s="76" t="e">
        <f t="shared" si="18"/>
        <v>#DIV/0!</v>
      </c>
      <c r="AM33" s="76" t="e">
        <f t="shared" si="5"/>
        <v>#DIV/0!</v>
      </c>
      <c r="AN33" s="76" t="e">
        <f t="shared" si="5"/>
        <v>#DIV/0!</v>
      </c>
      <c r="AO33" s="76" t="e">
        <f t="shared" si="5"/>
        <v>#DIV/0!</v>
      </c>
      <c r="AP33" s="76" t="e">
        <f t="shared" si="5"/>
        <v>#DIV/0!</v>
      </c>
      <c r="AQ33" s="76" t="e">
        <f t="shared" si="5"/>
        <v>#DIV/0!</v>
      </c>
      <c r="AR33" s="76" t="e">
        <f t="shared" si="5"/>
        <v>#DIV/0!</v>
      </c>
      <c r="AS33" s="76" t="e">
        <f t="shared" si="5"/>
        <v>#DIV/0!</v>
      </c>
      <c r="AT33" s="76" t="e">
        <f t="shared" si="5"/>
        <v>#DIV/0!</v>
      </c>
      <c r="AU33" s="76" t="e">
        <f t="shared" si="5"/>
        <v>#DIV/0!</v>
      </c>
      <c r="AV33" s="76" t="e">
        <f t="shared" si="5"/>
        <v>#DIV/0!</v>
      </c>
      <c r="AW33" s="76" t="e">
        <f t="shared" si="5"/>
        <v>#DIV/0!</v>
      </c>
      <c r="AX33" s="79" t="e">
        <f t="shared" si="26"/>
        <v>#DIV/0!</v>
      </c>
      <c r="AY33" s="76">
        <f t="shared" si="27"/>
        <v>0</v>
      </c>
      <c r="AZ33" s="91" t="e">
        <f t="shared" si="28"/>
        <v>#DIV/0!</v>
      </c>
      <c r="BA33" s="93" t="e">
        <f t="shared" si="19"/>
        <v>#DIV/0!</v>
      </c>
      <c r="BB33" s="4"/>
      <c r="BC33" s="4"/>
      <c r="BD33" s="4"/>
      <c r="BE33" s="4"/>
      <c r="BF33" s="4"/>
      <c r="BZ33" s="40"/>
    </row>
    <row r="34" spans="1:187" s="12" customFormat="1" x14ac:dyDescent="0.2">
      <c r="A34" s="148" t="s">
        <v>8</v>
      </c>
      <c r="B34" s="25"/>
      <c r="C34" s="149"/>
      <c r="D34" s="76"/>
      <c r="E34" s="76"/>
      <c r="F34" s="76">
        <f t="shared" si="29"/>
        <v>0</v>
      </c>
      <c r="G34" s="76">
        <f t="shared" si="30"/>
        <v>0</v>
      </c>
      <c r="H34" s="76"/>
      <c r="I34" s="76"/>
      <c r="J34" s="76"/>
      <c r="K34" s="76"/>
      <c r="L34" s="89">
        <v>0</v>
      </c>
      <c r="M34" s="89">
        <v>0</v>
      </c>
      <c r="N34" s="89">
        <v>0</v>
      </c>
      <c r="O34" s="205">
        <v>0</v>
      </c>
      <c r="P34" s="203">
        <f t="shared" si="20"/>
        <v>0</v>
      </c>
      <c r="Q34" s="204">
        <f t="shared" si="21"/>
        <v>0</v>
      </c>
      <c r="R34" s="78">
        <f t="shared" si="24"/>
        <v>0</v>
      </c>
      <c r="S34" s="78">
        <f t="shared" si="24"/>
        <v>0</v>
      </c>
      <c r="T34" s="78">
        <f t="shared" si="11"/>
        <v>0</v>
      </c>
      <c r="U34" s="78">
        <f t="shared" si="25"/>
        <v>0</v>
      </c>
      <c r="V34" s="78">
        <f t="shared" si="25"/>
        <v>0</v>
      </c>
      <c r="W34" s="78">
        <f t="shared" si="25"/>
        <v>0</v>
      </c>
      <c r="X34" s="78">
        <f t="shared" si="25"/>
        <v>0</v>
      </c>
      <c r="Y34" s="78">
        <f t="shared" si="25"/>
        <v>0</v>
      </c>
      <c r="Z34" s="78">
        <f t="shared" si="25"/>
        <v>0</v>
      </c>
      <c r="AA34" s="78">
        <f t="shared" si="25"/>
        <v>0</v>
      </c>
      <c r="AB34" s="78">
        <f t="shared" si="25"/>
        <v>0</v>
      </c>
      <c r="AC34" s="177">
        <v>0</v>
      </c>
      <c r="AD34" s="177">
        <v>0</v>
      </c>
      <c r="AE34" s="150">
        <f>IF(C34="",0,IF(VLOOKUP($C34,limity!$A$3:$CC$9,HLOOKUP($D$15,limity!$A$3:$CC$4,2,FALSE),FALSE)=0,G34-M34,IF(G34-M34&gt;VLOOKUP($C34,limity!$A$3:$CC$9,HLOOKUP($D$15,limity!$A$3:$CC$4,2,FALSE),FALSE),VLOOKUP($C34,limity!$A$3:$CC$9,HLOOKUP($D$15,limity!$A$3:$CC$4,2,FALSE),FALSE),G34-M34)))</f>
        <v>0</v>
      </c>
      <c r="AF34" s="76" t="e">
        <f t="shared" si="31"/>
        <v>#DIV/0!</v>
      </c>
      <c r="AG34" s="76" t="e">
        <f t="shared" si="32"/>
        <v>#DIV/0!</v>
      </c>
      <c r="AH34" s="76" t="e">
        <f t="shared" si="33"/>
        <v>#DIV/0!</v>
      </c>
      <c r="AI34" s="76" t="e">
        <f t="shared" si="34"/>
        <v>#DIV/0!</v>
      </c>
      <c r="AJ34" s="76" t="e">
        <f t="shared" si="35"/>
        <v>#DIV/0!</v>
      </c>
      <c r="AK34" s="76" t="e">
        <f t="shared" si="36"/>
        <v>#DIV/0!</v>
      </c>
      <c r="AL34" s="76" t="e">
        <f t="shared" si="18"/>
        <v>#DIV/0!</v>
      </c>
      <c r="AM34" s="76" t="e">
        <f t="shared" si="5"/>
        <v>#DIV/0!</v>
      </c>
      <c r="AN34" s="76" t="e">
        <f t="shared" si="5"/>
        <v>#DIV/0!</v>
      </c>
      <c r="AO34" s="76" t="e">
        <f t="shared" si="5"/>
        <v>#DIV/0!</v>
      </c>
      <c r="AP34" s="76" t="e">
        <f t="shared" si="5"/>
        <v>#DIV/0!</v>
      </c>
      <c r="AQ34" s="76" t="e">
        <f t="shared" si="5"/>
        <v>#DIV/0!</v>
      </c>
      <c r="AR34" s="76" t="e">
        <f t="shared" si="5"/>
        <v>#DIV/0!</v>
      </c>
      <c r="AS34" s="76" t="e">
        <f t="shared" si="5"/>
        <v>#DIV/0!</v>
      </c>
      <c r="AT34" s="76" t="e">
        <f t="shared" si="5"/>
        <v>#DIV/0!</v>
      </c>
      <c r="AU34" s="76" t="e">
        <f t="shared" si="5"/>
        <v>#DIV/0!</v>
      </c>
      <c r="AV34" s="76" t="e">
        <f t="shared" si="5"/>
        <v>#DIV/0!</v>
      </c>
      <c r="AW34" s="76" t="e">
        <f t="shared" si="5"/>
        <v>#DIV/0!</v>
      </c>
      <c r="AX34" s="79" t="e">
        <f t="shared" si="26"/>
        <v>#DIV/0!</v>
      </c>
      <c r="AY34" s="76">
        <f t="shared" si="27"/>
        <v>0</v>
      </c>
      <c r="AZ34" s="91" t="e">
        <f t="shared" si="28"/>
        <v>#DIV/0!</v>
      </c>
      <c r="BA34" s="93" t="e">
        <f t="shared" si="19"/>
        <v>#DIV/0!</v>
      </c>
      <c r="BB34" s="4"/>
      <c r="BC34" s="4"/>
      <c r="BD34" s="4"/>
      <c r="BE34" s="4"/>
      <c r="BF34" s="4"/>
      <c r="BZ34" s="40"/>
    </row>
    <row r="35" spans="1:187" s="12" customFormat="1" x14ac:dyDescent="0.2">
      <c r="A35" s="151" t="s">
        <v>101</v>
      </c>
      <c r="B35" s="25"/>
      <c r="C35" s="149"/>
      <c r="D35" s="76"/>
      <c r="E35" s="76"/>
      <c r="F35" s="76">
        <f t="shared" si="29"/>
        <v>0</v>
      </c>
      <c r="G35" s="76">
        <f t="shared" si="30"/>
        <v>0</v>
      </c>
      <c r="H35" s="76"/>
      <c r="I35" s="76"/>
      <c r="J35" s="76"/>
      <c r="K35" s="76"/>
      <c r="L35" s="89">
        <v>0</v>
      </c>
      <c r="M35" s="89">
        <v>0</v>
      </c>
      <c r="N35" s="89">
        <v>0</v>
      </c>
      <c r="O35" s="205">
        <v>0</v>
      </c>
      <c r="P35" s="203">
        <f t="shared" si="20"/>
        <v>0</v>
      </c>
      <c r="Q35" s="204">
        <f t="shared" si="21"/>
        <v>0</v>
      </c>
      <c r="R35" s="78">
        <f t="shared" si="24"/>
        <v>0</v>
      </c>
      <c r="S35" s="78">
        <f t="shared" si="24"/>
        <v>0</v>
      </c>
      <c r="T35" s="78">
        <f t="shared" si="11"/>
        <v>0</v>
      </c>
      <c r="U35" s="78">
        <f t="shared" si="25"/>
        <v>0</v>
      </c>
      <c r="V35" s="78">
        <f t="shared" si="25"/>
        <v>0</v>
      </c>
      <c r="W35" s="78">
        <f t="shared" si="25"/>
        <v>0</v>
      </c>
      <c r="X35" s="78">
        <f t="shared" si="25"/>
        <v>0</v>
      </c>
      <c r="Y35" s="78">
        <f t="shared" si="25"/>
        <v>0</v>
      </c>
      <c r="Z35" s="78">
        <f t="shared" si="25"/>
        <v>0</v>
      </c>
      <c r="AA35" s="78">
        <f t="shared" si="25"/>
        <v>0</v>
      </c>
      <c r="AB35" s="78">
        <f t="shared" si="25"/>
        <v>0</v>
      </c>
      <c r="AC35" s="177">
        <v>0</v>
      </c>
      <c r="AD35" s="177">
        <v>0</v>
      </c>
      <c r="AE35" s="150">
        <f>IF(C35="",0,IF(VLOOKUP($C35,limity!$A$3:$CC$9,HLOOKUP($D$15,limity!$A$3:$CC$4,2,FALSE),FALSE)=0,G35-M35,IF(G35-M35&gt;VLOOKUP($C35,limity!$A$3:$CC$9,HLOOKUP($D$15,limity!$A$3:$CC$4,2,FALSE),FALSE),VLOOKUP($C35,limity!$A$3:$CC$9,HLOOKUP($D$15,limity!$A$3:$CC$4,2,FALSE),FALSE),G35-M35)))</f>
        <v>0</v>
      </c>
      <c r="AF35" s="76" t="e">
        <f t="shared" si="31"/>
        <v>#DIV/0!</v>
      </c>
      <c r="AG35" s="76" t="e">
        <f t="shared" si="32"/>
        <v>#DIV/0!</v>
      </c>
      <c r="AH35" s="76" t="e">
        <f t="shared" si="33"/>
        <v>#DIV/0!</v>
      </c>
      <c r="AI35" s="76" t="e">
        <f t="shared" si="34"/>
        <v>#DIV/0!</v>
      </c>
      <c r="AJ35" s="76" t="e">
        <f t="shared" si="35"/>
        <v>#DIV/0!</v>
      </c>
      <c r="AK35" s="76" t="e">
        <f t="shared" si="36"/>
        <v>#DIV/0!</v>
      </c>
      <c r="AL35" s="76" t="e">
        <f t="shared" si="18"/>
        <v>#DIV/0!</v>
      </c>
      <c r="AM35" s="76" t="e">
        <f t="shared" si="5"/>
        <v>#DIV/0!</v>
      </c>
      <c r="AN35" s="76" t="e">
        <f t="shared" si="5"/>
        <v>#DIV/0!</v>
      </c>
      <c r="AO35" s="76" t="e">
        <f t="shared" si="5"/>
        <v>#DIV/0!</v>
      </c>
      <c r="AP35" s="76" t="e">
        <f t="shared" si="5"/>
        <v>#DIV/0!</v>
      </c>
      <c r="AQ35" s="76" t="e">
        <f t="shared" si="5"/>
        <v>#DIV/0!</v>
      </c>
      <c r="AR35" s="76" t="e">
        <f t="shared" si="5"/>
        <v>#DIV/0!</v>
      </c>
      <c r="AS35" s="76" t="e">
        <f t="shared" si="5"/>
        <v>#DIV/0!</v>
      </c>
      <c r="AT35" s="76" t="e">
        <f t="shared" si="5"/>
        <v>#DIV/0!</v>
      </c>
      <c r="AU35" s="76" t="e">
        <f t="shared" si="5"/>
        <v>#DIV/0!</v>
      </c>
      <c r="AV35" s="76" t="e">
        <f t="shared" si="5"/>
        <v>#DIV/0!</v>
      </c>
      <c r="AW35" s="76" t="e">
        <f t="shared" si="5"/>
        <v>#DIV/0!</v>
      </c>
      <c r="AX35" s="79" t="e">
        <f t="shared" si="26"/>
        <v>#DIV/0!</v>
      </c>
      <c r="AY35" s="76">
        <f t="shared" si="27"/>
        <v>0</v>
      </c>
      <c r="AZ35" s="91" t="e">
        <f t="shared" si="28"/>
        <v>#DIV/0!</v>
      </c>
      <c r="BA35" s="93" t="e">
        <f t="shared" si="19"/>
        <v>#DIV/0!</v>
      </c>
      <c r="BB35" s="4"/>
      <c r="BC35" s="4"/>
      <c r="BD35" s="4"/>
      <c r="BE35" s="4"/>
      <c r="BF35" s="4"/>
      <c r="BZ35" s="40"/>
    </row>
    <row r="36" spans="1:187" s="12" customFormat="1" x14ac:dyDescent="0.2">
      <c r="A36" s="148" t="s">
        <v>102</v>
      </c>
      <c r="B36" s="25"/>
      <c r="C36" s="149"/>
      <c r="D36" s="76"/>
      <c r="E36" s="76"/>
      <c r="F36" s="76">
        <f t="shared" si="29"/>
        <v>0</v>
      </c>
      <c r="G36" s="76">
        <f t="shared" si="30"/>
        <v>0</v>
      </c>
      <c r="H36" s="76"/>
      <c r="I36" s="76"/>
      <c r="J36" s="76"/>
      <c r="K36" s="76"/>
      <c r="L36" s="89">
        <v>0</v>
      </c>
      <c r="M36" s="89">
        <v>0</v>
      </c>
      <c r="N36" s="89">
        <v>0</v>
      </c>
      <c r="O36" s="205">
        <v>0</v>
      </c>
      <c r="P36" s="203">
        <f t="shared" si="20"/>
        <v>0</v>
      </c>
      <c r="Q36" s="204">
        <f t="shared" si="21"/>
        <v>0</v>
      </c>
      <c r="R36" s="78">
        <f t="shared" si="24"/>
        <v>0</v>
      </c>
      <c r="S36" s="78">
        <f t="shared" si="24"/>
        <v>0</v>
      </c>
      <c r="T36" s="78">
        <f t="shared" si="11"/>
        <v>0</v>
      </c>
      <c r="U36" s="78">
        <f t="shared" si="25"/>
        <v>0</v>
      </c>
      <c r="V36" s="78">
        <f t="shared" si="25"/>
        <v>0</v>
      </c>
      <c r="W36" s="78">
        <f t="shared" si="25"/>
        <v>0</v>
      </c>
      <c r="X36" s="78">
        <f t="shared" si="25"/>
        <v>0</v>
      </c>
      <c r="Y36" s="78">
        <f t="shared" si="25"/>
        <v>0</v>
      </c>
      <c r="Z36" s="78">
        <f t="shared" si="25"/>
        <v>0</v>
      </c>
      <c r="AA36" s="78">
        <f t="shared" si="25"/>
        <v>0</v>
      </c>
      <c r="AB36" s="78">
        <f t="shared" si="25"/>
        <v>0</v>
      </c>
      <c r="AC36" s="177">
        <v>0</v>
      </c>
      <c r="AD36" s="177">
        <v>0</v>
      </c>
      <c r="AE36" s="150">
        <f>IF(C36="",0,IF(VLOOKUP($C36,limity!$A$3:$CC$9,HLOOKUP($D$15,limity!$A$3:$CC$4,2,FALSE),FALSE)=0,G36-M36,IF(G36-M36&gt;VLOOKUP($C36,limity!$A$3:$CC$9,HLOOKUP($D$15,limity!$A$3:$CC$4,2,FALSE),FALSE),VLOOKUP($C36,limity!$A$3:$CC$9,HLOOKUP($D$15,limity!$A$3:$CC$4,2,FALSE),FALSE),G36-M36)))</f>
        <v>0</v>
      </c>
      <c r="AF36" s="76" t="e">
        <f t="shared" si="31"/>
        <v>#DIV/0!</v>
      </c>
      <c r="AG36" s="76" t="e">
        <f t="shared" si="32"/>
        <v>#DIV/0!</v>
      </c>
      <c r="AH36" s="76" t="e">
        <f t="shared" si="33"/>
        <v>#DIV/0!</v>
      </c>
      <c r="AI36" s="76" t="e">
        <f t="shared" si="34"/>
        <v>#DIV/0!</v>
      </c>
      <c r="AJ36" s="76" t="e">
        <f t="shared" si="35"/>
        <v>#DIV/0!</v>
      </c>
      <c r="AK36" s="76" t="e">
        <f t="shared" si="36"/>
        <v>#DIV/0!</v>
      </c>
      <c r="AL36" s="76" t="e">
        <f t="shared" si="18"/>
        <v>#DIV/0!</v>
      </c>
      <c r="AM36" s="76" t="e">
        <f t="shared" si="5"/>
        <v>#DIV/0!</v>
      </c>
      <c r="AN36" s="76" t="e">
        <f t="shared" si="5"/>
        <v>#DIV/0!</v>
      </c>
      <c r="AO36" s="76" t="e">
        <f t="shared" si="5"/>
        <v>#DIV/0!</v>
      </c>
      <c r="AP36" s="76" t="e">
        <f t="shared" si="5"/>
        <v>#DIV/0!</v>
      </c>
      <c r="AQ36" s="76" t="e">
        <f t="shared" si="5"/>
        <v>#DIV/0!</v>
      </c>
      <c r="AR36" s="76" t="e">
        <f t="shared" si="5"/>
        <v>#DIV/0!</v>
      </c>
      <c r="AS36" s="76" t="e">
        <f t="shared" si="5"/>
        <v>#DIV/0!</v>
      </c>
      <c r="AT36" s="76" t="e">
        <f t="shared" si="5"/>
        <v>#DIV/0!</v>
      </c>
      <c r="AU36" s="76" t="e">
        <f t="shared" si="5"/>
        <v>#DIV/0!</v>
      </c>
      <c r="AV36" s="76" t="e">
        <f t="shared" si="5"/>
        <v>#DIV/0!</v>
      </c>
      <c r="AW36" s="76" t="e">
        <f t="shared" si="5"/>
        <v>#DIV/0!</v>
      </c>
      <c r="AX36" s="79" t="e">
        <f t="shared" si="26"/>
        <v>#DIV/0!</v>
      </c>
      <c r="AY36" s="76">
        <f t="shared" si="27"/>
        <v>0</v>
      </c>
      <c r="AZ36" s="91" t="e">
        <f t="shared" si="28"/>
        <v>#DIV/0!</v>
      </c>
      <c r="BA36" s="93" t="e">
        <f t="shared" si="19"/>
        <v>#DIV/0!</v>
      </c>
      <c r="BB36" s="4"/>
      <c r="BC36" s="4"/>
      <c r="BD36" s="4"/>
      <c r="BE36" s="4"/>
      <c r="BF36" s="4"/>
      <c r="BZ36" s="40"/>
    </row>
    <row r="37" spans="1:187" s="12" customFormat="1" x14ac:dyDescent="0.2">
      <c r="A37" s="405" t="s">
        <v>105</v>
      </c>
      <c r="B37" s="406"/>
      <c r="C37" s="407"/>
      <c r="D37" s="87">
        <f t="shared" ref="D37:N37" si="37">SUM(D32:D36)</f>
        <v>0</v>
      </c>
      <c r="E37" s="87">
        <f t="shared" si="37"/>
        <v>0</v>
      </c>
      <c r="F37" s="87">
        <f t="shared" si="37"/>
        <v>0</v>
      </c>
      <c r="G37" s="87">
        <f t="shared" si="37"/>
        <v>0</v>
      </c>
      <c r="H37" s="87">
        <f t="shared" si="37"/>
        <v>0</v>
      </c>
      <c r="I37" s="87">
        <f t="shared" si="37"/>
        <v>0</v>
      </c>
      <c r="J37" s="87">
        <f t="shared" si="37"/>
        <v>0</v>
      </c>
      <c r="K37" s="87">
        <f t="shared" si="37"/>
        <v>0</v>
      </c>
      <c r="L37" s="87">
        <f t="shared" si="37"/>
        <v>0</v>
      </c>
      <c r="M37" s="87">
        <f t="shared" si="37"/>
        <v>0</v>
      </c>
      <c r="N37" s="87">
        <f t="shared" si="37"/>
        <v>0</v>
      </c>
      <c r="O37" s="87"/>
      <c r="P37" s="87">
        <f t="shared" ref="P37:BA37" si="38">SUM(P32:P36)</f>
        <v>0</v>
      </c>
      <c r="Q37" s="87">
        <f t="shared" si="38"/>
        <v>0</v>
      </c>
      <c r="R37" s="87">
        <f t="shared" si="38"/>
        <v>0</v>
      </c>
      <c r="S37" s="87">
        <f t="shared" si="38"/>
        <v>0</v>
      </c>
      <c r="T37" s="87">
        <f t="shared" si="38"/>
        <v>0</v>
      </c>
      <c r="U37" s="87">
        <f t="shared" si="38"/>
        <v>0</v>
      </c>
      <c r="V37" s="87">
        <f t="shared" si="38"/>
        <v>0</v>
      </c>
      <c r="W37" s="87">
        <f t="shared" si="38"/>
        <v>0</v>
      </c>
      <c r="X37" s="87">
        <f t="shared" si="38"/>
        <v>0</v>
      </c>
      <c r="Y37" s="87">
        <f t="shared" si="38"/>
        <v>0</v>
      </c>
      <c r="Z37" s="87">
        <f t="shared" si="38"/>
        <v>0</v>
      </c>
      <c r="AA37" s="87">
        <f t="shared" si="38"/>
        <v>0</v>
      </c>
      <c r="AB37" s="87">
        <f t="shared" si="38"/>
        <v>0</v>
      </c>
      <c r="AC37" s="87">
        <f t="shared" si="38"/>
        <v>0</v>
      </c>
      <c r="AD37" s="87">
        <f t="shared" si="38"/>
        <v>0</v>
      </c>
      <c r="AE37" s="87">
        <f t="shared" si="38"/>
        <v>0</v>
      </c>
      <c r="AF37" s="87" t="e">
        <f t="shared" si="38"/>
        <v>#DIV/0!</v>
      </c>
      <c r="AG37" s="87" t="e">
        <f t="shared" si="38"/>
        <v>#DIV/0!</v>
      </c>
      <c r="AH37" s="87" t="e">
        <f t="shared" si="38"/>
        <v>#DIV/0!</v>
      </c>
      <c r="AI37" s="87" t="e">
        <f t="shared" si="38"/>
        <v>#DIV/0!</v>
      </c>
      <c r="AJ37" s="87" t="e">
        <f t="shared" si="38"/>
        <v>#DIV/0!</v>
      </c>
      <c r="AK37" s="87" t="e">
        <f t="shared" si="38"/>
        <v>#DIV/0!</v>
      </c>
      <c r="AL37" s="87" t="e">
        <f t="shared" si="38"/>
        <v>#DIV/0!</v>
      </c>
      <c r="AM37" s="87" t="e">
        <f t="shared" si="38"/>
        <v>#DIV/0!</v>
      </c>
      <c r="AN37" s="87" t="e">
        <f t="shared" si="38"/>
        <v>#DIV/0!</v>
      </c>
      <c r="AO37" s="87" t="e">
        <f t="shared" si="38"/>
        <v>#DIV/0!</v>
      </c>
      <c r="AP37" s="87" t="e">
        <f t="shared" si="38"/>
        <v>#DIV/0!</v>
      </c>
      <c r="AQ37" s="87" t="e">
        <f t="shared" si="38"/>
        <v>#DIV/0!</v>
      </c>
      <c r="AR37" s="87" t="e">
        <f t="shared" si="38"/>
        <v>#DIV/0!</v>
      </c>
      <c r="AS37" s="87" t="e">
        <f t="shared" si="38"/>
        <v>#DIV/0!</v>
      </c>
      <c r="AT37" s="87" t="e">
        <f t="shared" si="38"/>
        <v>#DIV/0!</v>
      </c>
      <c r="AU37" s="87" t="e">
        <f t="shared" si="38"/>
        <v>#DIV/0!</v>
      </c>
      <c r="AV37" s="87" t="e">
        <f t="shared" si="38"/>
        <v>#DIV/0!</v>
      </c>
      <c r="AW37" s="87" t="e">
        <f t="shared" si="38"/>
        <v>#DIV/0!</v>
      </c>
      <c r="AX37" s="87" t="e">
        <f t="shared" si="38"/>
        <v>#DIV/0!</v>
      </c>
      <c r="AY37" s="87">
        <f t="shared" si="38"/>
        <v>0</v>
      </c>
      <c r="AZ37" s="154" t="e">
        <f t="shared" si="38"/>
        <v>#DIV/0!</v>
      </c>
      <c r="BA37" s="156" t="e">
        <f t="shared" si="38"/>
        <v>#DIV/0!</v>
      </c>
      <c r="BB37" s="4"/>
      <c r="BC37" s="4"/>
      <c r="BD37" s="4"/>
      <c r="BE37" s="4"/>
      <c r="BF37" s="4"/>
      <c r="BZ37" s="40"/>
    </row>
    <row r="38" spans="1:187" x14ac:dyDescent="0.2">
      <c r="A38" s="183" t="s">
        <v>20</v>
      </c>
      <c r="B38" s="184"/>
      <c r="C38" s="184"/>
      <c r="D38" s="184"/>
      <c r="E38" s="184"/>
      <c r="F38" s="184"/>
      <c r="G38" s="184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5"/>
      <c r="AZ38" s="182"/>
      <c r="BA38" s="158"/>
      <c r="BB38" s="4"/>
      <c r="BC38" s="4"/>
      <c r="BD38" s="4"/>
      <c r="BE38" s="4"/>
      <c r="BF38" s="4"/>
      <c r="BL38" s="79"/>
    </row>
    <row r="39" spans="1:187" s="94" customFormat="1" x14ac:dyDescent="0.2">
      <c r="A39" s="174" t="s">
        <v>6</v>
      </c>
      <c r="B39" s="99"/>
      <c r="C39" s="175"/>
      <c r="D39" s="89"/>
      <c r="E39" s="89"/>
      <c r="F39" s="89">
        <f>D39-E39</f>
        <v>0</v>
      </c>
      <c r="G39" s="89">
        <f>SUM(H39:M39)+AD39</f>
        <v>0</v>
      </c>
      <c r="H39" s="89"/>
      <c r="I39" s="89"/>
      <c r="J39" s="89"/>
      <c r="K39" s="89"/>
      <c r="L39" s="89">
        <v>0</v>
      </c>
      <c r="M39" s="176">
        <v>0</v>
      </c>
      <c r="N39" s="176">
        <v>0</v>
      </c>
      <c r="O39" s="201">
        <v>0</v>
      </c>
      <c r="P39" s="201">
        <f t="shared" ref="P39:P43" si="39">SUM(R39:AB39)</f>
        <v>0</v>
      </c>
      <c r="Q39" s="202">
        <f t="shared" ref="Q39:Q43" si="40">G39+P39</f>
        <v>0</v>
      </c>
      <c r="R39" s="177">
        <f t="shared" ref="R39:S43" si="41">ROUNDDOWN(R$23*($G39-$AD39),2)+ROUNDDOWN(R$23*$N39,2)</f>
        <v>0</v>
      </c>
      <c r="S39" s="177">
        <f t="shared" si="41"/>
        <v>0</v>
      </c>
      <c r="T39" s="177">
        <f t="shared" si="11"/>
        <v>0</v>
      </c>
      <c r="U39" s="177">
        <f t="shared" ref="U39:AB43" si="42">ROUNDDOWN(U$23*($G39-$AD39),2)-ROUNDDOWN(U$23*$O39,2)</f>
        <v>0</v>
      </c>
      <c r="V39" s="177">
        <f t="shared" si="42"/>
        <v>0</v>
      </c>
      <c r="W39" s="177">
        <f t="shared" si="42"/>
        <v>0</v>
      </c>
      <c r="X39" s="177">
        <f t="shared" si="42"/>
        <v>0</v>
      </c>
      <c r="Y39" s="177">
        <f t="shared" si="42"/>
        <v>0</v>
      </c>
      <c r="Z39" s="177">
        <f t="shared" si="42"/>
        <v>0</v>
      </c>
      <c r="AA39" s="177">
        <f t="shared" si="42"/>
        <v>0</v>
      </c>
      <c r="AB39" s="177">
        <f t="shared" si="42"/>
        <v>0</v>
      </c>
      <c r="AC39" s="177">
        <v>0</v>
      </c>
      <c r="AD39" s="177">
        <v>0</v>
      </c>
      <c r="AE39" s="178">
        <f>IF(C39="",0,IF(VLOOKUP($C39,limity!$A$3:$CC$9,HLOOKUP($D$15,limity!$A$3:$CC$4,2,FALSE),FALSE)=0,G39-M39,IF(G39-M39&gt;VLOOKUP($C39,limity!$A$3:$CC$9,HLOOKUP($D$15,limity!$A$3:$CC$4,2,FALSE),FALSE),VLOOKUP($C39,limity!$A$3:$CC$9,HLOOKUP($D$15,limity!$A$3:$CC$4,2,FALSE),FALSE),G39-M39)))</f>
        <v>0</v>
      </c>
      <c r="AF39" s="89" t="e">
        <f>SUM(AG39:AK39)</f>
        <v>#DIV/0!</v>
      </c>
      <c r="AG39" s="89" t="e">
        <f t="shared" ref="AG39:AG43" si="43">AE39*(H39/(H39+I39+J39+K39+L39+AD39))</f>
        <v>#DIV/0!</v>
      </c>
      <c r="AH39" s="89" t="e">
        <f t="shared" ref="AH39:AH43" si="44">AE39*(I39/(H39+I39+J39+K39+L39+AD39))</f>
        <v>#DIV/0!</v>
      </c>
      <c r="AI39" s="89" t="e">
        <f t="shared" ref="AI39:AI43" si="45">AE39*(J39/(H39+I39+J39+K39+L39+AD39))</f>
        <v>#DIV/0!</v>
      </c>
      <c r="AJ39" s="89" t="e">
        <f t="shared" ref="AJ39:AJ43" si="46">AE39*(K39/(H39+I39+J39+K39+L39+AD39))</f>
        <v>#DIV/0!</v>
      </c>
      <c r="AK39" s="89" t="e">
        <f t="shared" ref="AK39:AK43" si="47">AE39*(L39/(H39+I39+J39+K39+L39+AD39))</f>
        <v>#DIV/0!</v>
      </c>
      <c r="AL39" s="89" t="e">
        <f t="shared" ref="AL39:AL43" si="48">SUM(AM39:AW39)</f>
        <v>#DIV/0!</v>
      </c>
      <c r="AM39" s="89" t="e">
        <f t="shared" si="5"/>
        <v>#DIV/0!</v>
      </c>
      <c r="AN39" s="89" t="e">
        <f t="shared" si="5"/>
        <v>#DIV/0!</v>
      </c>
      <c r="AO39" s="89" t="e">
        <f t="shared" si="5"/>
        <v>#DIV/0!</v>
      </c>
      <c r="AP39" s="89" t="e">
        <f t="shared" si="5"/>
        <v>#DIV/0!</v>
      </c>
      <c r="AQ39" s="89" t="e">
        <f t="shared" si="5"/>
        <v>#DIV/0!</v>
      </c>
      <c r="AR39" s="89" t="e">
        <f t="shared" si="5"/>
        <v>#DIV/0!</v>
      </c>
      <c r="AS39" s="89" t="e">
        <f t="shared" si="5"/>
        <v>#DIV/0!</v>
      </c>
      <c r="AT39" s="89" t="e">
        <f t="shared" si="5"/>
        <v>#DIV/0!</v>
      </c>
      <c r="AU39" s="89" t="e">
        <f t="shared" si="5"/>
        <v>#DIV/0!</v>
      </c>
      <c r="AV39" s="89" t="e">
        <f t="shared" si="5"/>
        <v>#DIV/0!</v>
      </c>
      <c r="AW39" s="89" t="e">
        <f t="shared" si="5"/>
        <v>#DIV/0!</v>
      </c>
      <c r="AX39" s="90" t="e">
        <f t="shared" ref="AX39:AX43" si="49">AF39+AL39</f>
        <v>#DIV/0!</v>
      </c>
      <c r="AY39" s="89">
        <f t="shared" ref="AY39:AY43" si="50">AC39</f>
        <v>0</v>
      </c>
      <c r="AZ39" s="91" t="e">
        <f t="shared" ref="AZ39:AZ43" si="51">AE39*(AD39/(AD39+H39+I39+J39+K39+L39))</f>
        <v>#DIV/0!</v>
      </c>
      <c r="BA39" s="93" t="e">
        <f t="shared" ref="BA39:BA43" si="52">AX39+AY39+AZ39</f>
        <v>#DIV/0!</v>
      </c>
      <c r="BB39" s="4"/>
      <c r="BC39" s="4"/>
      <c r="BD39" s="4"/>
      <c r="BE39" s="4"/>
      <c r="BF39" s="4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40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</row>
    <row r="40" spans="1:187" s="95" customFormat="1" x14ac:dyDescent="0.2">
      <c r="A40" s="151" t="s">
        <v>7</v>
      </c>
      <c r="B40" s="25"/>
      <c r="C40" s="149"/>
      <c r="D40" s="76"/>
      <c r="E40" s="76"/>
      <c r="F40" s="76">
        <f t="shared" ref="F40:F43" si="53">D40-E40</f>
        <v>0</v>
      </c>
      <c r="G40" s="76">
        <f t="shared" ref="G40:G43" si="54">SUM(H40:M40)+AD40</f>
        <v>0</v>
      </c>
      <c r="H40" s="76"/>
      <c r="I40" s="76"/>
      <c r="J40" s="76"/>
      <c r="K40" s="76"/>
      <c r="L40" s="89">
        <v>0</v>
      </c>
      <c r="M40" s="176">
        <v>0</v>
      </c>
      <c r="N40" s="77">
        <v>0</v>
      </c>
      <c r="O40" s="201">
        <v>0</v>
      </c>
      <c r="P40" s="203">
        <f t="shared" ref="P40" si="55">SUM(R40:AB40)</f>
        <v>0</v>
      </c>
      <c r="Q40" s="204">
        <f t="shared" ref="Q40" si="56">G40+P40</f>
        <v>0</v>
      </c>
      <c r="R40" s="78">
        <f t="shared" si="41"/>
        <v>0</v>
      </c>
      <c r="S40" s="78">
        <f t="shared" si="41"/>
        <v>0</v>
      </c>
      <c r="T40" s="78">
        <f t="shared" si="11"/>
        <v>0</v>
      </c>
      <c r="U40" s="78">
        <f t="shared" si="42"/>
        <v>0</v>
      </c>
      <c r="V40" s="78">
        <f t="shared" si="42"/>
        <v>0</v>
      </c>
      <c r="W40" s="78">
        <f t="shared" si="42"/>
        <v>0</v>
      </c>
      <c r="X40" s="78">
        <f t="shared" si="42"/>
        <v>0</v>
      </c>
      <c r="Y40" s="78">
        <f t="shared" si="42"/>
        <v>0</v>
      </c>
      <c r="Z40" s="78">
        <f t="shared" si="42"/>
        <v>0</v>
      </c>
      <c r="AA40" s="78">
        <f t="shared" si="42"/>
        <v>0</v>
      </c>
      <c r="AB40" s="78">
        <f t="shared" si="42"/>
        <v>0</v>
      </c>
      <c r="AC40" s="177">
        <v>0</v>
      </c>
      <c r="AD40" s="177">
        <v>0</v>
      </c>
      <c r="AE40" s="150">
        <f>IF(C40="",0,IF(VLOOKUP($C40,limity!$A$3:$CC$9,HLOOKUP($D$15,limity!$A$3:$CC$4,2,FALSE),FALSE)=0,G40-M40,IF(G40-M40&gt;VLOOKUP($C40,limity!$A$3:$CC$9,HLOOKUP($D$15,limity!$A$3:$CC$4,2,FALSE),FALSE),VLOOKUP($C40,limity!$A$3:$CC$9,HLOOKUP($D$15,limity!$A$3:$CC$4,2,FALSE),FALSE),G40-M40)))</f>
        <v>0</v>
      </c>
      <c r="AF40" s="76" t="e">
        <f t="shared" ref="AF40:AF43" si="57">SUM(AG40:AK40)</f>
        <v>#DIV/0!</v>
      </c>
      <c r="AG40" s="76" t="e">
        <f t="shared" ref="AG40" si="58">AE40*(H40/(H40+I40+J40+K40+L40+AD40))</f>
        <v>#DIV/0!</v>
      </c>
      <c r="AH40" s="76" t="e">
        <f t="shared" ref="AH40" si="59">AE40*(I40/(H40+I40+J40+K40+L40+AD40))</f>
        <v>#DIV/0!</v>
      </c>
      <c r="AI40" s="76" t="e">
        <f t="shared" ref="AI40" si="60">AE40*(J40/(H40+I40+J40+K40+L40+AD40))</f>
        <v>#DIV/0!</v>
      </c>
      <c r="AJ40" s="76" t="e">
        <f t="shared" ref="AJ40" si="61">AE40*(K40/(H40+I40+J40+K40+L40+AD40))</f>
        <v>#DIV/0!</v>
      </c>
      <c r="AK40" s="76" t="e">
        <f t="shared" ref="AK40" si="62">AE40*(L40/(H40+I40+J40+K40+L40+AD40))</f>
        <v>#DIV/0!</v>
      </c>
      <c r="AL40" s="76" t="e">
        <f t="shared" ref="AL40" si="63">SUM(AM40:AW40)</f>
        <v>#DIV/0!</v>
      </c>
      <c r="AM40" s="76" t="e">
        <f t="shared" si="5"/>
        <v>#DIV/0!</v>
      </c>
      <c r="AN40" s="76" t="e">
        <f t="shared" si="5"/>
        <v>#DIV/0!</v>
      </c>
      <c r="AO40" s="76" t="e">
        <f t="shared" si="5"/>
        <v>#DIV/0!</v>
      </c>
      <c r="AP40" s="76" t="e">
        <f t="shared" si="5"/>
        <v>#DIV/0!</v>
      </c>
      <c r="AQ40" s="76" t="e">
        <f t="shared" si="5"/>
        <v>#DIV/0!</v>
      </c>
      <c r="AR40" s="76" t="e">
        <f t="shared" si="5"/>
        <v>#DIV/0!</v>
      </c>
      <c r="AS40" s="76" t="e">
        <f t="shared" si="5"/>
        <v>#DIV/0!</v>
      </c>
      <c r="AT40" s="76" t="e">
        <f t="shared" si="5"/>
        <v>#DIV/0!</v>
      </c>
      <c r="AU40" s="76" t="e">
        <f t="shared" si="5"/>
        <v>#DIV/0!</v>
      </c>
      <c r="AV40" s="76" t="e">
        <f t="shared" si="5"/>
        <v>#DIV/0!</v>
      </c>
      <c r="AW40" s="76" t="e">
        <f t="shared" si="5"/>
        <v>#DIV/0!</v>
      </c>
      <c r="AX40" s="79" t="e">
        <f t="shared" si="49"/>
        <v>#DIV/0!</v>
      </c>
      <c r="AY40" s="76">
        <f t="shared" si="50"/>
        <v>0</v>
      </c>
      <c r="AZ40" s="91" t="e">
        <f t="shared" si="51"/>
        <v>#DIV/0!</v>
      </c>
      <c r="BA40" s="93" t="e">
        <f t="shared" ref="BA40" si="64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40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</row>
    <row r="41" spans="1:187" s="94" customFormat="1" x14ac:dyDescent="0.2">
      <c r="A41" s="148" t="s">
        <v>8</v>
      </c>
      <c r="B41" s="25"/>
      <c r="C41" s="149"/>
      <c r="D41" s="76"/>
      <c r="E41" s="76"/>
      <c r="F41" s="76">
        <f t="shared" si="53"/>
        <v>0</v>
      </c>
      <c r="G41" s="76">
        <f t="shared" si="54"/>
        <v>0</v>
      </c>
      <c r="H41" s="76"/>
      <c r="I41" s="76"/>
      <c r="J41" s="76"/>
      <c r="K41" s="76"/>
      <c r="L41" s="89">
        <v>0</v>
      </c>
      <c r="M41" s="176">
        <v>0</v>
      </c>
      <c r="N41" s="77">
        <v>0</v>
      </c>
      <c r="O41" s="201">
        <v>0</v>
      </c>
      <c r="P41" s="203">
        <f t="shared" si="39"/>
        <v>0</v>
      </c>
      <c r="Q41" s="204">
        <f t="shared" si="40"/>
        <v>0</v>
      </c>
      <c r="R41" s="78">
        <f t="shared" si="41"/>
        <v>0</v>
      </c>
      <c r="S41" s="78">
        <f t="shared" si="41"/>
        <v>0</v>
      </c>
      <c r="T41" s="78">
        <f t="shared" si="11"/>
        <v>0</v>
      </c>
      <c r="U41" s="78">
        <f t="shared" si="42"/>
        <v>0</v>
      </c>
      <c r="V41" s="78">
        <f t="shared" si="42"/>
        <v>0</v>
      </c>
      <c r="W41" s="78">
        <f t="shared" si="42"/>
        <v>0</v>
      </c>
      <c r="X41" s="78">
        <f t="shared" si="42"/>
        <v>0</v>
      </c>
      <c r="Y41" s="78">
        <f t="shared" si="42"/>
        <v>0</v>
      </c>
      <c r="Z41" s="78">
        <f t="shared" si="42"/>
        <v>0</v>
      </c>
      <c r="AA41" s="78">
        <f t="shared" si="42"/>
        <v>0</v>
      </c>
      <c r="AB41" s="78">
        <f t="shared" si="42"/>
        <v>0</v>
      </c>
      <c r="AC41" s="177">
        <v>0</v>
      </c>
      <c r="AD41" s="177">
        <v>0</v>
      </c>
      <c r="AE41" s="150">
        <f>IF(C41="",0,IF(VLOOKUP($C41,limity!$A$3:$CC$9,HLOOKUP($D$15,limity!$A$3:$CC$4,2,FALSE),FALSE)=0,G41-M41,IF(G41-M41&gt;VLOOKUP($C41,limity!$A$3:$CC$9,HLOOKUP($D$15,limity!$A$3:$CC$4,2,FALSE),FALSE),VLOOKUP($C41,limity!$A$3:$CC$9,HLOOKUP($D$15,limity!$A$3:$CC$4,2,FALSE),FALSE),G41-M41)))</f>
        <v>0</v>
      </c>
      <c r="AF41" s="76" t="e">
        <f t="shared" si="57"/>
        <v>#DIV/0!</v>
      </c>
      <c r="AG41" s="76" t="e">
        <f t="shared" si="43"/>
        <v>#DIV/0!</v>
      </c>
      <c r="AH41" s="76" t="e">
        <f t="shared" si="44"/>
        <v>#DIV/0!</v>
      </c>
      <c r="AI41" s="76" t="e">
        <f t="shared" si="45"/>
        <v>#DIV/0!</v>
      </c>
      <c r="AJ41" s="76" t="e">
        <f t="shared" si="46"/>
        <v>#DIV/0!</v>
      </c>
      <c r="AK41" s="76" t="e">
        <f t="shared" si="47"/>
        <v>#DIV/0!</v>
      </c>
      <c r="AL41" s="76" t="e">
        <f t="shared" si="48"/>
        <v>#DIV/0!</v>
      </c>
      <c r="AM41" s="76" t="e">
        <f t="shared" si="5"/>
        <v>#DIV/0!</v>
      </c>
      <c r="AN41" s="76" t="e">
        <f t="shared" si="5"/>
        <v>#DIV/0!</v>
      </c>
      <c r="AO41" s="76" t="e">
        <f t="shared" si="5"/>
        <v>#DIV/0!</v>
      </c>
      <c r="AP41" s="76" t="e">
        <f t="shared" si="5"/>
        <v>#DIV/0!</v>
      </c>
      <c r="AQ41" s="76" t="e">
        <f t="shared" si="5"/>
        <v>#DIV/0!</v>
      </c>
      <c r="AR41" s="76" t="e">
        <f t="shared" si="5"/>
        <v>#DIV/0!</v>
      </c>
      <c r="AS41" s="76" t="e">
        <f t="shared" si="5"/>
        <v>#DIV/0!</v>
      </c>
      <c r="AT41" s="76" t="e">
        <f t="shared" si="5"/>
        <v>#DIV/0!</v>
      </c>
      <c r="AU41" s="76" t="e">
        <f t="shared" si="5"/>
        <v>#DIV/0!</v>
      </c>
      <c r="AV41" s="76" t="e">
        <f t="shared" si="5"/>
        <v>#DIV/0!</v>
      </c>
      <c r="AW41" s="76" t="e">
        <f t="shared" si="5"/>
        <v>#DIV/0!</v>
      </c>
      <c r="AX41" s="79" t="e">
        <f t="shared" si="49"/>
        <v>#DIV/0!</v>
      </c>
      <c r="AY41" s="76">
        <f t="shared" si="50"/>
        <v>0</v>
      </c>
      <c r="AZ41" s="91" t="e">
        <f t="shared" si="51"/>
        <v>#DIV/0!</v>
      </c>
      <c r="BA41" s="93" t="e">
        <f t="shared" si="52"/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40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</row>
    <row r="42" spans="1:187" s="94" customFormat="1" x14ac:dyDescent="0.2">
      <c r="A42" s="151" t="s">
        <v>101</v>
      </c>
      <c r="B42" s="25"/>
      <c r="C42" s="149"/>
      <c r="D42" s="76"/>
      <c r="E42" s="76"/>
      <c r="F42" s="76">
        <f t="shared" si="53"/>
        <v>0</v>
      </c>
      <c r="G42" s="76">
        <f t="shared" si="54"/>
        <v>0</v>
      </c>
      <c r="H42" s="76"/>
      <c r="I42" s="76"/>
      <c r="J42" s="76"/>
      <c r="K42" s="76"/>
      <c r="L42" s="89">
        <v>0</v>
      </c>
      <c r="M42" s="176">
        <v>0</v>
      </c>
      <c r="N42" s="77">
        <v>0</v>
      </c>
      <c r="O42" s="201">
        <v>0</v>
      </c>
      <c r="P42" s="203">
        <f t="shared" si="39"/>
        <v>0</v>
      </c>
      <c r="Q42" s="204">
        <f t="shared" si="40"/>
        <v>0</v>
      </c>
      <c r="R42" s="78">
        <f t="shared" si="41"/>
        <v>0</v>
      </c>
      <c r="S42" s="78">
        <f t="shared" si="41"/>
        <v>0</v>
      </c>
      <c r="T42" s="78">
        <f t="shared" si="11"/>
        <v>0</v>
      </c>
      <c r="U42" s="78">
        <f t="shared" si="42"/>
        <v>0</v>
      </c>
      <c r="V42" s="78">
        <f t="shared" si="42"/>
        <v>0</v>
      </c>
      <c r="W42" s="78">
        <f t="shared" si="42"/>
        <v>0</v>
      </c>
      <c r="X42" s="78">
        <f t="shared" si="42"/>
        <v>0</v>
      </c>
      <c r="Y42" s="78">
        <f t="shared" si="42"/>
        <v>0</v>
      </c>
      <c r="Z42" s="78">
        <f t="shared" si="42"/>
        <v>0</v>
      </c>
      <c r="AA42" s="78">
        <f t="shared" si="42"/>
        <v>0</v>
      </c>
      <c r="AB42" s="78">
        <f t="shared" si="42"/>
        <v>0</v>
      </c>
      <c r="AC42" s="177">
        <v>0</v>
      </c>
      <c r="AD42" s="177">
        <v>0</v>
      </c>
      <c r="AE42" s="150">
        <f>IF(C42="",0,IF(VLOOKUP($C42,limity!$A$3:$CC$9,HLOOKUP($D$15,limity!$A$3:$CC$4,2,FALSE),FALSE)=0,G42-M42,IF(G42-M42&gt;VLOOKUP($C42,limity!$A$3:$CC$9,HLOOKUP($D$15,limity!$A$3:$CC$4,2,FALSE),FALSE),VLOOKUP($C42,limity!$A$3:$CC$9,HLOOKUP($D$15,limity!$A$3:$CC$4,2,FALSE),FALSE),G42-M42)))</f>
        <v>0</v>
      </c>
      <c r="AF42" s="76" t="e">
        <f t="shared" si="57"/>
        <v>#DIV/0!</v>
      </c>
      <c r="AG42" s="76" t="e">
        <f t="shared" si="43"/>
        <v>#DIV/0!</v>
      </c>
      <c r="AH42" s="76" t="e">
        <f t="shared" si="44"/>
        <v>#DIV/0!</v>
      </c>
      <c r="AI42" s="76" t="e">
        <f t="shared" si="45"/>
        <v>#DIV/0!</v>
      </c>
      <c r="AJ42" s="76" t="e">
        <f t="shared" si="46"/>
        <v>#DIV/0!</v>
      </c>
      <c r="AK42" s="76" t="e">
        <f t="shared" si="47"/>
        <v>#DIV/0!</v>
      </c>
      <c r="AL42" s="76" t="e">
        <f t="shared" si="48"/>
        <v>#DIV/0!</v>
      </c>
      <c r="AM42" s="76" t="e">
        <f t="shared" si="5"/>
        <v>#DIV/0!</v>
      </c>
      <c r="AN42" s="76" t="e">
        <f t="shared" si="5"/>
        <v>#DIV/0!</v>
      </c>
      <c r="AO42" s="76" t="e">
        <f t="shared" si="5"/>
        <v>#DIV/0!</v>
      </c>
      <c r="AP42" s="76" t="e">
        <f t="shared" si="5"/>
        <v>#DIV/0!</v>
      </c>
      <c r="AQ42" s="76" t="e">
        <f t="shared" si="5"/>
        <v>#DIV/0!</v>
      </c>
      <c r="AR42" s="76" t="e">
        <f t="shared" si="5"/>
        <v>#DIV/0!</v>
      </c>
      <c r="AS42" s="76" t="e">
        <f t="shared" si="5"/>
        <v>#DIV/0!</v>
      </c>
      <c r="AT42" s="76" t="e">
        <f t="shared" si="5"/>
        <v>#DIV/0!</v>
      </c>
      <c r="AU42" s="76" t="e">
        <f t="shared" si="5"/>
        <v>#DIV/0!</v>
      </c>
      <c r="AV42" s="76" t="e">
        <f t="shared" si="5"/>
        <v>#DIV/0!</v>
      </c>
      <c r="AW42" s="76" t="e">
        <f t="shared" si="5"/>
        <v>#DIV/0!</v>
      </c>
      <c r="AX42" s="79" t="e">
        <f t="shared" si="49"/>
        <v>#DIV/0!</v>
      </c>
      <c r="AY42" s="76">
        <f t="shared" si="50"/>
        <v>0</v>
      </c>
      <c r="AZ42" s="91" t="e">
        <f t="shared" si="51"/>
        <v>#DIV/0!</v>
      </c>
      <c r="BA42" s="93" t="e">
        <f t="shared" si="52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40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</row>
    <row r="43" spans="1:187" s="94" customFormat="1" x14ac:dyDescent="0.2">
      <c r="A43" s="148" t="s">
        <v>102</v>
      </c>
      <c r="B43" s="25"/>
      <c r="C43" s="149"/>
      <c r="D43" s="76"/>
      <c r="E43" s="76"/>
      <c r="F43" s="76">
        <f t="shared" si="53"/>
        <v>0</v>
      </c>
      <c r="G43" s="76">
        <f t="shared" si="54"/>
        <v>0</v>
      </c>
      <c r="H43" s="76"/>
      <c r="I43" s="76"/>
      <c r="J43" s="76"/>
      <c r="K43" s="76"/>
      <c r="L43" s="89">
        <v>0</v>
      </c>
      <c r="M43" s="176">
        <v>0</v>
      </c>
      <c r="N43" s="76">
        <v>0</v>
      </c>
      <c r="O43" s="201">
        <v>0</v>
      </c>
      <c r="P43" s="160">
        <f t="shared" si="39"/>
        <v>0</v>
      </c>
      <c r="Q43" s="204">
        <f t="shared" si="40"/>
        <v>0</v>
      </c>
      <c r="R43" s="78">
        <f t="shared" si="41"/>
        <v>0</v>
      </c>
      <c r="S43" s="78">
        <f t="shared" si="41"/>
        <v>0</v>
      </c>
      <c r="T43" s="78">
        <f t="shared" si="11"/>
        <v>0</v>
      </c>
      <c r="U43" s="78">
        <f t="shared" si="42"/>
        <v>0</v>
      </c>
      <c r="V43" s="78">
        <f t="shared" si="42"/>
        <v>0</v>
      </c>
      <c r="W43" s="78">
        <f t="shared" si="42"/>
        <v>0</v>
      </c>
      <c r="X43" s="78">
        <f t="shared" si="42"/>
        <v>0</v>
      </c>
      <c r="Y43" s="78">
        <f t="shared" si="42"/>
        <v>0</v>
      </c>
      <c r="Z43" s="78">
        <f t="shared" si="42"/>
        <v>0</v>
      </c>
      <c r="AA43" s="78">
        <f t="shared" si="42"/>
        <v>0</v>
      </c>
      <c r="AB43" s="78">
        <f t="shared" si="42"/>
        <v>0</v>
      </c>
      <c r="AC43" s="177">
        <v>0</v>
      </c>
      <c r="AD43" s="177">
        <v>0</v>
      </c>
      <c r="AE43" s="150">
        <f>IF(C43="",0,IF(VLOOKUP($C43,limity!$A$3:$CC$9,HLOOKUP($D$15,limity!$A$3:$CC$4,2,FALSE),FALSE)=0,G43-M43,IF(G43-M43&gt;VLOOKUP($C43,limity!$A$3:$CC$9,HLOOKUP($D$15,limity!$A$3:$CC$4,2,FALSE),FALSE),VLOOKUP($C43,limity!$A$3:$CC$9,HLOOKUP($D$15,limity!$A$3:$CC$4,2,FALSE),FALSE),G43-M43)))</f>
        <v>0</v>
      </c>
      <c r="AF43" s="76" t="e">
        <f t="shared" si="57"/>
        <v>#DIV/0!</v>
      </c>
      <c r="AG43" s="76" t="e">
        <f t="shared" si="43"/>
        <v>#DIV/0!</v>
      </c>
      <c r="AH43" s="76" t="e">
        <f t="shared" si="44"/>
        <v>#DIV/0!</v>
      </c>
      <c r="AI43" s="76" t="e">
        <f t="shared" si="45"/>
        <v>#DIV/0!</v>
      </c>
      <c r="AJ43" s="76" t="e">
        <f t="shared" si="46"/>
        <v>#DIV/0!</v>
      </c>
      <c r="AK43" s="76" t="e">
        <f t="shared" si="47"/>
        <v>#DIV/0!</v>
      </c>
      <c r="AL43" s="76" t="e">
        <f t="shared" si="48"/>
        <v>#DIV/0!</v>
      </c>
      <c r="AM43" s="76" t="e">
        <f t="shared" si="5"/>
        <v>#DIV/0!</v>
      </c>
      <c r="AN43" s="76" t="e">
        <f t="shared" si="5"/>
        <v>#DIV/0!</v>
      </c>
      <c r="AO43" s="76" t="e">
        <f t="shared" si="5"/>
        <v>#DIV/0!</v>
      </c>
      <c r="AP43" s="76" t="e">
        <f t="shared" si="5"/>
        <v>#DIV/0!</v>
      </c>
      <c r="AQ43" s="76" t="e">
        <f t="shared" si="5"/>
        <v>#DIV/0!</v>
      </c>
      <c r="AR43" s="76" t="e">
        <f t="shared" si="5"/>
        <v>#DIV/0!</v>
      </c>
      <c r="AS43" s="76" t="e">
        <f t="shared" si="5"/>
        <v>#DIV/0!</v>
      </c>
      <c r="AT43" s="76" t="e">
        <f t="shared" si="5"/>
        <v>#DIV/0!</v>
      </c>
      <c r="AU43" s="76" t="e">
        <f t="shared" si="5"/>
        <v>#DIV/0!</v>
      </c>
      <c r="AV43" s="76" t="e">
        <f t="shared" si="5"/>
        <v>#DIV/0!</v>
      </c>
      <c r="AW43" s="76" t="e">
        <f t="shared" si="5"/>
        <v>#DIV/0!</v>
      </c>
      <c r="AX43" s="79" t="e">
        <f t="shared" si="49"/>
        <v>#DIV/0!</v>
      </c>
      <c r="AY43" s="76">
        <f t="shared" si="50"/>
        <v>0</v>
      </c>
      <c r="AZ43" s="91" t="e">
        <f t="shared" si="51"/>
        <v>#DIV/0!</v>
      </c>
      <c r="BA43" s="93" t="e">
        <f t="shared" si="52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40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</row>
    <row r="44" spans="1:187" s="12" customFormat="1" x14ac:dyDescent="0.2">
      <c r="A44" s="408" t="s">
        <v>21</v>
      </c>
      <c r="B44" s="359"/>
      <c r="C44" s="409"/>
      <c r="D44" s="100">
        <f t="shared" ref="D44:V44" si="65">SUM(D39:D43)</f>
        <v>0</v>
      </c>
      <c r="E44" s="100">
        <f t="shared" si="65"/>
        <v>0</v>
      </c>
      <c r="F44" s="100">
        <f t="shared" si="65"/>
        <v>0</v>
      </c>
      <c r="G44" s="100">
        <f t="shared" si="65"/>
        <v>0</v>
      </c>
      <c r="H44" s="100">
        <f t="shared" si="65"/>
        <v>0</v>
      </c>
      <c r="I44" s="100">
        <f t="shared" si="65"/>
        <v>0</v>
      </c>
      <c r="J44" s="100">
        <f t="shared" si="65"/>
        <v>0</v>
      </c>
      <c r="K44" s="100">
        <f t="shared" si="65"/>
        <v>0</v>
      </c>
      <c r="L44" s="100">
        <f t="shared" si="65"/>
        <v>0</v>
      </c>
      <c r="M44" s="100">
        <f t="shared" si="65"/>
        <v>0</v>
      </c>
      <c r="N44" s="100">
        <f t="shared" si="65"/>
        <v>0</v>
      </c>
      <c r="O44" s="100">
        <f t="shared" si="65"/>
        <v>0</v>
      </c>
      <c r="P44" s="100">
        <f t="shared" si="65"/>
        <v>0</v>
      </c>
      <c r="Q44" s="100">
        <f t="shared" si="65"/>
        <v>0</v>
      </c>
      <c r="R44" s="100">
        <f t="shared" si="65"/>
        <v>0</v>
      </c>
      <c r="S44" s="100">
        <f t="shared" si="65"/>
        <v>0</v>
      </c>
      <c r="T44" s="100">
        <f t="shared" si="65"/>
        <v>0</v>
      </c>
      <c r="U44" s="100">
        <f t="shared" si="65"/>
        <v>0</v>
      </c>
      <c r="V44" s="100">
        <f t="shared" si="65"/>
        <v>0</v>
      </c>
      <c r="W44" s="100"/>
      <c r="X44" s="100"/>
      <c r="Y44" s="100">
        <f t="shared" ref="Y44:BA44" si="66">SUM(Y39:Y43)</f>
        <v>0</v>
      </c>
      <c r="Z44" s="100">
        <f t="shared" si="66"/>
        <v>0</v>
      </c>
      <c r="AA44" s="100">
        <f t="shared" si="66"/>
        <v>0</v>
      </c>
      <c r="AB44" s="100">
        <f t="shared" si="66"/>
        <v>0</v>
      </c>
      <c r="AC44" s="100">
        <f t="shared" si="66"/>
        <v>0</v>
      </c>
      <c r="AD44" s="100">
        <f t="shared" si="66"/>
        <v>0</v>
      </c>
      <c r="AE44" s="100">
        <f t="shared" si="66"/>
        <v>0</v>
      </c>
      <c r="AF44" s="100" t="e">
        <f t="shared" si="66"/>
        <v>#DIV/0!</v>
      </c>
      <c r="AG44" s="100" t="e">
        <f t="shared" si="66"/>
        <v>#DIV/0!</v>
      </c>
      <c r="AH44" s="100" t="e">
        <f t="shared" si="66"/>
        <v>#DIV/0!</v>
      </c>
      <c r="AI44" s="100" t="e">
        <f t="shared" si="66"/>
        <v>#DIV/0!</v>
      </c>
      <c r="AJ44" s="100" t="e">
        <f t="shared" si="66"/>
        <v>#DIV/0!</v>
      </c>
      <c r="AK44" s="100" t="e">
        <f t="shared" si="66"/>
        <v>#DIV/0!</v>
      </c>
      <c r="AL44" s="100" t="e">
        <f t="shared" si="66"/>
        <v>#DIV/0!</v>
      </c>
      <c r="AM44" s="100" t="e">
        <f t="shared" si="66"/>
        <v>#DIV/0!</v>
      </c>
      <c r="AN44" s="100" t="e">
        <f t="shared" si="66"/>
        <v>#DIV/0!</v>
      </c>
      <c r="AO44" s="100" t="e">
        <f t="shared" si="66"/>
        <v>#DIV/0!</v>
      </c>
      <c r="AP44" s="100" t="e">
        <f t="shared" si="66"/>
        <v>#DIV/0!</v>
      </c>
      <c r="AQ44" s="100" t="e">
        <f t="shared" si="66"/>
        <v>#DIV/0!</v>
      </c>
      <c r="AR44" s="100" t="e">
        <f t="shared" si="66"/>
        <v>#DIV/0!</v>
      </c>
      <c r="AS44" s="100" t="e">
        <f t="shared" si="66"/>
        <v>#DIV/0!</v>
      </c>
      <c r="AT44" s="100" t="e">
        <f t="shared" si="66"/>
        <v>#DIV/0!</v>
      </c>
      <c r="AU44" s="100" t="e">
        <f t="shared" si="66"/>
        <v>#DIV/0!</v>
      </c>
      <c r="AV44" s="100" t="e">
        <f t="shared" si="66"/>
        <v>#DIV/0!</v>
      </c>
      <c r="AW44" s="100" t="e">
        <f t="shared" si="66"/>
        <v>#DIV/0!</v>
      </c>
      <c r="AX44" s="100" t="e">
        <f t="shared" si="66"/>
        <v>#DIV/0!</v>
      </c>
      <c r="AY44" s="100">
        <f t="shared" si="66"/>
        <v>0</v>
      </c>
      <c r="AZ44" s="154" t="e">
        <f t="shared" si="66"/>
        <v>#DIV/0!</v>
      </c>
      <c r="BA44" s="156" t="e">
        <f t="shared" si="66"/>
        <v>#DIV/0!</v>
      </c>
      <c r="BB44" s="4"/>
      <c r="BC44" s="4"/>
      <c r="BD44" s="4"/>
      <c r="BE44" s="4"/>
      <c r="BF44" s="4"/>
      <c r="BZ44" s="40"/>
    </row>
    <row r="45" spans="1:187" ht="13.5" thickBot="1" x14ac:dyDescent="0.25">
      <c r="A45" s="402" t="s">
        <v>22</v>
      </c>
      <c r="B45" s="403"/>
      <c r="C45" s="404"/>
      <c r="D45" s="153">
        <f t="shared" ref="D45:V45" si="67">D30+D37+D44</f>
        <v>0</v>
      </c>
      <c r="E45" s="153">
        <f t="shared" si="67"/>
        <v>0</v>
      </c>
      <c r="F45" s="153">
        <f t="shared" si="67"/>
        <v>0</v>
      </c>
      <c r="G45" s="153">
        <f t="shared" si="67"/>
        <v>0</v>
      </c>
      <c r="H45" s="153">
        <f t="shared" si="67"/>
        <v>0</v>
      </c>
      <c r="I45" s="153">
        <f t="shared" si="67"/>
        <v>0</v>
      </c>
      <c r="J45" s="153">
        <f t="shared" si="67"/>
        <v>0</v>
      </c>
      <c r="K45" s="153">
        <f t="shared" si="67"/>
        <v>0</v>
      </c>
      <c r="L45" s="153">
        <f t="shared" si="67"/>
        <v>0</v>
      </c>
      <c r="M45" s="153">
        <f t="shared" si="67"/>
        <v>0</v>
      </c>
      <c r="N45" s="153">
        <f t="shared" si="67"/>
        <v>0</v>
      </c>
      <c r="O45" s="153">
        <f t="shared" si="67"/>
        <v>0</v>
      </c>
      <c r="P45" s="153">
        <f t="shared" si="67"/>
        <v>0</v>
      </c>
      <c r="Q45" s="153">
        <f t="shared" si="67"/>
        <v>0</v>
      </c>
      <c r="R45" s="153">
        <f t="shared" si="67"/>
        <v>0</v>
      </c>
      <c r="S45" s="153">
        <f t="shared" si="67"/>
        <v>0</v>
      </c>
      <c r="T45" s="153">
        <f t="shared" si="67"/>
        <v>0</v>
      </c>
      <c r="U45" s="153">
        <f t="shared" si="67"/>
        <v>0</v>
      </c>
      <c r="V45" s="153">
        <f t="shared" si="67"/>
        <v>0</v>
      </c>
      <c r="W45" s="153"/>
      <c r="X45" s="153"/>
      <c r="Y45" s="153">
        <f t="shared" ref="Y45:BA45" si="68">Y30+Y37+Y44</f>
        <v>0</v>
      </c>
      <c r="Z45" s="153">
        <f t="shared" si="68"/>
        <v>0</v>
      </c>
      <c r="AA45" s="153">
        <f t="shared" si="68"/>
        <v>0</v>
      </c>
      <c r="AB45" s="153">
        <f t="shared" si="68"/>
        <v>0</v>
      </c>
      <c r="AC45" s="153">
        <f t="shared" si="68"/>
        <v>0</v>
      </c>
      <c r="AD45" s="153">
        <f t="shared" si="68"/>
        <v>0</v>
      </c>
      <c r="AE45" s="153">
        <f t="shared" si="68"/>
        <v>0</v>
      </c>
      <c r="AF45" s="153" t="e">
        <f t="shared" si="68"/>
        <v>#DIV/0!</v>
      </c>
      <c r="AG45" s="153" t="e">
        <f t="shared" si="68"/>
        <v>#DIV/0!</v>
      </c>
      <c r="AH45" s="153" t="e">
        <f t="shared" si="68"/>
        <v>#DIV/0!</v>
      </c>
      <c r="AI45" s="153" t="e">
        <f t="shared" si="68"/>
        <v>#DIV/0!</v>
      </c>
      <c r="AJ45" s="153" t="e">
        <f t="shared" si="68"/>
        <v>#DIV/0!</v>
      </c>
      <c r="AK45" s="153" t="e">
        <f t="shared" si="68"/>
        <v>#DIV/0!</v>
      </c>
      <c r="AL45" s="153" t="e">
        <f t="shared" si="68"/>
        <v>#DIV/0!</v>
      </c>
      <c r="AM45" s="153" t="e">
        <f t="shared" si="68"/>
        <v>#DIV/0!</v>
      </c>
      <c r="AN45" s="153" t="e">
        <f t="shared" si="68"/>
        <v>#DIV/0!</v>
      </c>
      <c r="AO45" s="153" t="e">
        <f t="shared" si="68"/>
        <v>#DIV/0!</v>
      </c>
      <c r="AP45" s="153" t="e">
        <f t="shared" si="68"/>
        <v>#DIV/0!</v>
      </c>
      <c r="AQ45" s="153" t="e">
        <f t="shared" si="68"/>
        <v>#DIV/0!</v>
      </c>
      <c r="AR45" s="153" t="e">
        <f t="shared" si="68"/>
        <v>#DIV/0!</v>
      </c>
      <c r="AS45" s="153" t="e">
        <f t="shared" si="68"/>
        <v>#DIV/0!</v>
      </c>
      <c r="AT45" s="153" t="e">
        <f t="shared" si="68"/>
        <v>#DIV/0!</v>
      </c>
      <c r="AU45" s="153" t="e">
        <f t="shared" si="68"/>
        <v>#DIV/0!</v>
      </c>
      <c r="AV45" s="153" t="e">
        <f t="shared" si="68"/>
        <v>#DIV/0!</v>
      </c>
      <c r="AW45" s="153" t="e">
        <f t="shared" si="68"/>
        <v>#DIV/0!</v>
      </c>
      <c r="AX45" s="153" t="e">
        <f t="shared" si="68"/>
        <v>#DIV/0!</v>
      </c>
      <c r="AY45" s="153">
        <f t="shared" si="68"/>
        <v>0</v>
      </c>
      <c r="AZ45" s="155" t="e">
        <f t="shared" si="68"/>
        <v>#DIV/0!</v>
      </c>
      <c r="BA45" s="191" t="e">
        <f t="shared" si="68"/>
        <v>#DIV/0!</v>
      </c>
      <c r="BB45" s="4"/>
      <c r="BC45" s="4"/>
      <c r="BD45" s="4"/>
      <c r="BE45" s="4"/>
      <c r="BF45" s="4"/>
    </row>
    <row r="46" spans="1:187" x14ac:dyDescent="0.2">
      <c r="A46" s="27"/>
      <c r="B46" s="27"/>
      <c r="C46" s="27"/>
      <c r="D46" s="28"/>
      <c r="E46" s="28"/>
      <c r="F46" s="28"/>
      <c r="G46" s="28"/>
      <c r="H46" s="28"/>
      <c r="I46" s="28"/>
      <c r="J46" s="28"/>
      <c r="K46" s="28"/>
      <c r="L46" s="28"/>
      <c r="M46" s="29"/>
      <c r="N46" s="29"/>
      <c r="O46" s="29"/>
      <c r="P46" s="28"/>
      <c r="Q46" s="28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62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4"/>
      <c r="AZ46" s="4"/>
      <c r="BA46" s="4"/>
      <c r="BB46" s="4"/>
      <c r="BC46" s="4"/>
      <c r="BD46" s="4"/>
      <c r="BE46" s="4"/>
      <c r="BF46" s="4"/>
    </row>
    <row r="47" spans="1:187" s="192" customFormat="1" x14ac:dyDescent="0.2">
      <c r="A47" s="356" t="s">
        <v>131</v>
      </c>
      <c r="B47" s="357"/>
      <c r="C47" s="357"/>
      <c r="D47" s="357"/>
      <c r="E47" s="357"/>
      <c r="F47" s="357"/>
      <c r="G47" s="357"/>
      <c r="H47" s="357"/>
      <c r="I47" s="357"/>
      <c r="J47" s="357"/>
      <c r="K47" s="357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357"/>
      <c r="AU47" s="357"/>
      <c r="AV47" s="357"/>
      <c r="AW47" s="357"/>
      <c r="AX47" s="357"/>
      <c r="AY47" s="357"/>
      <c r="AZ47" s="357"/>
      <c r="BA47" s="357"/>
      <c r="BB47" s="4"/>
      <c r="BC47" s="4"/>
      <c r="BD47" s="4"/>
      <c r="BE47" s="4"/>
      <c r="BF47" s="4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40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</row>
    <row r="48" spans="1:187" s="12" customFormat="1" ht="15" customHeight="1" x14ac:dyDescent="0.2">
      <c r="A48" s="278" t="s">
        <v>95</v>
      </c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  <c r="AA48" s="278"/>
      <c r="AB48" s="278"/>
      <c r="AC48" s="278"/>
      <c r="AD48" s="278"/>
      <c r="AE48" s="278"/>
      <c r="AF48" s="278"/>
      <c r="AG48" s="278"/>
      <c r="AH48" s="278"/>
      <c r="AI48" s="278"/>
      <c r="AJ48" s="278"/>
      <c r="AK48" s="278"/>
      <c r="AL48" s="278"/>
      <c r="AM48" s="278"/>
      <c r="AN48" s="278"/>
      <c r="AO48" s="278"/>
      <c r="AP48" s="278"/>
      <c r="AQ48" s="278"/>
      <c r="AR48" s="278"/>
      <c r="AS48" s="278"/>
      <c r="AT48" s="278"/>
      <c r="AU48" s="278"/>
      <c r="AV48" s="278"/>
      <c r="AW48" s="278"/>
      <c r="AX48" s="4"/>
      <c r="AY48" s="4"/>
      <c r="AZ48" s="4"/>
      <c r="BA48" s="4"/>
      <c r="BB48" s="4"/>
      <c r="BC48" s="4"/>
      <c r="BD48" s="4"/>
      <c r="BE48" s="4"/>
      <c r="BF48" s="4"/>
      <c r="BZ48" s="40"/>
    </row>
    <row r="49" spans="1:78" s="12" customFormat="1" ht="16.5" customHeight="1" x14ac:dyDescent="0.2">
      <c r="A49" s="278" t="s">
        <v>43</v>
      </c>
      <c r="B49" s="278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  <c r="AR49" s="278"/>
      <c r="AS49" s="278"/>
      <c r="AT49" s="278"/>
      <c r="AU49" s="278"/>
      <c r="AV49" s="278"/>
      <c r="AW49" s="278"/>
      <c r="AX49" s="4"/>
      <c r="AY49" s="4"/>
      <c r="AZ49" s="4"/>
      <c r="BA49" s="4"/>
      <c r="BB49" s="4"/>
      <c r="BC49" s="4"/>
      <c r="BD49" s="4"/>
      <c r="BE49" s="4"/>
      <c r="BF49" s="4"/>
      <c r="BZ49" s="40"/>
    </row>
    <row r="50" spans="1:78" s="12" customFormat="1" ht="18" customHeight="1" x14ac:dyDescent="0.2">
      <c r="A50" s="278" t="s">
        <v>60</v>
      </c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8"/>
      <c r="AS50" s="278"/>
      <c r="AT50" s="278"/>
      <c r="AU50" s="278"/>
      <c r="AV50" s="278"/>
      <c r="AW50" s="278"/>
      <c r="AX50" s="4"/>
      <c r="AY50" s="4"/>
      <c r="AZ50" s="4"/>
      <c r="BA50" s="4"/>
      <c r="BB50" s="4"/>
      <c r="BC50" s="4"/>
      <c r="BD50" s="4"/>
      <c r="BE50" s="4"/>
      <c r="BF50" s="4"/>
      <c r="BZ50" s="40"/>
    </row>
    <row r="51" spans="1:78" s="12" customFormat="1" ht="18" customHeight="1" x14ac:dyDescent="0.2">
      <c r="A51" s="278" t="s">
        <v>155</v>
      </c>
      <c r="B51" s="278"/>
      <c r="C51" s="278"/>
      <c r="D51" s="278"/>
      <c r="E51" s="278"/>
      <c r="F51" s="278"/>
      <c r="G51" s="278"/>
      <c r="H51" s="278"/>
      <c r="I51" s="278"/>
      <c r="J51" s="278"/>
      <c r="K51" s="278"/>
      <c r="L51" s="278"/>
      <c r="M51" s="278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  <c r="AA51" s="278"/>
      <c r="AB51" s="278"/>
      <c r="AC51" s="278"/>
      <c r="AD51" s="278"/>
      <c r="AE51" s="278"/>
      <c r="AF51" s="278"/>
      <c r="AG51" s="278"/>
      <c r="AH51" s="278"/>
      <c r="AI51" s="278"/>
      <c r="AJ51" s="278"/>
      <c r="AK51" s="278"/>
      <c r="AL51" s="278"/>
      <c r="AM51" s="278"/>
      <c r="AN51" s="278"/>
      <c r="AO51" s="278"/>
      <c r="AP51" s="278"/>
      <c r="AQ51" s="278"/>
      <c r="AR51" s="278"/>
      <c r="AS51" s="278"/>
      <c r="AT51" s="278"/>
      <c r="AU51" s="278"/>
      <c r="AV51" s="278"/>
      <c r="AW51" s="278"/>
      <c r="AX51" s="14"/>
      <c r="AY51" s="14"/>
      <c r="AZ51" s="4"/>
      <c r="BA51" s="4"/>
      <c r="BB51" s="4"/>
      <c r="BC51" s="4"/>
      <c r="BD51" s="4"/>
      <c r="BE51" s="4"/>
      <c r="BF51" s="4"/>
      <c r="BZ51" s="40"/>
    </row>
    <row r="52" spans="1:78" s="12" customFormat="1" ht="16.5" customHeight="1" x14ac:dyDescent="0.2">
      <c r="A52" s="278" t="s">
        <v>206</v>
      </c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8"/>
      <c r="AH52" s="278"/>
      <c r="AI52" s="278"/>
      <c r="AJ52" s="278"/>
      <c r="AK52" s="278"/>
      <c r="AL52" s="278"/>
      <c r="AM52" s="278"/>
      <c r="AN52" s="278"/>
      <c r="AO52" s="278"/>
      <c r="AP52" s="278"/>
      <c r="AQ52" s="278"/>
      <c r="AR52" s="278"/>
      <c r="AS52" s="278"/>
      <c r="AT52" s="278"/>
      <c r="AU52" s="278"/>
      <c r="AV52" s="278"/>
      <c r="AW52" s="278"/>
      <c r="AX52" s="74"/>
      <c r="AY52" s="74"/>
      <c r="AZ52" s="4"/>
      <c r="BA52" s="4"/>
      <c r="BB52" s="4"/>
      <c r="BC52" s="4"/>
      <c r="BD52" s="4"/>
      <c r="BE52" s="4"/>
      <c r="BF52" s="4"/>
      <c r="BZ52" s="40"/>
    </row>
    <row r="53" spans="1:78" s="12" customFormat="1" ht="17.25" customHeight="1" x14ac:dyDescent="0.2">
      <c r="A53" s="278" t="s">
        <v>128</v>
      </c>
      <c r="B53" s="278"/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  <c r="AA53" s="278"/>
      <c r="AB53" s="278"/>
      <c r="AC53" s="278"/>
      <c r="AD53" s="278"/>
      <c r="AE53" s="278"/>
      <c r="AF53" s="278"/>
      <c r="AG53" s="278"/>
      <c r="AH53" s="278"/>
      <c r="AI53" s="278"/>
      <c r="AJ53" s="278"/>
      <c r="AK53" s="278"/>
      <c r="AL53" s="278"/>
      <c r="AM53" s="278"/>
      <c r="AN53" s="278"/>
      <c r="AO53" s="278"/>
      <c r="AP53" s="278"/>
      <c r="AQ53" s="278"/>
      <c r="AR53" s="278"/>
      <c r="AS53" s="278"/>
      <c r="AT53" s="278"/>
      <c r="AU53" s="278"/>
      <c r="AV53" s="278"/>
      <c r="AW53" s="278"/>
      <c r="AX53" s="15"/>
      <c r="AY53" s="15"/>
      <c r="AZ53" s="4"/>
      <c r="BA53" s="4"/>
      <c r="BB53" s="4"/>
      <c r="BC53" s="4"/>
      <c r="BD53" s="4"/>
      <c r="BE53" s="4"/>
      <c r="BF53" s="4"/>
      <c r="BZ53" s="40"/>
    </row>
    <row r="54" spans="1:78" s="12" customFormat="1" ht="16.5" customHeight="1" x14ac:dyDescent="0.2">
      <c r="A54" s="278" t="s">
        <v>129</v>
      </c>
      <c r="B54" s="278"/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278"/>
      <c r="T54" s="278"/>
      <c r="U54" s="278"/>
      <c r="V54" s="278"/>
      <c r="W54" s="278"/>
      <c r="X54" s="278"/>
      <c r="Y54" s="278"/>
      <c r="Z54" s="278"/>
      <c r="AA54" s="278"/>
      <c r="AB54" s="278"/>
      <c r="AC54" s="278"/>
      <c r="AD54" s="278"/>
      <c r="AE54" s="278"/>
      <c r="AF54" s="278"/>
      <c r="AG54" s="278"/>
      <c r="AH54" s="278"/>
      <c r="AI54" s="278"/>
      <c r="AJ54" s="278"/>
      <c r="AK54" s="278"/>
      <c r="AL54" s="278"/>
      <c r="AM54" s="278"/>
      <c r="AN54" s="278"/>
      <c r="AO54" s="278"/>
      <c r="AP54" s="278"/>
      <c r="AQ54" s="278"/>
      <c r="AR54" s="278"/>
      <c r="AS54" s="278"/>
      <c r="AT54" s="278"/>
      <c r="AU54" s="278"/>
      <c r="AV54" s="278"/>
      <c r="AW54" s="278"/>
      <c r="AX54" s="4"/>
      <c r="AY54" s="4"/>
      <c r="AZ54" s="4"/>
      <c r="BA54" s="4"/>
      <c r="BB54" s="4"/>
      <c r="BC54" s="4"/>
      <c r="BD54" s="4"/>
      <c r="BE54" s="4"/>
      <c r="BF54" s="4"/>
      <c r="BZ54" s="40"/>
    </row>
    <row r="55" spans="1:78" s="12" customFormat="1" ht="13.5" customHeight="1" x14ac:dyDescent="0.2">
      <c r="A55" s="278" t="s">
        <v>130</v>
      </c>
      <c r="B55" s="278"/>
      <c r="C55" s="278"/>
      <c r="D55" s="278"/>
      <c r="E55" s="278"/>
      <c r="F55" s="278"/>
      <c r="G55" s="278"/>
      <c r="H55" s="278"/>
      <c r="I55" s="278"/>
      <c r="J55" s="278"/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8"/>
      <c r="AH55" s="278"/>
      <c r="AI55" s="278"/>
      <c r="AJ55" s="278"/>
      <c r="AK55" s="278"/>
      <c r="AL55" s="278"/>
      <c r="AM55" s="278"/>
      <c r="AN55" s="278"/>
      <c r="AO55" s="278"/>
      <c r="AP55" s="278"/>
      <c r="AQ55" s="278"/>
      <c r="AR55" s="278"/>
      <c r="AS55" s="278"/>
      <c r="AT55" s="278"/>
      <c r="AU55" s="278"/>
      <c r="AV55" s="278"/>
      <c r="AW55" s="278"/>
      <c r="AX55" s="4"/>
      <c r="AY55" s="4"/>
      <c r="AZ55" s="4"/>
      <c r="BA55" s="4"/>
      <c r="BB55" s="4"/>
      <c r="BC55" s="4"/>
      <c r="BD55" s="4"/>
      <c r="BE55" s="4"/>
      <c r="BF55" s="4"/>
      <c r="BZ55" s="40"/>
    </row>
    <row r="56" spans="1:78" s="12" customFormat="1" ht="13.5" customHeight="1" x14ac:dyDescent="0.2">
      <c r="A56" s="414" t="s">
        <v>204</v>
      </c>
      <c r="B56" s="415"/>
      <c r="C56" s="415"/>
      <c r="D56" s="415"/>
      <c r="E56" s="415"/>
      <c r="F56" s="415"/>
      <c r="G56" s="415"/>
      <c r="H56" s="415"/>
      <c r="I56" s="415"/>
      <c r="J56" s="415"/>
      <c r="K56" s="415"/>
      <c r="L56" s="415"/>
      <c r="M56" s="415"/>
      <c r="N56" s="415"/>
      <c r="O56" s="415"/>
      <c r="P56" s="415"/>
      <c r="Q56" s="415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4"/>
      <c r="AY56" s="4"/>
      <c r="AZ56" s="4"/>
      <c r="BA56" s="4"/>
      <c r="BB56" s="4"/>
      <c r="BC56" s="4"/>
      <c r="BD56" s="4"/>
      <c r="BE56" s="4"/>
      <c r="BF56" s="4"/>
      <c r="BZ56" s="40"/>
    </row>
    <row r="57" spans="1:78" s="12" customFormat="1" ht="13.5" customHeight="1" x14ac:dyDescent="0.2">
      <c r="A57" s="416" t="s">
        <v>207</v>
      </c>
      <c r="B57" s="417"/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8"/>
      <c r="N57" s="251"/>
      <c r="O57" s="251"/>
      <c r="P57" s="251"/>
      <c r="Q57" s="251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4"/>
      <c r="AY57" s="4"/>
      <c r="AZ57" s="4"/>
      <c r="BA57" s="4"/>
      <c r="BB57" s="4"/>
      <c r="BC57" s="4"/>
      <c r="BD57" s="4"/>
      <c r="BE57" s="4"/>
      <c r="BF57" s="4"/>
      <c r="BZ57" s="40"/>
    </row>
    <row r="58" spans="1:78" s="12" customFormat="1" ht="18" customHeight="1" x14ac:dyDescent="0.2">
      <c r="A58" s="278" t="s">
        <v>136</v>
      </c>
      <c r="B58" s="278"/>
      <c r="C58" s="278"/>
      <c r="D58" s="278"/>
      <c r="E58" s="278"/>
      <c r="F58" s="278"/>
      <c r="G58" s="278"/>
      <c r="H58" s="278"/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8"/>
      <c r="AH58" s="278"/>
      <c r="AI58" s="278"/>
      <c r="AJ58" s="278"/>
      <c r="AK58" s="278"/>
      <c r="AL58" s="278"/>
      <c r="AM58" s="278"/>
      <c r="AN58" s="278"/>
      <c r="AO58" s="278"/>
      <c r="AP58" s="278"/>
      <c r="AQ58" s="278"/>
      <c r="AR58" s="278"/>
      <c r="AS58" s="278"/>
      <c r="AT58" s="278"/>
      <c r="AU58" s="278"/>
      <c r="AV58" s="278"/>
      <c r="AW58" s="278"/>
      <c r="AX58" s="4"/>
      <c r="AY58" s="4"/>
      <c r="AZ58" s="4"/>
      <c r="BA58" s="4"/>
      <c r="BB58" s="4"/>
      <c r="BC58" s="4"/>
      <c r="BD58" s="4"/>
      <c r="BE58" s="4"/>
      <c r="BF58" s="4"/>
      <c r="BZ58" s="40"/>
    </row>
    <row r="59" spans="1:78" s="12" customFormat="1" ht="16.5" customHeight="1" x14ac:dyDescent="0.2">
      <c r="A59" s="278" t="s">
        <v>141</v>
      </c>
      <c r="B59" s="278"/>
      <c r="C59" s="278"/>
      <c r="D59" s="278"/>
      <c r="E59" s="278"/>
      <c r="F59" s="278"/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8"/>
      <c r="AI59" s="278"/>
      <c r="AJ59" s="278"/>
      <c r="AK59" s="278"/>
      <c r="AL59" s="278"/>
      <c r="AM59" s="278"/>
      <c r="AN59" s="278"/>
      <c r="AO59" s="278"/>
      <c r="AP59" s="278"/>
      <c r="AQ59" s="278"/>
      <c r="AR59" s="278"/>
      <c r="AS59" s="278"/>
      <c r="AT59" s="278"/>
      <c r="AU59" s="278"/>
      <c r="AV59" s="278"/>
      <c r="AW59" s="278"/>
      <c r="AX59" s="4"/>
      <c r="AY59" s="4"/>
      <c r="AZ59" s="4"/>
      <c r="BA59" s="4"/>
      <c r="BB59" s="4"/>
      <c r="BC59" s="4"/>
      <c r="BD59" s="4"/>
      <c r="BE59" s="4"/>
      <c r="BF59" s="4"/>
      <c r="BZ59" s="40"/>
    </row>
    <row r="60" spans="1:78" s="12" customFormat="1" ht="16.5" customHeight="1" x14ac:dyDescent="0.2">
      <c r="A60" s="278" t="s">
        <v>142</v>
      </c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  <c r="M60" s="382"/>
      <c r="N60" s="382"/>
      <c r="O60" s="382"/>
      <c r="P60" s="382"/>
      <c r="Q60" s="382"/>
      <c r="R60" s="382"/>
      <c r="S60" s="382"/>
      <c r="T60" s="382"/>
      <c r="U60" s="382"/>
      <c r="V60" s="382"/>
      <c r="W60" s="382"/>
      <c r="X60" s="382"/>
      <c r="Y60" s="382"/>
      <c r="Z60" s="382"/>
      <c r="AA60" s="382"/>
      <c r="AB60" s="382"/>
      <c r="AC60" s="382"/>
      <c r="AD60" s="382"/>
      <c r="AE60" s="382"/>
      <c r="AF60" s="382"/>
      <c r="AG60" s="382"/>
      <c r="AH60" s="382"/>
      <c r="AI60" s="382"/>
      <c r="AJ60" s="382"/>
      <c r="AK60" s="382"/>
      <c r="AL60" s="382"/>
      <c r="AM60" s="382"/>
      <c r="AN60" s="382"/>
      <c r="AO60" s="382"/>
      <c r="AP60" s="382"/>
      <c r="AQ60" s="382"/>
      <c r="AR60" s="382"/>
      <c r="AS60" s="382"/>
      <c r="AT60" s="382"/>
      <c r="AU60" s="382"/>
      <c r="AV60" s="382"/>
      <c r="AW60" s="382"/>
      <c r="AX60" s="4"/>
      <c r="AY60" s="4"/>
      <c r="AZ60" s="4"/>
      <c r="BA60" s="4"/>
      <c r="BB60" s="4"/>
      <c r="BC60" s="4"/>
      <c r="BD60" s="4"/>
      <c r="BE60" s="4"/>
      <c r="BF60" s="4"/>
      <c r="BZ60" s="40"/>
    </row>
    <row r="61" spans="1:78" s="12" customFormat="1" ht="15.75" x14ac:dyDescent="0.2">
      <c r="A61" s="412" t="s">
        <v>205</v>
      </c>
      <c r="B61" s="413"/>
      <c r="C61" s="413"/>
      <c r="D61" s="413"/>
      <c r="E61" s="413"/>
      <c r="F61" s="413"/>
      <c r="G61" s="413"/>
      <c r="H61" s="413"/>
      <c r="I61" s="413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4"/>
      <c r="BC61" s="4"/>
      <c r="BD61" s="4"/>
      <c r="BE61" s="4"/>
      <c r="BF61" s="4"/>
      <c r="BZ61" s="40"/>
    </row>
    <row r="62" spans="1:78" s="12" customFormat="1" ht="15.75" x14ac:dyDescent="0.2">
      <c r="A62" s="360" t="s">
        <v>112</v>
      </c>
      <c r="B62" s="361"/>
      <c r="C62" s="361"/>
      <c r="D62" s="361"/>
      <c r="E62" s="361"/>
      <c r="F62" s="361"/>
      <c r="G62" s="361"/>
      <c r="H62" s="361"/>
      <c r="I62" s="361"/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61"/>
      <c r="AH62" s="361"/>
      <c r="AI62" s="361"/>
      <c r="AJ62" s="361"/>
      <c r="AK62" s="361"/>
      <c r="AL62" s="361"/>
      <c r="AM62" s="361"/>
      <c r="AN62" s="361"/>
      <c r="AO62" s="361"/>
      <c r="AP62" s="361"/>
      <c r="AQ62" s="361"/>
      <c r="AR62" s="361"/>
      <c r="AS62" s="361"/>
      <c r="AT62" s="361"/>
      <c r="AU62" s="361"/>
      <c r="AV62" s="361"/>
      <c r="AW62" s="361"/>
      <c r="AX62" s="361"/>
      <c r="AY62" s="361"/>
      <c r="AZ62" s="361"/>
      <c r="BA62" s="361"/>
      <c r="BB62" s="4"/>
      <c r="BC62" s="4"/>
      <c r="BD62" s="4"/>
      <c r="BE62" s="4"/>
      <c r="BF62" s="4"/>
      <c r="BZ62" s="40"/>
    </row>
    <row r="63" spans="1:78" s="12" customFormat="1" ht="15.75" x14ac:dyDescent="0.2">
      <c r="A63" s="419"/>
      <c r="B63" s="420"/>
      <c r="C63" s="420"/>
      <c r="D63" s="420"/>
      <c r="E63" s="420"/>
      <c r="F63" s="420"/>
      <c r="G63" s="420"/>
      <c r="H63" s="420"/>
      <c r="I63" s="420"/>
      <c r="J63" s="420"/>
      <c r="K63" s="420"/>
      <c r="L63" s="420"/>
      <c r="M63" s="420"/>
      <c r="N63" s="420"/>
      <c r="O63" s="420"/>
      <c r="P63" s="420"/>
      <c r="Q63" s="420"/>
      <c r="R63" s="420"/>
      <c r="S63" s="420"/>
      <c r="T63" s="420"/>
      <c r="U63" s="420"/>
      <c r="V63" s="420"/>
      <c r="W63" s="420"/>
      <c r="X63" s="420"/>
      <c r="Y63" s="420"/>
      <c r="Z63" s="420"/>
      <c r="AA63" s="420"/>
      <c r="AB63" s="420"/>
      <c r="AC63" s="420"/>
      <c r="AD63" s="420"/>
      <c r="AE63" s="420"/>
      <c r="AF63" s="420"/>
      <c r="AG63" s="420"/>
      <c r="AH63" s="420"/>
      <c r="AI63" s="420"/>
      <c r="AJ63" s="420"/>
      <c r="AK63" s="420"/>
      <c r="AL63" s="420"/>
      <c r="AM63" s="420"/>
      <c r="AN63" s="420"/>
      <c r="AO63" s="420"/>
      <c r="AP63" s="420"/>
      <c r="AQ63" s="420"/>
      <c r="AR63" s="420"/>
      <c r="AS63" s="420"/>
      <c r="AT63" s="420"/>
      <c r="AU63" s="420"/>
      <c r="AV63" s="420"/>
      <c r="AW63" s="420"/>
      <c r="AX63" s="420"/>
      <c r="AY63" s="420"/>
      <c r="AZ63" s="420"/>
      <c r="BA63" s="420"/>
      <c r="BB63" s="4"/>
      <c r="BC63" s="4"/>
      <c r="BD63" s="4"/>
      <c r="BE63" s="4"/>
      <c r="BF63" s="4"/>
      <c r="BZ63" s="40"/>
    </row>
    <row r="64" spans="1:78" x14ac:dyDescent="0.2">
      <c r="A64" s="13"/>
      <c r="B64" s="13"/>
      <c r="C64" s="1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63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63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63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63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63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63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63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63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63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63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63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63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63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63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63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63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63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63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63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63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64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64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64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64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64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64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64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64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64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64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64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64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64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64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64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64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64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64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64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64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64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64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64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64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64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64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64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64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64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64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64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64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64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64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64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64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64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64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64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64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64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64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64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64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64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64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64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64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64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64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64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64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64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64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64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64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64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64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64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64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64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64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64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64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64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64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64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64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64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64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64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64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64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64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64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64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64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64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64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64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64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64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64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64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64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64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64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64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64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64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64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64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64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64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64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64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64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64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64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64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64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64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64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3"/>
      <c r="E187" s="3"/>
      <c r="F187" s="3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64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65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4"/>
      <c r="AZ188" s="4"/>
      <c r="BA188" s="4"/>
      <c r="BB188" s="4"/>
      <c r="BC188" s="4"/>
      <c r="BD188" s="4"/>
      <c r="BE188" s="4"/>
      <c r="BF188" s="4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65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65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65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65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65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65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65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65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65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65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65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65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65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65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65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65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65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65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65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65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65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65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65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65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65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65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65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65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65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65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65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65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65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65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65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65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65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65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65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65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65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65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65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65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65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65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65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65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65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65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65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65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65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65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65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65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65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65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65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65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65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65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65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65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65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65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65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65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65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65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65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65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65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65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65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65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65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65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65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65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65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65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65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65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65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65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65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65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65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65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65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65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65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65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65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65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65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65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65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65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65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65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65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65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65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65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65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65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65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65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65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65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65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65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65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65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65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65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65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65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65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65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65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65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65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65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65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65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65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65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65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65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65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65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65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65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65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65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65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65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65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65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65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65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65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65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65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65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65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65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65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65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65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65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65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65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65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65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65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65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65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65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65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65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65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65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65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65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65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65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65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65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65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65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65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65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65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65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65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65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65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65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65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65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65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65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65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65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65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65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65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65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65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65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65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65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65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  <c r="AD386" s="53"/>
      <c r="AE386" s="65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65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65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65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65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65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65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65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65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65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65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65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65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65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  <c r="AD400" s="53"/>
      <c r="AE400" s="65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65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65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65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65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65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65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65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65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65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65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65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65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65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65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  <c r="AD415" s="53"/>
      <c r="AE415" s="65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65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  <c r="AD417" s="53"/>
      <c r="AE417" s="65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  <c r="AD418" s="53"/>
      <c r="AE418" s="65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  <c r="AD419" s="53"/>
      <c r="AE419" s="65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65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65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65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65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65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  <c r="AD425" s="53"/>
      <c r="AE425" s="65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65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65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65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65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65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65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65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65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65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65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65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  <c r="AD437" s="53"/>
      <c r="AE437" s="65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  <c r="AD438" s="53"/>
      <c r="AE438" s="65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65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65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65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  <c r="AD442" s="53"/>
      <c r="AE442" s="65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  <c r="AD443" s="53"/>
      <c r="AE443" s="65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  <c r="AD444" s="53"/>
      <c r="AE444" s="65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65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65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65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65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65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65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65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65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65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65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65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  <c r="AD456" s="53"/>
      <c r="AE456" s="65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65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  <c r="AD458" s="53"/>
      <c r="AE458" s="65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65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65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65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65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  <c r="AD463" s="53"/>
      <c r="AE463" s="65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65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65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  <c r="AD466" s="53"/>
      <c r="AE466" s="65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  <c r="AD467" s="53"/>
      <c r="AE467" s="65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  <c r="AD468" s="53"/>
      <c r="AE468" s="65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  <c r="AD469" s="53"/>
      <c r="AE469" s="65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65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65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65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65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65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65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65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65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65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65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65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65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65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65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65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65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65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65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65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65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65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65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65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65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65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  <c r="AD495" s="53"/>
      <c r="AE495" s="65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65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65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65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  <c r="AD499" s="53"/>
      <c r="AE499" s="65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65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65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65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65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65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65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65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65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65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65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65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  <c r="AD511" s="53"/>
      <c r="AE511" s="65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65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65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65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65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65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65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65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65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65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65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65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65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65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65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65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65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65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65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65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65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65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  <c r="AD533" s="53"/>
      <c r="AE533" s="65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65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65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  <c r="AD536" s="53"/>
      <c r="AE536" s="65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  <c r="AD537" s="53"/>
      <c r="AE537" s="65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65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65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  <c r="AD540" s="53"/>
      <c r="AE540" s="65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  <c r="AD541" s="53"/>
      <c r="AE541" s="65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  <c r="AD542" s="53"/>
      <c r="AE542" s="65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65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65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65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  <c r="AD546" s="53"/>
      <c r="AE546" s="65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65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  <c r="AD548" s="53"/>
      <c r="AE548" s="65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65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  <c r="AD550" s="53"/>
      <c r="AE550" s="65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65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65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65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  <c r="AD554" s="53"/>
      <c r="AE554" s="65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</sheetData>
  <mergeCells count="86">
    <mergeCell ref="A61:I61"/>
    <mergeCell ref="A56:Q56"/>
    <mergeCell ref="A57:M57"/>
    <mergeCell ref="A63:BA63"/>
    <mergeCell ref="AY22:AY23"/>
    <mergeCell ref="AZ22:AZ23"/>
    <mergeCell ref="AC22:AC23"/>
    <mergeCell ref="AF22:AF23"/>
    <mergeCell ref="AG22:AG23"/>
    <mergeCell ref="AH22:AH23"/>
    <mergeCell ref="AK22:AK23"/>
    <mergeCell ref="AL22:AL23"/>
    <mergeCell ref="AX22:AX23"/>
    <mergeCell ref="AE22:AE23"/>
    <mergeCell ref="AD22:AD23"/>
    <mergeCell ref="A59:AW59"/>
    <mergeCell ref="A44:C44"/>
    <mergeCell ref="AC20:AD21"/>
    <mergeCell ref="A50:AW50"/>
    <mergeCell ref="R20:AB20"/>
    <mergeCell ref="AE20:AE21"/>
    <mergeCell ref="I22:I23"/>
    <mergeCell ref="Q20:Q21"/>
    <mergeCell ref="M22:M23"/>
    <mergeCell ref="N22:N23"/>
    <mergeCell ref="P22:P23"/>
    <mergeCell ref="Q22:Q23"/>
    <mergeCell ref="E20:E21"/>
    <mergeCell ref="G20:G21"/>
    <mergeCell ref="J22:J23"/>
    <mergeCell ref="K22:K23"/>
    <mergeCell ref="A37:C37"/>
    <mergeCell ref="O20:O21"/>
    <mergeCell ref="A52:AW52"/>
    <mergeCell ref="A53:AW53"/>
    <mergeCell ref="A54:AW54"/>
    <mergeCell ref="A55:AW55"/>
    <mergeCell ref="A48:AW48"/>
    <mergeCell ref="A49:AW49"/>
    <mergeCell ref="AJ22:AJ23"/>
    <mergeCell ref="A51:AW51"/>
    <mergeCell ref="L22:L23"/>
    <mergeCell ref="H22:H23"/>
    <mergeCell ref="AI22:AI23"/>
    <mergeCell ref="O22:O23"/>
    <mergeCell ref="A45:C45"/>
    <mergeCell ref="A30:C30"/>
    <mergeCell ref="A47:BA47"/>
    <mergeCell ref="A11:C11"/>
    <mergeCell ref="D11:P11"/>
    <mergeCell ref="A12:C12"/>
    <mergeCell ref="D12:P12"/>
    <mergeCell ref="A20:A21"/>
    <mergeCell ref="B20:B21"/>
    <mergeCell ref="C20:C21"/>
    <mergeCell ref="D20:D21"/>
    <mergeCell ref="A19:C19"/>
    <mergeCell ref="A18:C18"/>
    <mergeCell ref="A15:C15"/>
    <mergeCell ref="F20:F21"/>
    <mergeCell ref="H20:L21"/>
    <mergeCell ref="M20:M21"/>
    <mergeCell ref="N20:N21"/>
    <mergeCell ref="P20:P21"/>
    <mergeCell ref="B3:AW3"/>
    <mergeCell ref="A6:AW6"/>
    <mergeCell ref="A7:AW7"/>
    <mergeCell ref="A8:AW8"/>
    <mergeCell ref="A10:C10"/>
    <mergeCell ref="D10:P10"/>
    <mergeCell ref="A62:BA62"/>
    <mergeCell ref="A31:G31"/>
    <mergeCell ref="AY20:AZ21"/>
    <mergeCell ref="BA20:BA21"/>
    <mergeCell ref="BA22:BA23"/>
    <mergeCell ref="AF20:AX20"/>
    <mergeCell ref="A22:A23"/>
    <mergeCell ref="B22:B23"/>
    <mergeCell ref="C22:C23"/>
    <mergeCell ref="D22:D23"/>
    <mergeCell ref="E22:E23"/>
    <mergeCell ref="F22:F23"/>
    <mergeCell ref="G22:G23"/>
    <mergeCell ref="A24:G24"/>
    <mergeCell ref="A60:AW60"/>
    <mergeCell ref="A58:AW58"/>
  </mergeCells>
  <dataValidations count="4">
    <dataValidation type="list" allowBlank="1" showInputMessage="1" showErrorMessage="1" sqref="D16">
      <formula1>" ,HaZZ,ostatní"</formula1>
    </dataValidation>
    <dataValidation type="list" allowBlank="1" showInputMessage="1" showErrorMessage="1" sqref="E15">
      <formula1>verzia</formula1>
    </dataValidation>
    <dataValidation type="list" allowBlank="1" showInputMessage="1" showErrorMessage="1" sqref="D17:D18">
      <formula1>"áno,nie"</formula1>
    </dataValidation>
    <dataValidation type="list" allowBlank="1" showInputMessage="1" showErrorMessage="1" sqref="C25:C29 C32:C36 C39:C43">
      <formula1>pozicia</formula1>
    </dataValidation>
  </dataValidations>
  <pageMargins left="0.7" right="0.7" top="0.75" bottom="0.75" header="0.3" footer="0.3"/>
  <pageSetup paperSize="9" orientation="portrait" r:id="rId1"/>
  <ignoredErrors>
    <ignoredError sqref="G39:G43" formulaRange="1"/>
    <ignoredError sqref="P40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limity!$B$3:$V$3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1"/>
  <sheetViews>
    <sheetView topLeftCell="F1" zoomScaleNormal="100" workbookViewId="0">
      <selection activeCell="T14" sqref="T14"/>
    </sheetView>
  </sheetViews>
  <sheetFormatPr defaultRowHeight="12.75" x14ac:dyDescent="0.2"/>
  <cols>
    <col min="1" max="1" width="25.28515625" bestFit="1" customWidth="1"/>
    <col min="2" max="17" width="11.5703125" bestFit="1" customWidth="1"/>
    <col min="18" max="19" width="11.28515625" customWidth="1"/>
  </cols>
  <sheetData>
    <row r="2" spans="1:25" x14ac:dyDescent="0.2">
      <c r="A2" s="45" t="s">
        <v>65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25" x14ac:dyDescent="0.2">
      <c r="B3" s="18" t="s">
        <v>29</v>
      </c>
      <c r="C3" s="18" t="s">
        <v>30</v>
      </c>
      <c r="D3" s="18" t="s">
        <v>31</v>
      </c>
      <c r="E3" s="18" t="s">
        <v>32</v>
      </c>
      <c r="F3" s="18" t="s">
        <v>33</v>
      </c>
      <c r="G3" s="18" t="s">
        <v>34</v>
      </c>
      <c r="H3" s="18" t="s">
        <v>35</v>
      </c>
      <c r="I3" s="18" t="s">
        <v>28</v>
      </c>
      <c r="J3" s="18" t="s">
        <v>36</v>
      </c>
      <c r="K3" s="18" t="s">
        <v>27</v>
      </c>
      <c r="L3" s="18" t="s">
        <v>58</v>
      </c>
      <c r="M3" s="18" t="s">
        <v>59</v>
      </c>
      <c r="N3" s="18" t="s">
        <v>61</v>
      </c>
      <c r="O3" s="18" t="s">
        <v>62</v>
      </c>
      <c r="P3" s="18" t="s">
        <v>63</v>
      </c>
      <c r="Q3" s="41" t="s">
        <v>64</v>
      </c>
      <c r="R3" s="18" t="s">
        <v>153</v>
      </c>
      <c r="S3" s="252" t="s">
        <v>154</v>
      </c>
      <c r="T3" s="18"/>
    </row>
    <row r="4" spans="1:25" x14ac:dyDescent="0.2"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  <c r="O4" s="19">
        <v>15</v>
      </c>
      <c r="P4" s="19">
        <v>16</v>
      </c>
      <c r="Q4" s="19">
        <v>17</v>
      </c>
      <c r="R4" s="19">
        <v>18</v>
      </c>
      <c r="S4" s="253">
        <v>19</v>
      </c>
      <c r="T4" s="19">
        <v>20</v>
      </c>
      <c r="U4" s="19">
        <v>21</v>
      </c>
      <c r="V4" s="19">
        <v>22</v>
      </c>
      <c r="W4" s="19">
        <v>23</v>
      </c>
      <c r="X4" s="19">
        <v>24</v>
      </c>
      <c r="Y4" s="19">
        <v>25</v>
      </c>
    </row>
    <row r="5" spans="1:25" x14ac:dyDescent="0.2">
      <c r="A5" s="16" t="s">
        <v>23</v>
      </c>
      <c r="B5" s="17"/>
      <c r="C5" s="17">
        <v>1918</v>
      </c>
      <c r="D5" s="17">
        <v>1918</v>
      </c>
      <c r="E5" s="17">
        <v>2162</v>
      </c>
      <c r="F5" s="17">
        <v>2202</v>
      </c>
      <c r="G5" s="17">
        <v>2202</v>
      </c>
      <c r="H5" s="17">
        <v>2202</v>
      </c>
      <c r="I5" s="17">
        <v>2324</v>
      </c>
      <c r="J5" s="17">
        <v>2324</v>
      </c>
      <c r="K5" s="17">
        <v>2324</v>
      </c>
      <c r="L5" s="17">
        <v>2470</v>
      </c>
      <c r="M5" s="17">
        <v>2470</v>
      </c>
      <c r="N5" s="17">
        <v>2470</v>
      </c>
      <c r="O5" s="17">
        <v>2686</v>
      </c>
      <c r="P5" s="17">
        <v>2945</v>
      </c>
      <c r="Q5" s="42">
        <v>2945</v>
      </c>
      <c r="R5" s="162">
        <v>2886</v>
      </c>
      <c r="S5" s="254">
        <v>2811</v>
      </c>
    </row>
    <row r="6" spans="1:25" x14ac:dyDescent="0.2">
      <c r="A6" s="16" t="s">
        <v>24</v>
      </c>
      <c r="B6" s="17"/>
      <c r="C6" s="17">
        <v>1177</v>
      </c>
      <c r="D6" s="17">
        <v>1177</v>
      </c>
      <c r="E6" s="17">
        <v>1500</v>
      </c>
      <c r="F6" s="17">
        <v>1603</v>
      </c>
      <c r="G6" s="17">
        <v>1603</v>
      </c>
      <c r="H6" s="17">
        <v>1603</v>
      </c>
      <c r="I6" s="17">
        <v>1685</v>
      </c>
      <c r="J6" s="17">
        <v>1685</v>
      </c>
      <c r="K6" s="17">
        <v>1685</v>
      </c>
      <c r="L6" s="17">
        <v>1712</v>
      </c>
      <c r="M6" s="17">
        <v>1712</v>
      </c>
      <c r="N6" s="17">
        <v>1712</v>
      </c>
      <c r="O6" s="17">
        <v>1973</v>
      </c>
      <c r="P6" s="17">
        <v>2149</v>
      </c>
      <c r="Q6" s="42">
        <v>2149</v>
      </c>
      <c r="R6" s="162">
        <v>2252</v>
      </c>
      <c r="S6" s="254">
        <v>2168</v>
      </c>
    </row>
    <row r="7" spans="1:25" x14ac:dyDescent="0.2">
      <c r="A7" s="16" t="s">
        <v>25</v>
      </c>
      <c r="B7" s="17"/>
      <c r="C7" s="17">
        <v>966</v>
      </c>
      <c r="D7" s="17">
        <v>966</v>
      </c>
      <c r="E7" s="17">
        <v>1090</v>
      </c>
      <c r="F7" s="17">
        <v>1162</v>
      </c>
      <c r="G7" s="17">
        <v>1162</v>
      </c>
      <c r="H7" s="17">
        <v>1162</v>
      </c>
      <c r="I7" s="17">
        <v>1250</v>
      </c>
      <c r="J7" s="17">
        <v>1250</v>
      </c>
      <c r="K7" s="17">
        <v>1250</v>
      </c>
      <c r="L7" s="17">
        <v>1335</v>
      </c>
      <c r="M7" s="17">
        <v>1335</v>
      </c>
      <c r="N7" s="17">
        <v>1335</v>
      </c>
      <c r="O7" s="17">
        <v>1501</v>
      </c>
      <c r="P7" s="17">
        <v>1723</v>
      </c>
      <c r="Q7" s="42">
        <v>1723</v>
      </c>
      <c r="R7" s="162">
        <v>1711</v>
      </c>
      <c r="S7" s="254">
        <v>1687</v>
      </c>
    </row>
    <row r="8" spans="1:25" x14ac:dyDescent="0.2">
      <c r="A8" s="16" t="s">
        <v>26</v>
      </c>
      <c r="B8" s="17"/>
      <c r="C8" s="17">
        <v>653</v>
      </c>
      <c r="D8" s="17">
        <v>653</v>
      </c>
      <c r="E8" s="17">
        <v>737</v>
      </c>
      <c r="F8" s="17">
        <v>753</v>
      </c>
      <c r="G8" s="17">
        <v>753</v>
      </c>
      <c r="H8" s="17">
        <v>753</v>
      </c>
      <c r="I8" s="17">
        <v>833</v>
      </c>
      <c r="J8" s="17">
        <v>833</v>
      </c>
      <c r="K8" s="17">
        <v>833</v>
      </c>
      <c r="L8" s="17">
        <v>929</v>
      </c>
      <c r="M8" s="17">
        <v>929</v>
      </c>
      <c r="N8" s="17">
        <v>929</v>
      </c>
      <c r="O8" s="17">
        <v>1031</v>
      </c>
      <c r="P8" s="17">
        <v>1166</v>
      </c>
      <c r="Q8" s="42">
        <v>1166</v>
      </c>
      <c r="R8" s="162">
        <v>1168</v>
      </c>
      <c r="S8" s="254">
        <v>1162</v>
      </c>
    </row>
    <row r="9" spans="1:25" x14ac:dyDescent="0.2">
      <c r="A9" s="16" t="s">
        <v>37</v>
      </c>
      <c r="B9" s="17">
        <v>1407</v>
      </c>
      <c r="C9" s="17">
        <v>1407</v>
      </c>
      <c r="D9" s="17">
        <v>1407</v>
      </c>
      <c r="E9" s="17">
        <v>1482</v>
      </c>
      <c r="F9" s="17">
        <v>1556</v>
      </c>
      <c r="G9" s="17">
        <v>1556</v>
      </c>
      <c r="H9" s="17">
        <v>1556</v>
      </c>
      <c r="I9" s="17">
        <v>1650</v>
      </c>
      <c r="J9" s="17">
        <v>1650</v>
      </c>
      <c r="K9" s="17">
        <v>1650</v>
      </c>
      <c r="L9" s="17">
        <v>1723</v>
      </c>
      <c r="M9" s="17">
        <v>1723</v>
      </c>
      <c r="N9" s="17">
        <v>1723</v>
      </c>
      <c r="O9" s="17">
        <v>1879</v>
      </c>
      <c r="P9" s="17">
        <v>2050</v>
      </c>
      <c r="Q9" s="42">
        <v>2050</v>
      </c>
      <c r="R9" s="162">
        <v>1998</v>
      </c>
      <c r="S9" s="254">
        <v>1966</v>
      </c>
    </row>
    <row r="13" spans="1:25" x14ac:dyDescent="0.2">
      <c r="P13" s="37"/>
    </row>
    <row r="14" spans="1:25" x14ac:dyDescent="0.2">
      <c r="A14" s="45" t="s">
        <v>66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25" x14ac:dyDescent="0.2">
      <c r="B15" s="18" t="s">
        <v>29</v>
      </c>
      <c r="C15" s="18" t="s">
        <v>30</v>
      </c>
      <c r="D15" s="18" t="s">
        <v>31</v>
      </c>
      <c r="E15" s="18" t="s">
        <v>32</v>
      </c>
      <c r="F15" s="18" t="s">
        <v>33</v>
      </c>
      <c r="G15" s="18" t="s">
        <v>34</v>
      </c>
      <c r="H15" s="18" t="s">
        <v>35</v>
      </c>
      <c r="I15" s="18" t="s">
        <v>28</v>
      </c>
      <c r="J15" s="18" t="s">
        <v>36</v>
      </c>
      <c r="K15" s="18" t="s">
        <v>27</v>
      </c>
      <c r="L15" s="18" t="s">
        <v>58</v>
      </c>
      <c r="M15" s="18" t="s">
        <v>59</v>
      </c>
      <c r="N15" s="18" t="s">
        <v>61</v>
      </c>
      <c r="O15" s="18" t="s">
        <v>62</v>
      </c>
      <c r="P15" s="18" t="s">
        <v>63</v>
      </c>
      <c r="Q15" s="41" t="s">
        <v>64</v>
      </c>
      <c r="R15" s="161">
        <v>44379</v>
      </c>
      <c r="S15" s="252" t="s">
        <v>154</v>
      </c>
    </row>
    <row r="16" spans="1:25" x14ac:dyDescent="0.2"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19">
        <v>18</v>
      </c>
      <c r="S16" s="253">
        <v>19</v>
      </c>
    </row>
    <row r="17" spans="1:19" x14ac:dyDescent="0.2">
      <c r="A17" s="16" t="s">
        <v>23</v>
      </c>
      <c r="B17" s="43"/>
      <c r="C17" s="43"/>
      <c r="D17" s="44">
        <v>11.03</v>
      </c>
      <c r="E17" s="44">
        <v>12.43</v>
      </c>
      <c r="F17" s="44">
        <v>12.66</v>
      </c>
      <c r="G17" s="17">
        <v>12.66</v>
      </c>
      <c r="H17" s="17">
        <v>12.66</v>
      </c>
      <c r="I17" s="17">
        <v>13.36</v>
      </c>
      <c r="J17" s="17">
        <v>13.36</v>
      </c>
      <c r="K17" s="17">
        <v>13.36</v>
      </c>
      <c r="L17" s="17">
        <v>14.2</v>
      </c>
      <c r="M17" s="17">
        <v>14.2</v>
      </c>
      <c r="N17" s="17">
        <v>14.2</v>
      </c>
      <c r="O17" s="17">
        <v>15.44</v>
      </c>
      <c r="P17" s="17">
        <v>16.93</v>
      </c>
      <c r="Q17" s="17">
        <v>16.93</v>
      </c>
      <c r="R17" s="44">
        <v>16.59</v>
      </c>
      <c r="S17" s="254">
        <v>16.16</v>
      </c>
    </row>
    <row r="18" spans="1:19" x14ac:dyDescent="0.2">
      <c r="A18" s="16" t="s">
        <v>24</v>
      </c>
      <c r="B18" s="43"/>
      <c r="C18" s="43"/>
      <c r="D18" s="44">
        <v>6.77</v>
      </c>
      <c r="E18" s="44">
        <v>8.6199999999999992</v>
      </c>
      <c r="F18" s="44">
        <v>9.2200000000000006</v>
      </c>
      <c r="G18" s="17">
        <v>9.2200000000000006</v>
      </c>
      <c r="H18" s="17">
        <v>9.2200000000000006</v>
      </c>
      <c r="I18" s="17">
        <v>9.69</v>
      </c>
      <c r="J18" s="17">
        <v>9.69</v>
      </c>
      <c r="K18" s="17">
        <v>9.69</v>
      </c>
      <c r="L18" s="17">
        <v>9.84</v>
      </c>
      <c r="M18" s="17">
        <v>9.84</v>
      </c>
      <c r="N18" s="17">
        <v>9.84</v>
      </c>
      <c r="O18" s="17">
        <v>11.34</v>
      </c>
      <c r="P18" s="17">
        <v>12.36</v>
      </c>
      <c r="Q18" s="17">
        <v>12.36</v>
      </c>
      <c r="R18" s="44">
        <v>12.95</v>
      </c>
      <c r="S18" s="254">
        <v>12.47</v>
      </c>
    </row>
    <row r="19" spans="1:19" x14ac:dyDescent="0.2">
      <c r="A19" s="16" t="s">
        <v>25</v>
      </c>
      <c r="B19" s="43"/>
      <c r="C19" s="43"/>
      <c r="D19" s="44">
        <v>5.56</v>
      </c>
      <c r="E19" s="44">
        <v>6.27</v>
      </c>
      <c r="F19" s="44">
        <v>6.68</v>
      </c>
      <c r="G19" s="17">
        <v>6.68</v>
      </c>
      <c r="H19" s="17">
        <v>6.68</v>
      </c>
      <c r="I19" s="17">
        <v>7.19</v>
      </c>
      <c r="J19" s="17">
        <v>7.19</v>
      </c>
      <c r="K19" s="17">
        <v>7.19</v>
      </c>
      <c r="L19" s="17">
        <v>7.68</v>
      </c>
      <c r="M19" s="17">
        <v>7.68</v>
      </c>
      <c r="N19" s="17">
        <v>7.68</v>
      </c>
      <c r="O19" s="17">
        <v>8.6300000000000008</v>
      </c>
      <c r="P19" s="17">
        <v>9.91</v>
      </c>
      <c r="Q19" s="17">
        <v>9.91</v>
      </c>
      <c r="R19" s="44">
        <v>9.84</v>
      </c>
      <c r="S19" s="254">
        <v>9.6999999999999993</v>
      </c>
    </row>
    <row r="20" spans="1:19" x14ac:dyDescent="0.2">
      <c r="A20" s="16" t="s">
        <v>26</v>
      </c>
      <c r="B20" s="43"/>
      <c r="C20" s="43"/>
      <c r="D20" s="44">
        <v>3.76</v>
      </c>
      <c r="E20" s="44">
        <v>4.24</v>
      </c>
      <c r="F20" s="44">
        <v>4.33</v>
      </c>
      <c r="G20" s="17">
        <v>4.33</v>
      </c>
      <c r="H20" s="17">
        <v>4.33</v>
      </c>
      <c r="I20" s="17">
        <v>4.79</v>
      </c>
      <c r="J20" s="17">
        <v>4.79</v>
      </c>
      <c r="K20" s="17">
        <v>4.79</v>
      </c>
      <c r="L20" s="17">
        <v>5.34</v>
      </c>
      <c r="M20" s="17">
        <v>5.34</v>
      </c>
      <c r="N20" s="17">
        <v>5.34</v>
      </c>
      <c r="O20" s="17">
        <v>5.93</v>
      </c>
      <c r="P20" s="17">
        <v>6.7</v>
      </c>
      <c r="Q20" s="17">
        <v>6.7</v>
      </c>
      <c r="R20" s="44">
        <v>6.71</v>
      </c>
      <c r="S20" s="254">
        <v>6.68</v>
      </c>
    </row>
    <row r="21" spans="1:19" x14ac:dyDescent="0.2">
      <c r="A21" s="16" t="s">
        <v>37</v>
      </c>
      <c r="B21" s="44">
        <v>8.09</v>
      </c>
      <c r="C21" s="44">
        <v>8.09</v>
      </c>
      <c r="D21" s="44">
        <v>8.09</v>
      </c>
      <c r="E21" s="44">
        <v>8.52</v>
      </c>
      <c r="F21" s="44">
        <v>8.9499999999999993</v>
      </c>
      <c r="G21" s="17">
        <v>8.9499999999999993</v>
      </c>
      <c r="H21" s="17">
        <v>8.9499999999999993</v>
      </c>
      <c r="I21" s="17">
        <v>9.49</v>
      </c>
      <c r="J21" s="17">
        <v>9.49</v>
      </c>
      <c r="K21" s="17">
        <v>9.49</v>
      </c>
      <c r="L21" s="17">
        <v>9.91</v>
      </c>
      <c r="M21" s="17">
        <v>9.91</v>
      </c>
      <c r="N21" s="17">
        <v>9.91</v>
      </c>
      <c r="O21" s="17">
        <v>10.8</v>
      </c>
      <c r="P21" s="17">
        <v>11.78</v>
      </c>
      <c r="Q21" s="17">
        <v>11.78</v>
      </c>
      <c r="R21" s="44">
        <v>11.49</v>
      </c>
      <c r="S21" s="254">
        <v>11.3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Stanislav Rusinko</cp:lastModifiedBy>
  <cp:lastPrinted>2021-11-03T08:33:44Z</cp:lastPrinted>
  <dcterms:created xsi:type="dcterms:W3CDTF">2009-10-15T09:23:09Z</dcterms:created>
  <dcterms:modified xsi:type="dcterms:W3CDTF">2022-06-17T08:58:12Z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