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Sharepoint A1\Prirucka pre prijimatela\Prirucka pre prijimatela v8_1 otvoreny\4 Distribucia PpP v8_1\"/>
    </mc:Choice>
  </mc:AlternateContent>
  <bookViews>
    <workbookView xWindow="0" yWindow="60" windowWidth="12000" windowHeight="6465" tabRatio="569" activeTab="1"/>
  </bookViews>
  <sheets>
    <sheet name="Vypocet mzd vyd_ciastkov" sheetId="6" r:id="rId1"/>
    <sheet name="Vypocet mdz vyd_100%" sheetId="7" r:id="rId2"/>
    <sheet name="limity" sheetId="4" r:id="rId3"/>
  </sheets>
  <definedNames>
    <definedName name="pozicia">limity!$A$7:$A$11</definedName>
    <definedName name="verzia">limity!$B$5:$Y$5</definedName>
  </definedNames>
  <calcPr calcId="152511"/>
</workbook>
</file>

<file path=xl/calcChain.xml><?xml version="1.0" encoding="utf-8"?>
<calcChain xmlns="http://schemas.openxmlformats.org/spreadsheetml/2006/main">
  <c r="G26" i="6" l="1"/>
  <c r="G26" i="7" l="1"/>
  <c r="AA26" i="6"/>
  <c r="F26" i="6" l="1"/>
  <c r="E31" i="6" l="1"/>
  <c r="D31" i="6"/>
  <c r="F31" i="6" l="1"/>
  <c r="F28" i="6" l="1"/>
  <c r="Q26" i="6" l="1"/>
  <c r="AT24" i="7" l="1"/>
  <c r="AS24" i="7"/>
  <c r="AR24" i="7"/>
  <c r="Y24" i="7"/>
  <c r="X24" i="7"/>
  <c r="W24" i="7"/>
  <c r="AO24" i="6"/>
  <c r="AN24" i="6"/>
  <c r="AM24" i="6"/>
  <c r="W24" i="6"/>
  <c r="V24" i="6"/>
  <c r="U24" i="6"/>
  <c r="O45" i="7" l="1"/>
  <c r="O31" i="7"/>
  <c r="G27" i="7"/>
  <c r="G28" i="7"/>
  <c r="W26" i="6"/>
  <c r="G27" i="6"/>
  <c r="V27" i="6" s="1"/>
  <c r="G28" i="6"/>
  <c r="X28" i="6" s="1"/>
  <c r="G29" i="6"/>
  <c r="P29" i="6" s="1"/>
  <c r="G30" i="6"/>
  <c r="AA42" i="6"/>
  <c r="F42" i="6"/>
  <c r="G42" i="6"/>
  <c r="Q42" i="6" s="1"/>
  <c r="AA35" i="6"/>
  <c r="G35" i="6"/>
  <c r="R35" i="6" s="1"/>
  <c r="F35" i="6"/>
  <c r="F27" i="6"/>
  <c r="F29" i="6"/>
  <c r="F30" i="6"/>
  <c r="AA27" i="6"/>
  <c r="AA28" i="6"/>
  <c r="AA29" i="6"/>
  <c r="T26" i="6"/>
  <c r="F26" i="7"/>
  <c r="F27" i="7"/>
  <c r="F28" i="7"/>
  <c r="AB27" i="6" l="1"/>
  <c r="O46" i="7"/>
  <c r="X29" i="6"/>
  <c r="T27" i="6"/>
  <c r="X27" i="6"/>
  <c r="U29" i="6"/>
  <c r="R29" i="6"/>
  <c r="U27" i="6"/>
  <c r="T29" i="6"/>
  <c r="V29" i="6"/>
  <c r="Q29" i="6"/>
  <c r="W29" i="6"/>
  <c r="AB35" i="6"/>
  <c r="AC35" i="6" s="1"/>
  <c r="AN35" i="6" s="1"/>
  <c r="U26" i="6"/>
  <c r="V26" i="6"/>
  <c r="X26" i="6"/>
  <c r="R27" i="6"/>
  <c r="W27" i="6"/>
  <c r="U35" i="6"/>
  <c r="Q27" i="6"/>
  <c r="R26" i="6"/>
  <c r="T42" i="6"/>
  <c r="P42" i="6"/>
  <c r="X42" i="6"/>
  <c r="AB42" i="6"/>
  <c r="AC42" i="6" s="1"/>
  <c r="AE42" i="6" s="1"/>
  <c r="W42" i="6"/>
  <c r="V42" i="6"/>
  <c r="R42" i="6"/>
  <c r="Q28" i="6"/>
  <c r="R28" i="6"/>
  <c r="T28" i="6"/>
  <c r="U28" i="6"/>
  <c r="V28" i="6"/>
  <c r="W28" i="6"/>
  <c r="Q35" i="6"/>
  <c r="U42" i="6"/>
  <c r="P26" i="6"/>
  <c r="X35" i="6"/>
  <c r="P35" i="6"/>
  <c r="W35" i="6"/>
  <c r="T35" i="6"/>
  <c r="V35" i="6"/>
  <c r="AB28" i="6"/>
  <c r="AB29" i="6"/>
  <c r="AC29" i="6" s="1"/>
  <c r="AL29" i="6" s="1"/>
  <c r="M31" i="6"/>
  <c r="M38" i="6"/>
  <c r="W28" i="7"/>
  <c r="X28" i="7"/>
  <c r="W27" i="7"/>
  <c r="X27" i="7"/>
  <c r="W26" i="7"/>
  <c r="X26" i="7"/>
  <c r="AD35" i="6" l="1"/>
  <c r="AP35" i="6"/>
  <c r="AJ35" i="6"/>
  <c r="AJ42" i="6"/>
  <c r="AM35" i="6"/>
  <c r="AO35" i="6"/>
  <c r="AF35" i="6"/>
  <c r="AI35" i="6"/>
  <c r="AL35" i="6"/>
  <c r="AE35" i="6"/>
  <c r="AH35" i="6"/>
  <c r="AG35" i="6" s="1"/>
  <c r="AS35" i="6" s="1"/>
  <c r="AH42" i="6"/>
  <c r="AG42" i="6" s="1"/>
  <c r="AS42" i="6" s="1"/>
  <c r="AF42" i="6"/>
  <c r="AM42" i="6"/>
  <c r="AP42" i="6"/>
  <c r="AD42" i="6"/>
  <c r="AN42" i="6"/>
  <c r="AI42" i="6"/>
  <c r="AL42" i="6"/>
  <c r="AO42" i="6"/>
  <c r="AO29" i="6"/>
  <c r="AJ29" i="6"/>
  <c r="AE29" i="6"/>
  <c r="AN29" i="6"/>
  <c r="AI29" i="6"/>
  <c r="AD29" i="6"/>
  <c r="AM29" i="6"/>
  <c r="AH29" i="6"/>
  <c r="AG29" i="6" s="1"/>
  <c r="AS29" i="6" s="1"/>
  <c r="AP29" i="6"/>
  <c r="AF29" i="6"/>
  <c r="M46" i="6"/>
  <c r="AC38" i="7" l="1"/>
  <c r="P28" i="6" l="1"/>
  <c r="F41" i="6"/>
  <c r="F43" i="6"/>
  <c r="F44" i="6"/>
  <c r="F34" i="6"/>
  <c r="F36" i="6"/>
  <c r="F37" i="6"/>
  <c r="G41" i="7"/>
  <c r="G42" i="7"/>
  <c r="G43" i="7"/>
  <c r="G44" i="7"/>
  <c r="G40" i="7"/>
  <c r="G34" i="7"/>
  <c r="G35" i="7"/>
  <c r="G36" i="7"/>
  <c r="G37" i="7"/>
  <c r="G33" i="7"/>
  <c r="R27" i="7"/>
  <c r="G29" i="7"/>
  <c r="G30" i="7"/>
  <c r="R36" i="7" l="1"/>
  <c r="W36" i="7"/>
  <c r="X36" i="7"/>
  <c r="R33" i="7"/>
  <c r="W33" i="7"/>
  <c r="X33" i="7"/>
  <c r="R35" i="7"/>
  <c r="W35" i="7"/>
  <c r="X35" i="7"/>
  <c r="R34" i="7"/>
  <c r="X34" i="7"/>
  <c r="W34" i="7"/>
  <c r="S37" i="7"/>
  <c r="W37" i="7"/>
  <c r="X37" i="7"/>
  <c r="W40" i="7"/>
  <c r="X40" i="7"/>
  <c r="R42" i="7"/>
  <c r="W42" i="7"/>
  <c r="X42" i="7"/>
  <c r="R41" i="7"/>
  <c r="W41" i="7"/>
  <c r="X41" i="7"/>
  <c r="W44" i="7"/>
  <c r="X44" i="7"/>
  <c r="R43" i="7"/>
  <c r="W43" i="7"/>
  <c r="X43" i="7"/>
  <c r="R29" i="7"/>
  <c r="W29" i="7"/>
  <c r="X29" i="7"/>
  <c r="R30" i="7"/>
  <c r="W30" i="7"/>
  <c r="X30" i="7"/>
  <c r="S33" i="7"/>
  <c r="S35" i="7"/>
  <c r="S42" i="7"/>
  <c r="S30" i="7"/>
  <c r="Z28" i="7"/>
  <c r="Y28" i="7"/>
  <c r="V28" i="7"/>
  <c r="T28" i="7"/>
  <c r="Z27" i="7"/>
  <c r="Y27" i="7"/>
  <c r="V27" i="7"/>
  <c r="T27" i="7"/>
  <c r="Z36" i="7"/>
  <c r="Y36" i="7"/>
  <c r="V36" i="7"/>
  <c r="T36" i="7"/>
  <c r="Z43" i="7"/>
  <c r="Y43" i="7"/>
  <c r="V43" i="7"/>
  <c r="T43" i="7"/>
  <c r="S29" i="7"/>
  <c r="S34" i="7"/>
  <c r="S41" i="7"/>
  <c r="Y26" i="7"/>
  <c r="T26" i="7"/>
  <c r="Z26" i="7"/>
  <c r="V26" i="7"/>
  <c r="Z40" i="7"/>
  <c r="Y40" i="7"/>
  <c r="V40" i="7"/>
  <c r="T40" i="7"/>
  <c r="T44" i="7"/>
  <c r="Y44" i="7"/>
  <c r="Z44" i="7"/>
  <c r="V44" i="7"/>
  <c r="T30" i="7"/>
  <c r="Y30" i="7"/>
  <c r="Z30" i="7"/>
  <c r="V30" i="7"/>
  <c r="Z33" i="7"/>
  <c r="Y33" i="7"/>
  <c r="V33" i="7"/>
  <c r="T33" i="7"/>
  <c r="Z35" i="7"/>
  <c r="Y35" i="7"/>
  <c r="V35" i="7"/>
  <c r="T35" i="7"/>
  <c r="Z42" i="7"/>
  <c r="Y42" i="7"/>
  <c r="V42" i="7"/>
  <c r="T42" i="7"/>
  <c r="S28" i="7"/>
  <c r="S40" i="7"/>
  <c r="S44" i="7"/>
  <c r="Z37" i="7"/>
  <c r="Y37" i="7"/>
  <c r="V37" i="7"/>
  <c r="T37" i="7"/>
  <c r="Z29" i="7"/>
  <c r="Y29" i="7"/>
  <c r="V29" i="7"/>
  <c r="T29" i="7"/>
  <c r="Z34" i="7"/>
  <c r="Y34" i="7"/>
  <c r="V34" i="7"/>
  <c r="T34" i="7"/>
  <c r="Z41" i="7"/>
  <c r="Y41" i="7"/>
  <c r="V41" i="7"/>
  <c r="T41" i="7"/>
  <c r="R28" i="7"/>
  <c r="R37" i="7"/>
  <c r="R40" i="7"/>
  <c r="R44" i="7"/>
  <c r="S36" i="7"/>
  <c r="S43" i="7"/>
  <c r="R26" i="7"/>
  <c r="F41" i="7"/>
  <c r="F42" i="7"/>
  <c r="F43" i="7"/>
  <c r="F44" i="7"/>
  <c r="F40" i="7"/>
  <c r="F34" i="7"/>
  <c r="F35" i="7"/>
  <c r="F36" i="7"/>
  <c r="F37" i="7"/>
  <c r="F33" i="7"/>
  <c r="F29" i="7"/>
  <c r="F30" i="7"/>
  <c r="X45" i="7" l="1"/>
  <c r="W45" i="7"/>
  <c r="X38" i="7"/>
  <c r="W38" i="7"/>
  <c r="X31" i="7"/>
  <c r="W31" i="7"/>
  <c r="Y31" i="7"/>
  <c r="Z38" i="7"/>
  <c r="T38" i="7"/>
  <c r="V31" i="7"/>
  <c r="V38" i="7"/>
  <c r="Z31" i="7"/>
  <c r="F31" i="7"/>
  <c r="Y38" i="7"/>
  <c r="T31" i="7"/>
  <c r="R31" i="7"/>
  <c r="W46" i="7" l="1"/>
  <c r="X46" i="7"/>
  <c r="AE41" i="7"/>
  <c r="AY41" i="7"/>
  <c r="AG41" i="7" l="1"/>
  <c r="AJ41" i="7"/>
  <c r="AH41" i="7"/>
  <c r="AI41" i="7"/>
  <c r="AZ41" i="7"/>
  <c r="AK41" i="7"/>
  <c r="AF41" i="7" l="1"/>
  <c r="AN41" i="7" s="1"/>
  <c r="AE40" i="7"/>
  <c r="AY40" i="7"/>
  <c r="AE42" i="7"/>
  <c r="AY42" i="7"/>
  <c r="AE43" i="7"/>
  <c r="AY43" i="7"/>
  <c r="AY44" i="7"/>
  <c r="AR41" i="7" l="1"/>
  <c r="AS41" i="7"/>
  <c r="AU41" i="7"/>
  <c r="AT41" i="7"/>
  <c r="AO41" i="7"/>
  <c r="AQ41" i="7"/>
  <c r="AH42" i="7"/>
  <c r="AG42" i="7"/>
  <c r="AJ42" i="7"/>
  <c r="AI42" i="7"/>
  <c r="AI43" i="7"/>
  <c r="AH43" i="7"/>
  <c r="AG43" i="7"/>
  <c r="AJ43" i="7"/>
  <c r="AG40" i="7"/>
  <c r="AH40" i="7"/>
  <c r="AI40" i="7"/>
  <c r="AJ40" i="7"/>
  <c r="AM41" i="7"/>
  <c r="AE44" i="7"/>
  <c r="AK40" i="7"/>
  <c r="AK43" i="7"/>
  <c r="AZ43" i="7"/>
  <c r="AK42" i="7"/>
  <c r="AZ40" i="7"/>
  <c r="AZ42" i="7"/>
  <c r="AF43" i="7" l="1"/>
  <c r="AN43" i="7" s="1"/>
  <c r="AF42" i="7"/>
  <c r="AN42" i="7" s="1"/>
  <c r="AF40" i="7"/>
  <c r="AN40" i="7" s="1"/>
  <c r="AJ44" i="7"/>
  <c r="AH44" i="7"/>
  <c r="AG44" i="7"/>
  <c r="AI44" i="7"/>
  <c r="AK44" i="7"/>
  <c r="AZ44" i="7"/>
  <c r="AR40" i="7" l="1"/>
  <c r="AS40" i="7"/>
  <c r="AR42" i="7"/>
  <c r="AS42" i="7"/>
  <c r="AR43" i="7"/>
  <c r="AS43" i="7"/>
  <c r="AT42" i="7"/>
  <c r="AO42" i="7"/>
  <c r="AU42" i="7"/>
  <c r="AQ42" i="7"/>
  <c r="AO40" i="7"/>
  <c r="AU40" i="7"/>
  <c r="AQ40" i="7"/>
  <c r="AT40" i="7"/>
  <c r="AQ43" i="7"/>
  <c r="AU43" i="7"/>
  <c r="AT43" i="7"/>
  <c r="AO43" i="7"/>
  <c r="AF44" i="7"/>
  <c r="AN44" i="7" s="1"/>
  <c r="AM40" i="7"/>
  <c r="AM43" i="7"/>
  <c r="AM42" i="7"/>
  <c r="AR44" i="7" l="1"/>
  <c r="AR45" i="7" s="1"/>
  <c r="AS44" i="7"/>
  <c r="AS45" i="7" s="1"/>
  <c r="AO44" i="7"/>
  <c r="AT44" i="7"/>
  <c r="AQ44" i="7"/>
  <c r="AU44" i="7"/>
  <c r="AM44" i="7"/>
  <c r="F40" i="6" l="1"/>
  <c r="F33" i="6"/>
  <c r="U30" i="6" l="1"/>
  <c r="V30" i="6"/>
  <c r="P27" i="6"/>
  <c r="X30" i="6"/>
  <c r="R30" i="6"/>
  <c r="W30" i="6"/>
  <c r="T30" i="6"/>
  <c r="Q30" i="6"/>
  <c r="P30" i="6"/>
  <c r="U31" i="6" l="1"/>
  <c r="V31" i="6"/>
  <c r="X31" i="6"/>
  <c r="T31" i="6"/>
  <c r="R31" i="6"/>
  <c r="E45" i="7"/>
  <c r="F45" i="7"/>
  <c r="H45" i="7"/>
  <c r="I45" i="7"/>
  <c r="J45" i="7"/>
  <c r="K45" i="7"/>
  <c r="L45" i="7"/>
  <c r="M45" i="7"/>
  <c r="N45" i="7"/>
  <c r="AC45" i="7"/>
  <c r="AD45" i="7"/>
  <c r="E38" i="7"/>
  <c r="F38" i="7"/>
  <c r="H38" i="7"/>
  <c r="I38" i="7"/>
  <c r="J38" i="7"/>
  <c r="K38" i="7"/>
  <c r="L38" i="7"/>
  <c r="M38" i="7"/>
  <c r="N38" i="7"/>
  <c r="AD38" i="7"/>
  <c r="D38" i="7"/>
  <c r="E31" i="7"/>
  <c r="H31" i="7"/>
  <c r="I31" i="7"/>
  <c r="J31" i="7"/>
  <c r="K31" i="7"/>
  <c r="L31" i="7"/>
  <c r="M31" i="7"/>
  <c r="N31" i="7"/>
  <c r="AC31" i="7"/>
  <c r="AD31" i="7"/>
  <c r="AY33" i="7"/>
  <c r="AY34" i="7"/>
  <c r="AY35" i="7"/>
  <c r="AY36" i="7"/>
  <c r="AY37" i="7"/>
  <c r="AE33" i="7"/>
  <c r="AE34" i="7"/>
  <c r="AE35" i="7"/>
  <c r="AE36" i="7"/>
  <c r="AE37" i="7"/>
  <c r="W31" i="6" l="1"/>
  <c r="AJ37" i="7"/>
  <c r="AI37" i="7"/>
  <c r="AG37" i="7"/>
  <c r="AF37" i="7" s="1"/>
  <c r="AH37" i="7"/>
  <c r="AI34" i="7"/>
  <c r="AJ34" i="7"/>
  <c r="AH34" i="7"/>
  <c r="AG34" i="7"/>
  <c r="AF34" i="7" s="1"/>
  <c r="AG36" i="7"/>
  <c r="AF36" i="7" s="1"/>
  <c r="AH36" i="7"/>
  <c r="AJ36" i="7"/>
  <c r="AI36" i="7"/>
  <c r="AH35" i="7"/>
  <c r="AG35" i="7"/>
  <c r="AF35" i="7" s="1"/>
  <c r="AI35" i="7"/>
  <c r="AJ35" i="7"/>
  <c r="AH33" i="7"/>
  <c r="AH38" i="7" s="1"/>
  <c r="AJ33" i="7"/>
  <c r="AJ38" i="7" s="1"/>
  <c r="AG33" i="7"/>
  <c r="AF33" i="7" s="1"/>
  <c r="AI33" i="7"/>
  <c r="AI38" i="7" s="1"/>
  <c r="AD46" i="7"/>
  <c r="L46" i="7"/>
  <c r="H46" i="7"/>
  <c r="AC46" i="7"/>
  <c r="K46" i="7"/>
  <c r="F46" i="7"/>
  <c r="N46" i="7"/>
  <c r="J46" i="7"/>
  <c r="E46" i="7"/>
  <c r="M46" i="7"/>
  <c r="I46" i="7"/>
  <c r="AZ37" i="7"/>
  <c r="AK37" i="7"/>
  <c r="AZ33" i="7"/>
  <c r="AZ38" i="7" s="1"/>
  <c r="AK33" i="7"/>
  <c r="AK38" i="7" s="1"/>
  <c r="AZ36" i="7"/>
  <c r="AK36" i="7"/>
  <c r="AZ35" i="7"/>
  <c r="AK35" i="7"/>
  <c r="AZ34" i="7"/>
  <c r="AK34" i="7"/>
  <c r="AY38" i="7"/>
  <c r="G38" i="7"/>
  <c r="AE38" i="7"/>
  <c r="D45" i="7"/>
  <c r="D31" i="7"/>
  <c r="E45" i="6"/>
  <c r="H45" i="6"/>
  <c r="I45" i="6"/>
  <c r="J45" i="6"/>
  <c r="K45" i="6"/>
  <c r="L45" i="6"/>
  <c r="D45" i="6"/>
  <c r="E38" i="6"/>
  <c r="H38" i="6"/>
  <c r="I38" i="6"/>
  <c r="J38" i="6"/>
  <c r="K38" i="6"/>
  <c r="L38" i="6"/>
  <c r="D38" i="6"/>
  <c r="H31" i="6"/>
  <c r="I31" i="6"/>
  <c r="J31" i="6"/>
  <c r="K31" i="6"/>
  <c r="L31" i="6"/>
  <c r="AR37" i="7" l="1"/>
  <c r="AS37" i="7"/>
  <c r="AR35" i="7"/>
  <c r="AS35" i="7"/>
  <c r="AR34" i="7"/>
  <c r="AS34" i="7"/>
  <c r="AR33" i="7"/>
  <c r="AR38" i="7" s="1"/>
  <c r="AS33" i="7"/>
  <c r="AS38" i="7" s="1"/>
  <c r="AR36" i="7"/>
  <c r="AS36" i="7"/>
  <c r="D46" i="6"/>
  <c r="AQ34" i="7"/>
  <c r="AU34" i="7"/>
  <c r="AT34" i="7"/>
  <c r="AO34" i="7"/>
  <c r="AT33" i="7"/>
  <c r="AT38" i="7" s="1"/>
  <c r="AO33" i="7"/>
  <c r="AO38" i="7" s="1"/>
  <c r="AU33" i="7"/>
  <c r="AU38" i="7" s="1"/>
  <c r="AQ33" i="7"/>
  <c r="AQ38" i="7" s="1"/>
  <c r="AT37" i="7"/>
  <c r="AQ37" i="7"/>
  <c r="AU37" i="7"/>
  <c r="AO37" i="7"/>
  <c r="AO35" i="7"/>
  <c r="AT35" i="7"/>
  <c r="AU35" i="7"/>
  <c r="AQ35" i="7"/>
  <c r="AU36" i="7"/>
  <c r="AO36" i="7"/>
  <c r="AQ36" i="7"/>
  <c r="AT36" i="7"/>
  <c r="J46" i="6"/>
  <c r="H46" i="6"/>
  <c r="E46" i="6"/>
  <c r="K46" i="6"/>
  <c r="D46" i="7"/>
  <c r="AM34" i="7"/>
  <c r="AM37" i="7"/>
  <c r="AL37" i="7" s="1"/>
  <c r="AX37" i="7" s="1"/>
  <c r="BA37" i="7" s="1"/>
  <c r="S38" i="7"/>
  <c r="R38" i="7"/>
  <c r="AG38" i="7"/>
  <c r="L46" i="6"/>
  <c r="I46" i="6"/>
  <c r="AY27" i="7"/>
  <c r="AY28" i="7"/>
  <c r="AY29" i="7"/>
  <c r="AY30" i="7"/>
  <c r="AY26" i="7"/>
  <c r="AM36" i="7" l="1"/>
  <c r="AL36" i="7" s="1"/>
  <c r="AX36" i="7" s="1"/>
  <c r="BA36" i="7" s="1"/>
  <c r="AN36" i="7"/>
  <c r="AN34" i="7"/>
  <c r="AN37" i="7"/>
  <c r="AN35" i="7"/>
  <c r="AM35" i="7"/>
  <c r="AL35" i="7" s="1"/>
  <c r="AX35" i="7" s="1"/>
  <c r="BA35" i="7" s="1"/>
  <c r="AL34" i="7"/>
  <c r="AX34" i="7" s="1"/>
  <c r="BA34" i="7" s="1"/>
  <c r="AY31" i="7"/>
  <c r="AY45" i="7"/>
  <c r="AF38" i="7"/>
  <c r="AM33" i="7"/>
  <c r="AL33" i="7" s="1"/>
  <c r="AN33" i="7"/>
  <c r="AN38" i="7" s="1"/>
  <c r="G31" i="7"/>
  <c r="AY46" i="7" l="1"/>
  <c r="G45" i="7"/>
  <c r="G46" i="7" s="1"/>
  <c r="AM38" i="7"/>
  <c r="S31" i="7"/>
  <c r="Z45" i="7" l="1"/>
  <c r="T45" i="7"/>
  <c r="Y45" i="7"/>
  <c r="V45" i="7"/>
  <c r="AL38" i="7"/>
  <c r="AX33" i="7"/>
  <c r="S45" i="7"/>
  <c r="S46" i="7" s="1"/>
  <c r="R45" i="7"/>
  <c r="AE27" i="7"/>
  <c r="AE28" i="7"/>
  <c r="AE29" i="7"/>
  <c r="AE30" i="7"/>
  <c r="AE26" i="7"/>
  <c r="AW24" i="7"/>
  <c r="AV24" i="7"/>
  <c r="AP24" i="7"/>
  <c r="AB24" i="7"/>
  <c r="AA24" i="7"/>
  <c r="U24" i="7"/>
  <c r="AW41" i="7" l="1"/>
  <c r="AW42" i="7"/>
  <c r="AW40" i="7"/>
  <c r="AW43" i="7"/>
  <c r="AW44" i="7"/>
  <c r="AW33" i="7"/>
  <c r="AW38" i="7" s="1"/>
  <c r="AW37" i="7"/>
  <c r="AW35" i="7"/>
  <c r="AW34" i="7"/>
  <c r="AW36" i="7"/>
  <c r="AV34" i="7"/>
  <c r="AV43" i="7"/>
  <c r="AV35" i="7"/>
  <c r="AV40" i="7"/>
  <c r="AV44" i="7"/>
  <c r="AV36" i="7"/>
  <c r="AV41" i="7"/>
  <c r="AV33" i="7"/>
  <c r="AV38" i="7" s="1"/>
  <c r="AV37" i="7"/>
  <c r="AV42" i="7"/>
  <c r="AP33" i="7"/>
  <c r="AP38" i="7" s="1"/>
  <c r="AP37" i="7"/>
  <c r="AP42" i="7"/>
  <c r="AP41" i="7"/>
  <c r="AP34" i="7"/>
  <c r="AP43" i="7"/>
  <c r="AP35" i="7"/>
  <c r="AP40" i="7"/>
  <c r="AP44" i="7"/>
  <c r="AP36" i="7"/>
  <c r="AA27" i="7"/>
  <c r="AA36" i="7"/>
  <c r="AA41" i="7"/>
  <c r="AA28" i="7"/>
  <c r="AA33" i="7"/>
  <c r="AA37" i="7"/>
  <c r="AA42" i="7"/>
  <c r="AA30" i="7"/>
  <c r="AA35" i="7"/>
  <c r="AA44" i="7"/>
  <c r="AA26" i="7"/>
  <c r="AA29" i="7"/>
  <c r="AA34" i="7"/>
  <c r="AA43" i="7"/>
  <c r="AA40" i="7"/>
  <c r="AB27" i="7"/>
  <c r="AB36" i="7"/>
  <c r="AB41" i="7"/>
  <c r="AB26" i="7"/>
  <c r="AB28" i="7"/>
  <c r="AB33" i="7"/>
  <c r="AB37" i="7"/>
  <c r="AB42" i="7"/>
  <c r="AB30" i="7"/>
  <c r="AB35" i="7"/>
  <c r="AB40" i="7"/>
  <c r="AB44" i="7"/>
  <c r="AB29" i="7"/>
  <c r="AB34" i="7"/>
  <c r="AB43" i="7"/>
  <c r="U27" i="7"/>
  <c r="U34" i="7"/>
  <c r="U41" i="7"/>
  <c r="U33" i="7"/>
  <c r="U44" i="7"/>
  <c r="U28" i="7"/>
  <c r="P28" i="7" s="1"/>
  <c r="Q28" i="7" s="1"/>
  <c r="U35" i="7"/>
  <c r="U42" i="7"/>
  <c r="U37" i="7"/>
  <c r="U29" i="7"/>
  <c r="P29" i="7" s="1"/>
  <c r="Q29" i="7" s="1"/>
  <c r="U36" i="7"/>
  <c r="U43" i="7"/>
  <c r="U30" i="7"/>
  <c r="U40" i="7"/>
  <c r="U26" i="7"/>
  <c r="AH27" i="7"/>
  <c r="AG27" i="7"/>
  <c r="AI27" i="7"/>
  <c r="AJ27" i="7"/>
  <c r="AG30" i="7"/>
  <c r="AF30" i="7" s="1"/>
  <c r="AJ30" i="7"/>
  <c r="AI30" i="7"/>
  <c r="AH30" i="7"/>
  <c r="AJ29" i="7"/>
  <c r="AI29" i="7"/>
  <c r="AG29" i="7"/>
  <c r="AF29" i="7" s="1"/>
  <c r="AH29" i="7"/>
  <c r="AI28" i="7"/>
  <c r="AH28" i="7"/>
  <c r="AJ28" i="7"/>
  <c r="AG28" i="7"/>
  <c r="AF28" i="7" s="1"/>
  <c r="AG26" i="7"/>
  <c r="AH26" i="7"/>
  <c r="AI26" i="7"/>
  <c r="AJ26" i="7"/>
  <c r="Y46" i="7"/>
  <c r="Z46" i="7"/>
  <c r="V46" i="7"/>
  <c r="R46" i="7"/>
  <c r="AZ28" i="7"/>
  <c r="AK28" i="7"/>
  <c r="AK30" i="7"/>
  <c r="AZ30" i="7"/>
  <c r="AZ29" i="7"/>
  <c r="AK29" i="7"/>
  <c r="AZ26" i="7"/>
  <c r="AK26" i="7"/>
  <c r="AZ27" i="7"/>
  <c r="AK27" i="7"/>
  <c r="AE31" i="7"/>
  <c r="AE45" i="7"/>
  <c r="BA33" i="7"/>
  <c r="BA38" i="7" s="1"/>
  <c r="AX38" i="7"/>
  <c r="AK24" i="6"/>
  <c r="S24" i="6"/>
  <c r="AR24" i="6"/>
  <c r="Z24" i="6"/>
  <c r="AQ24" i="6"/>
  <c r="Y24" i="6"/>
  <c r="P26" i="7" l="1"/>
  <c r="Q26" i="7" s="1"/>
  <c r="P30" i="7"/>
  <c r="Q30" i="7" s="1"/>
  <c r="AR35" i="6"/>
  <c r="AR29" i="6"/>
  <c r="AR42" i="6"/>
  <c r="Y42" i="6"/>
  <c r="Y28" i="6"/>
  <c r="Y29" i="6"/>
  <c r="Y35" i="6"/>
  <c r="Y26" i="6"/>
  <c r="Y27" i="6"/>
  <c r="S42" i="6"/>
  <c r="S29" i="6"/>
  <c r="S35" i="6"/>
  <c r="S26" i="6"/>
  <c r="AQ42" i="6"/>
  <c r="AQ35" i="6"/>
  <c r="AQ29" i="6"/>
  <c r="AK35" i="6"/>
  <c r="AK42" i="6"/>
  <c r="AK29" i="6"/>
  <c r="Z28" i="6"/>
  <c r="Z42" i="6"/>
  <c r="Z29" i="6"/>
  <c r="Z26" i="6"/>
  <c r="Z27" i="6"/>
  <c r="Z35" i="6"/>
  <c r="P27" i="7"/>
  <c r="Q27" i="7" s="1"/>
  <c r="AR28" i="7"/>
  <c r="AS28" i="7"/>
  <c r="AP30" i="7"/>
  <c r="AR30" i="7"/>
  <c r="AS30" i="7"/>
  <c r="AV29" i="7"/>
  <c r="AR29" i="7"/>
  <c r="AS29" i="7"/>
  <c r="Z30" i="6"/>
  <c r="AT28" i="7"/>
  <c r="AW28" i="7"/>
  <c r="AQ28" i="7"/>
  <c r="AU28" i="7"/>
  <c r="AO28" i="7"/>
  <c r="AQ29" i="7"/>
  <c r="AU29" i="7"/>
  <c r="AT29" i="7"/>
  <c r="AW29" i="7"/>
  <c r="AO29" i="7"/>
  <c r="AP28" i="7"/>
  <c r="AW30" i="7"/>
  <c r="AO30" i="7"/>
  <c r="AQ30" i="7"/>
  <c r="AT30" i="7"/>
  <c r="AU30" i="7"/>
  <c r="AP29" i="7"/>
  <c r="AV30" i="7"/>
  <c r="AV28" i="7"/>
  <c r="U31" i="7"/>
  <c r="AG31" i="7"/>
  <c r="AF27" i="7"/>
  <c r="AN27" i="7" s="1"/>
  <c r="Y30" i="6"/>
  <c r="S28" i="6"/>
  <c r="S30" i="6"/>
  <c r="S27" i="6"/>
  <c r="AB31" i="7"/>
  <c r="AA31" i="7"/>
  <c r="AB38" i="7"/>
  <c r="U38" i="7"/>
  <c r="AA38" i="7"/>
  <c r="AZ31" i="7"/>
  <c r="AF26" i="7"/>
  <c r="AN26" i="7" s="1"/>
  <c r="P41" i="7"/>
  <c r="Q41" i="7" s="1"/>
  <c r="AL42" i="7"/>
  <c r="AX42" i="7" s="1"/>
  <c r="BA42" i="7" s="1"/>
  <c r="AL41" i="7"/>
  <c r="AX41" i="7" s="1"/>
  <c r="BA41" i="7" s="1"/>
  <c r="AL43" i="7"/>
  <c r="AX43" i="7" s="1"/>
  <c r="BA43" i="7" s="1"/>
  <c r="AL44" i="7"/>
  <c r="AX44" i="7" s="1"/>
  <c r="BA44" i="7" s="1"/>
  <c r="P43" i="7"/>
  <c r="Q43" i="7" s="1"/>
  <c r="P42" i="7"/>
  <c r="Q42" i="7" s="1"/>
  <c r="P44" i="7"/>
  <c r="Q44" i="7" s="1"/>
  <c r="AL40" i="7"/>
  <c r="AX40" i="7" s="1"/>
  <c r="BA40" i="7" s="1"/>
  <c r="P40" i="7"/>
  <c r="Q40" i="7" s="1"/>
  <c r="AH45" i="7"/>
  <c r="AE46" i="7"/>
  <c r="AI45" i="7"/>
  <c r="AZ45" i="7"/>
  <c r="AK45" i="7"/>
  <c r="AJ45" i="7"/>
  <c r="AG45" i="7"/>
  <c r="P34" i="7"/>
  <c r="Q34" i="7" s="1"/>
  <c r="P36" i="7"/>
  <c r="Q36" i="7" s="1"/>
  <c r="AB45" i="7"/>
  <c r="T46" i="7"/>
  <c r="AI31" i="7"/>
  <c r="AJ31" i="7"/>
  <c r="AH31" i="7"/>
  <c r="AK31" i="7"/>
  <c r="P37" i="7"/>
  <c r="Q37" i="7" s="1"/>
  <c r="AA45" i="7"/>
  <c r="P35" i="7"/>
  <c r="Q35" i="7" s="1"/>
  <c r="P33" i="7"/>
  <c r="U45" i="7"/>
  <c r="N26" i="6" l="1"/>
  <c r="O26" i="6" s="1"/>
  <c r="N29" i="6"/>
  <c r="O29" i="6" s="1"/>
  <c r="N35" i="6"/>
  <c r="O35" i="6" s="1"/>
  <c r="N27" i="6"/>
  <c r="N42" i="6"/>
  <c r="O42" i="6" s="1"/>
  <c r="AT27" i="7"/>
  <c r="AR27" i="7"/>
  <c r="AS27" i="7"/>
  <c r="AR26" i="7"/>
  <c r="AS26" i="7"/>
  <c r="Z31" i="6"/>
  <c r="AU27" i="7"/>
  <c r="AZ46" i="7"/>
  <c r="AG46" i="7"/>
  <c r="AO27" i="7"/>
  <c r="AW27" i="7"/>
  <c r="AP27" i="7"/>
  <c r="AQ27" i="7"/>
  <c r="AV27" i="7"/>
  <c r="Y31" i="6"/>
  <c r="S31" i="6"/>
  <c r="AM26" i="7"/>
  <c r="AL26" i="7" s="1"/>
  <c r="AW26" i="7"/>
  <c r="AQ26" i="7"/>
  <c r="AV26" i="7"/>
  <c r="AP26" i="7"/>
  <c r="AO26" i="7"/>
  <c r="AT26" i="7"/>
  <c r="AU26" i="7"/>
  <c r="AF31" i="7"/>
  <c r="AM27" i="7"/>
  <c r="AH46" i="7"/>
  <c r="AI46" i="7"/>
  <c r="AF45" i="7"/>
  <c r="AN28" i="7"/>
  <c r="AM28" i="7"/>
  <c r="AL28" i="7" s="1"/>
  <c r="AX28" i="7" s="1"/>
  <c r="BA28" i="7" s="1"/>
  <c r="AA46" i="7"/>
  <c r="AJ46" i="7"/>
  <c r="AK46" i="7"/>
  <c r="AB46" i="7"/>
  <c r="U46" i="7"/>
  <c r="AN30" i="7"/>
  <c r="AM30" i="7"/>
  <c r="AL30" i="7" s="1"/>
  <c r="AX30" i="7" s="1"/>
  <c r="BA30" i="7" s="1"/>
  <c r="P31" i="7"/>
  <c r="P45" i="7"/>
  <c r="Q33" i="7"/>
  <c r="Q38" i="7" s="1"/>
  <c r="P38" i="7"/>
  <c r="AN29" i="7"/>
  <c r="AM29" i="7"/>
  <c r="AL29" i="7" s="1"/>
  <c r="AA30" i="6"/>
  <c r="AA34" i="6"/>
  <c r="AA36" i="6"/>
  <c r="AA37" i="6"/>
  <c r="AA40" i="6"/>
  <c r="AA41" i="6"/>
  <c r="AA43" i="6"/>
  <c r="AA44" i="6"/>
  <c r="G33" i="6"/>
  <c r="G34" i="6"/>
  <c r="G36" i="6"/>
  <c r="G37" i="6"/>
  <c r="G40" i="6"/>
  <c r="G41" i="6"/>
  <c r="G43" i="6"/>
  <c r="G44" i="6"/>
  <c r="F38" i="6"/>
  <c r="F45" i="6"/>
  <c r="AR31" i="7" l="1"/>
  <c r="AR46" i="7" s="1"/>
  <c r="AT31" i="7"/>
  <c r="AS31" i="7"/>
  <c r="AS46" i="7" s="1"/>
  <c r="V41" i="6"/>
  <c r="U41" i="6"/>
  <c r="V37" i="6"/>
  <c r="U37" i="6"/>
  <c r="V40" i="6"/>
  <c r="U40" i="6"/>
  <c r="V36" i="6"/>
  <c r="U36" i="6"/>
  <c r="U44" i="6"/>
  <c r="V44" i="6"/>
  <c r="V34" i="6"/>
  <c r="U34" i="6"/>
  <c r="V43" i="6"/>
  <c r="U43" i="6"/>
  <c r="V33" i="6"/>
  <c r="V38" i="6" s="1"/>
  <c r="U33" i="6"/>
  <c r="U38" i="6" s="1"/>
  <c r="X40" i="6"/>
  <c r="W40" i="6"/>
  <c r="T40" i="6"/>
  <c r="R40" i="6"/>
  <c r="Q40" i="6"/>
  <c r="P40" i="6"/>
  <c r="S40" i="6"/>
  <c r="Y40" i="6"/>
  <c r="Z40" i="6"/>
  <c r="X36" i="6"/>
  <c r="W36" i="6"/>
  <c r="T36" i="6"/>
  <c r="R36" i="6"/>
  <c r="Q36" i="6"/>
  <c r="P36" i="6"/>
  <c r="Z36" i="6"/>
  <c r="Y36" i="6"/>
  <c r="S36" i="6"/>
  <c r="X44" i="6"/>
  <c r="W44" i="6"/>
  <c r="T44" i="6"/>
  <c r="R44" i="6"/>
  <c r="Q44" i="6"/>
  <c r="P44" i="6"/>
  <c r="Z44" i="6"/>
  <c r="Y44" i="6"/>
  <c r="S44" i="6"/>
  <c r="X34" i="6"/>
  <c r="W34" i="6"/>
  <c r="T34" i="6"/>
  <c r="R34" i="6"/>
  <c r="Q34" i="6"/>
  <c r="P34" i="6"/>
  <c r="Y34" i="6"/>
  <c r="Z34" i="6"/>
  <c r="S34" i="6"/>
  <c r="X43" i="6"/>
  <c r="W43" i="6"/>
  <c r="T43" i="6"/>
  <c r="R43" i="6"/>
  <c r="Q43" i="6"/>
  <c r="P43" i="6"/>
  <c r="Y43" i="6"/>
  <c r="S43" i="6"/>
  <c r="Z43" i="6"/>
  <c r="X33" i="6"/>
  <c r="W33" i="6"/>
  <c r="T33" i="6"/>
  <c r="R33" i="6"/>
  <c r="Q33" i="6"/>
  <c r="P33" i="6"/>
  <c r="Y33" i="6"/>
  <c r="S33" i="6"/>
  <c r="Z33" i="6"/>
  <c r="X41" i="6"/>
  <c r="W41" i="6"/>
  <c r="T41" i="6"/>
  <c r="R41" i="6"/>
  <c r="Q41" i="6"/>
  <c r="P41" i="6"/>
  <c r="Z41" i="6"/>
  <c r="Y41" i="6"/>
  <c r="S41" i="6"/>
  <c r="X37" i="6"/>
  <c r="W37" i="6"/>
  <c r="T37" i="6"/>
  <c r="R37" i="6"/>
  <c r="Q37" i="6"/>
  <c r="P37" i="6"/>
  <c r="S37" i="6"/>
  <c r="Z37" i="6"/>
  <c r="Y37" i="6"/>
  <c r="AQ31" i="7"/>
  <c r="AU31" i="7"/>
  <c r="AW31" i="7"/>
  <c r="AO31" i="7"/>
  <c r="AV31" i="7"/>
  <c r="AP31" i="7"/>
  <c r="AL27" i="7"/>
  <c r="AX27" i="7" s="1"/>
  <c r="BA27" i="7" s="1"/>
  <c r="AM31" i="7"/>
  <c r="AN45" i="7"/>
  <c r="AF46" i="7"/>
  <c r="AT45" i="7"/>
  <c r="AT46" i="7" s="1"/>
  <c r="AP45" i="7"/>
  <c r="AQ45" i="7"/>
  <c r="AU45" i="7"/>
  <c r="AM45" i="7"/>
  <c r="AW45" i="7"/>
  <c r="AV45" i="7"/>
  <c r="AO45" i="7"/>
  <c r="P46" i="7"/>
  <c r="F46" i="6"/>
  <c r="AN31" i="7"/>
  <c r="Q31" i="7"/>
  <c r="Q45" i="7"/>
  <c r="G31" i="6"/>
  <c r="G45" i="6"/>
  <c r="G38" i="6"/>
  <c r="AA45" i="6"/>
  <c r="AC28" i="6"/>
  <c r="AB43" i="6"/>
  <c r="AC43" i="6" s="1"/>
  <c r="AB40" i="6"/>
  <c r="AB30" i="6"/>
  <c r="AC30" i="6" s="1"/>
  <c r="AB44" i="6"/>
  <c r="AC44" i="6" s="1"/>
  <c r="AB34" i="6"/>
  <c r="AC34" i="6" s="1"/>
  <c r="AB36" i="6"/>
  <c r="AC36" i="6" s="1"/>
  <c r="AC27" i="6"/>
  <c r="AB41" i="6"/>
  <c r="AC41" i="6" s="1"/>
  <c r="AB37" i="6"/>
  <c r="AC37" i="6" s="1"/>
  <c r="AA33" i="6"/>
  <c r="AA38" i="6" s="1"/>
  <c r="AB26" i="6"/>
  <c r="AC26" i="6" s="1"/>
  <c r="V45" i="6" l="1"/>
  <c r="V46" i="6" s="1"/>
  <c r="U45" i="6"/>
  <c r="U46" i="6" s="1"/>
  <c r="AM37" i="6"/>
  <c r="AN37" i="6"/>
  <c r="AM43" i="6"/>
  <c r="AN43" i="6"/>
  <c r="AM41" i="6"/>
  <c r="AN41" i="6"/>
  <c r="AM44" i="6"/>
  <c r="AN44" i="6"/>
  <c r="AM34" i="6"/>
  <c r="AN34" i="6"/>
  <c r="AM36" i="6"/>
  <c r="AN36" i="6"/>
  <c r="AM27" i="6"/>
  <c r="AN27" i="6"/>
  <c r="AM30" i="6"/>
  <c r="AN30" i="6"/>
  <c r="AJ28" i="6"/>
  <c r="AM28" i="6"/>
  <c r="AN28" i="6"/>
  <c r="Z38" i="6"/>
  <c r="X38" i="6"/>
  <c r="Y45" i="6"/>
  <c r="R45" i="6"/>
  <c r="S38" i="6"/>
  <c r="R38" i="6"/>
  <c r="S45" i="6"/>
  <c r="T45" i="6"/>
  <c r="Y38" i="6"/>
  <c r="T38" i="6"/>
  <c r="W45" i="6"/>
  <c r="W38" i="6"/>
  <c r="Z45" i="6"/>
  <c r="X45" i="6"/>
  <c r="X46" i="6" s="1"/>
  <c r="AM46" i="7"/>
  <c r="AN46" i="7"/>
  <c r="AL45" i="7"/>
  <c r="Q46" i="7"/>
  <c r="AB45" i="6"/>
  <c r="AC40" i="6"/>
  <c r="G46" i="6"/>
  <c r="AX29" i="7"/>
  <c r="AA31" i="6"/>
  <c r="AA46" i="6" s="1"/>
  <c r="P45" i="6"/>
  <c r="Q45" i="6"/>
  <c r="Q31" i="6"/>
  <c r="P31" i="6"/>
  <c r="Q38" i="6"/>
  <c r="P38" i="6"/>
  <c r="AH43" i="6"/>
  <c r="AB33" i="6"/>
  <c r="AO37" i="6"/>
  <c r="AI28" i="6"/>
  <c r="AH27" i="6"/>
  <c r="AL27" i="6"/>
  <c r="AR27" i="6"/>
  <c r="AJ27" i="6"/>
  <c r="AP27" i="6"/>
  <c r="AK27" i="6"/>
  <c r="AQ27" i="6"/>
  <c r="AI27" i="6"/>
  <c r="AO27" i="6"/>
  <c r="AH41" i="6"/>
  <c r="AG41" i="6" s="1"/>
  <c r="AS41" i="6" s="1"/>
  <c r="AL41" i="6"/>
  <c r="AR41" i="6"/>
  <c r="AJ41" i="6"/>
  <c r="AK41" i="6"/>
  <c r="AQ41" i="6"/>
  <c r="AI41" i="6"/>
  <c r="AO41" i="6"/>
  <c r="AP41" i="6"/>
  <c r="AH44" i="6"/>
  <c r="AG44" i="6" s="1"/>
  <c r="AS44" i="6" s="1"/>
  <c r="AK44" i="6"/>
  <c r="AQ44" i="6"/>
  <c r="AP44" i="6"/>
  <c r="AI44" i="6"/>
  <c r="AJ44" i="6"/>
  <c r="AO44" i="6"/>
  <c r="AR44" i="6"/>
  <c r="AL44" i="6"/>
  <c r="AI34" i="6"/>
  <c r="AO34" i="6"/>
  <c r="AK34" i="6"/>
  <c r="AQ34" i="6"/>
  <c r="AH34" i="6"/>
  <c r="AG34" i="6" s="1"/>
  <c r="AS34" i="6" s="1"/>
  <c r="AL34" i="6"/>
  <c r="AR34" i="6"/>
  <c r="AJ34" i="6"/>
  <c r="AP34" i="6"/>
  <c r="AK36" i="6"/>
  <c r="AJ36" i="6"/>
  <c r="AP36" i="6"/>
  <c r="AR36" i="6"/>
  <c r="AO36" i="6"/>
  <c r="AQ36" i="6"/>
  <c r="AL36" i="6"/>
  <c r="AH36" i="6"/>
  <c r="AG36" i="6" s="1"/>
  <c r="AS36" i="6" s="1"/>
  <c r="AI36" i="6"/>
  <c r="AE34" i="6"/>
  <c r="AD34" i="6"/>
  <c r="AF34" i="6"/>
  <c r="AF41" i="6"/>
  <c r="AE41" i="6"/>
  <c r="AD41" i="6"/>
  <c r="N34" i="6"/>
  <c r="O34" i="6" s="1"/>
  <c r="AF36" i="6"/>
  <c r="AD36" i="6"/>
  <c r="AE36" i="6"/>
  <c r="AF44" i="6"/>
  <c r="AE44" i="6"/>
  <c r="AD44" i="6"/>
  <c r="AE27" i="6"/>
  <c r="AF27" i="6"/>
  <c r="AD27" i="6"/>
  <c r="N36" i="6"/>
  <c r="O36" i="6" s="1"/>
  <c r="N43" i="6"/>
  <c r="N41" i="6"/>
  <c r="O41" i="6" s="1"/>
  <c r="N33" i="6"/>
  <c r="N30" i="6"/>
  <c r="N28" i="6"/>
  <c r="O28" i="6" s="1"/>
  <c r="N44" i="6"/>
  <c r="O44" i="6" s="1"/>
  <c r="N40" i="6"/>
  <c r="N37" i="6"/>
  <c r="O27" i="6"/>
  <c r="W46" i="6" l="1"/>
  <c r="AC45" i="6"/>
  <c r="AM40" i="6"/>
  <c r="AM45" i="6" s="1"/>
  <c r="AN40" i="6"/>
  <c r="AN45" i="6" s="1"/>
  <c r="AB38" i="6"/>
  <c r="AC33" i="6"/>
  <c r="AG27" i="6"/>
  <c r="AS27" i="6" s="1"/>
  <c r="AX45" i="7"/>
  <c r="AE40" i="6"/>
  <c r="AE45" i="6" s="1"/>
  <c r="T46" i="6"/>
  <c r="AE37" i="6"/>
  <c r="S46" i="6"/>
  <c r="AL37" i="6"/>
  <c r="BA45" i="7"/>
  <c r="BA29" i="7"/>
  <c r="R46" i="6"/>
  <c r="Y46" i="6"/>
  <c r="N45" i="6"/>
  <c r="Z46" i="6"/>
  <c r="Q46" i="6"/>
  <c r="N31" i="6"/>
  <c r="AH37" i="6"/>
  <c r="AG37" i="6" s="1"/>
  <c r="AS37" i="6" s="1"/>
  <c r="N38" i="6"/>
  <c r="AK37" i="6"/>
  <c r="P46" i="6"/>
  <c r="AJ30" i="6"/>
  <c r="AF43" i="6"/>
  <c r="AQ30" i="6"/>
  <c r="AL40" i="6"/>
  <c r="AL45" i="6" s="1"/>
  <c r="AP28" i="6"/>
  <c r="AI43" i="6"/>
  <c r="AH40" i="6"/>
  <c r="AQ28" i="6"/>
  <c r="AP40" i="6"/>
  <c r="AP45" i="6" s="1"/>
  <c r="AR28" i="6"/>
  <c r="AK28" i="6"/>
  <c r="AJ40" i="6"/>
  <c r="AJ45" i="6" s="1"/>
  <c r="AD30" i="6"/>
  <c r="AE43" i="6"/>
  <c r="AR30" i="6"/>
  <c r="AK30" i="6"/>
  <c r="AP43" i="6"/>
  <c r="AQ43" i="6"/>
  <c r="AE30" i="6"/>
  <c r="AG43" i="6"/>
  <c r="AS43" i="6" s="1"/>
  <c r="AL30" i="6"/>
  <c r="AO30" i="6"/>
  <c r="AH30" i="6"/>
  <c r="AR43" i="6"/>
  <c r="AJ43" i="6"/>
  <c r="AK43" i="6"/>
  <c r="AF30" i="6"/>
  <c r="AD43" i="6"/>
  <c r="AI30" i="6"/>
  <c r="AP30" i="6"/>
  <c r="AL43" i="6"/>
  <c r="AO43" i="6"/>
  <c r="O30" i="6"/>
  <c r="O33" i="6"/>
  <c r="AF40" i="6"/>
  <c r="AF45" i="6" s="1"/>
  <c r="AI37" i="6"/>
  <c r="AP37" i="6"/>
  <c r="AL28" i="6"/>
  <c r="AO28" i="6"/>
  <c r="AO40" i="6"/>
  <c r="AO45" i="6" s="1"/>
  <c r="AQ40" i="6"/>
  <c r="AQ45" i="6" s="1"/>
  <c r="AK40" i="6"/>
  <c r="AK45" i="6" s="1"/>
  <c r="O40" i="6"/>
  <c r="O43" i="6"/>
  <c r="AD37" i="6"/>
  <c r="O37" i="6"/>
  <c r="AD40" i="6"/>
  <c r="AD45" i="6" s="1"/>
  <c r="AF37" i="6"/>
  <c r="AQ37" i="6"/>
  <c r="AR37" i="6"/>
  <c r="AJ37" i="6"/>
  <c r="AH28" i="6"/>
  <c r="AI40" i="6"/>
  <c r="AI45" i="6" s="1"/>
  <c r="AR40" i="6"/>
  <c r="AR45" i="6" s="1"/>
  <c r="AF28" i="6"/>
  <c r="AE28" i="6"/>
  <c r="AD28" i="6"/>
  <c r="AH26" i="6"/>
  <c r="AG26" i="6" s="1"/>
  <c r="AS26" i="6" s="1"/>
  <c r="AM26" i="6" l="1"/>
  <c r="AM31" i="6" s="1"/>
  <c r="AN26" i="6"/>
  <c r="AN31" i="6" s="1"/>
  <c r="AC38" i="6"/>
  <c r="AM33" i="6"/>
  <c r="AM38" i="6" s="1"/>
  <c r="AN33" i="6"/>
  <c r="AN38" i="6" s="1"/>
  <c r="AC31" i="6"/>
  <c r="AG30" i="6"/>
  <c r="AS30" i="6" s="1"/>
  <c r="AG28" i="6"/>
  <c r="AS28" i="6" s="1"/>
  <c r="O45" i="6"/>
  <c r="N46" i="6"/>
  <c r="O38" i="6"/>
  <c r="AG40" i="6"/>
  <c r="AH45" i="6"/>
  <c r="AB31" i="6"/>
  <c r="AB46" i="6" s="1"/>
  <c r="AH33" i="6"/>
  <c r="AH38" i="6" s="1"/>
  <c r="AO33" i="6"/>
  <c r="AO38" i="6" s="1"/>
  <c r="AP33" i="6"/>
  <c r="AP38" i="6" s="1"/>
  <c r="AI33" i="6"/>
  <c r="AI38" i="6" s="1"/>
  <c r="AE33" i="6"/>
  <c r="AE38" i="6" s="1"/>
  <c r="AL33" i="6"/>
  <c r="AL38" i="6" s="1"/>
  <c r="AK33" i="6"/>
  <c r="AK38" i="6" s="1"/>
  <c r="AF33" i="6"/>
  <c r="AF38" i="6" s="1"/>
  <c r="AJ33" i="6"/>
  <c r="AJ38" i="6" s="1"/>
  <c r="AR33" i="6"/>
  <c r="AR38" i="6" s="1"/>
  <c r="AQ33" i="6"/>
  <c r="AQ38" i="6" s="1"/>
  <c r="AD33" i="6"/>
  <c r="AD38" i="6" s="1"/>
  <c r="O31" i="6"/>
  <c r="AM46" i="6" l="1"/>
  <c r="AN46" i="6"/>
  <c r="AC46" i="6"/>
  <c r="AI26" i="6"/>
  <c r="O46" i="6"/>
  <c r="AQ26" i="6"/>
  <c r="AQ31" i="6" s="1"/>
  <c r="AQ46" i="6" s="1"/>
  <c r="AE26" i="6"/>
  <c r="AE31" i="6" s="1"/>
  <c r="AE46" i="6" s="1"/>
  <c r="AO26" i="6"/>
  <c r="AO31" i="6" s="1"/>
  <c r="AO46" i="6" s="1"/>
  <c r="AP26" i="6"/>
  <c r="AP31" i="6" s="1"/>
  <c r="AP46" i="6" s="1"/>
  <c r="AF26" i="6"/>
  <c r="AF31" i="6" s="1"/>
  <c r="AF46" i="6" s="1"/>
  <c r="AL26" i="6"/>
  <c r="AL31" i="6" s="1"/>
  <c r="AL46" i="6" s="1"/>
  <c r="AJ26" i="6"/>
  <c r="AJ31" i="6" s="1"/>
  <c r="AJ46" i="6" s="1"/>
  <c r="AD26" i="6"/>
  <c r="AD31" i="6" s="1"/>
  <c r="AD46" i="6" s="1"/>
  <c r="AR26" i="6"/>
  <c r="AR31" i="6" s="1"/>
  <c r="AR46" i="6" s="1"/>
  <c r="AK26" i="6"/>
  <c r="AK31" i="6" s="1"/>
  <c r="AK46" i="6" s="1"/>
  <c r="AG45" i="6"/>
  <c r="AS40" i="6"/>
  <c r="AS45" i="6" s="1"/>
  <c r="AG33" i="6"/>
  <c r="AG38" i="6" s="1"/>
  <c r="AI31" i="6" l="1"/>
  <c r="AI46" i="6" s="1"/>
  <c r="AH31" i="6"/>
  <c r="AH46" i="6" s="1"/>
  <c r="AS33" i="6"/>
  <c r="AS38" i="6" s="1"/>
  <c r="AW46" i="7"/>
  <c r="AV46" i="7" l="1"/>
  <c r="AQ46" i="7"/>
  <c r="AU46" i="7"/>
  <c r="AP46" i="7"/>
  <c r="AG31" i="6" l="1"/>
  <c r="AG46" i="6" s="1"/>
  <c r="AS31" i="6"/>
  <c r="AS46" i="6" s="1"/>
  <c r="AO46" i="7"/>
  <c r="AL31" i="7"/>
  <c r="AL46" i="7" s="1"/>
  <c r="AX26" i="7" l="1"/>
  <c r="AX31" i="7" s="1"/>
  <c r="AX46" i="7" s="1"/>
  <c r="BA26" i="7" l="1"/>
  <c r="BA31" i="7" s="1"/>
  <c r="BA46" i="7" s="1"/>
</calcChain>
</file>

<file path=xl/sharedStrings.xml><?xml version="1.0" encoding="utf-8"?>
<sst xmlns="http://schemas.openxmlformats.org/spreadsheetml/2006/main" count="342" uniqueCount="215">
  <si>
    <t>A</t>
  </si>
  <si>
    <t>B</t>
  </si>
  <si>
    <t>C</t>
  </si>
  <si>
    <t>D</t>
  </si>
  <si>
    <t>Názov projektu:</t>
  </si>
  <si>
    <t>Cena práce
[EUR]</t>
  </si>
  <si>
    <t>Zamestnanec 1</t>
  </si>
  <si>
    <t>Zamestnanec 2</t>
  </si>
  <si>
    <t>Zamestnanec 3</t>
  </si>
  <si>
    <t>R</t>
  </si>
  <si>
    <t>S</t>
  </si>
  <si>
    <t>T</t>
  </si>
  <si>
    <t>U</t>
  </si>
  <si>
    <t>V</t>
  </si>
  <si>
    <t>W</t>
  </si>
  <si>
    <t>Nemocenské poistenie
[EUR]</t>
  </si>
  <si>
    <t>Starobné poistenie
[EUR]</t>
  </si>
  <si>
    <t>Invalidné poistenie
[EUR]</t>
  </si>
  <si>
    <t>Úrazové poistenie
[EUR]</t>
  </si>
  <si>
    <t>Rezervný fond
[EUR]</t>
  </si>
  <si>
    <t>CELKOM za podporné aktivity projektu</t>
  </si>
  <si>
    <t>CELKOM ZA VŠETKY AKTIVITY</t>
  </si>
  <si>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</si>
  <si>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</si>
  <si>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</si>
  <si>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</si>
  <si>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</si>
  <si>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</si>
  <si>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</si>
  <si>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</si>
  <si>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</si>
  <si>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</si>
  <si>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</si>
  <si>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</si>
  <si>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</si>
  <si>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</si>
  <si>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</si>
  <si>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Odvody zamestnávateľa z vymeriavacieho základu v zmysle výplatnej pásky
[EUR]</t>
  </si>
  <si>
    <t>Pracovná pozícia</t>
  </si>
  <si>
    <t>E</t>
  </si>
  <si>
    <t>X</t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</si>
  <si>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</si>
  <si>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r>
      <rPr>
        <b/>
        <sz val="11"/>
        <rFont val="Times New Roman"/>
        <family val="1"/>
        <charset val="238"/>
      </rPr>
      <t>Slúži ako podklad pre vyplnenie prílohy</t>
    </r>
    <r>
      <rPr>
        <b/>
        <i/>
        <sz val="11"/>
        <rFont val="Times New Roman"/>
        <family val="1"/>
        <charset val="238"/>
      </rPr>
      <t xml:space="preserve"> Súhrnný účtovný doklad - mzdové výdavky</t>
    </r>
  </si>
  <si>
    <t>AD</t>
  </si>
  <si>
    <t>AF</t>
  </si>
  <si>
    <t>AG</t>
  </si>
  <si>
    <t>Nárokovaný osobný príplatok [EUR]</t>
  </si>
  <si>
    <t>Nárokovaný tarifný plat [EUR]</t>
  </si>
  <si>
    <t>AB</t>
  </si>
  <si>
    <t>Kód projektu v ITMS2014+:</t>
  </si>
  <si>
    <t>Y</t>
  </si>
  <si>
    <t>AH</t>
  </si>
  <si>
    <t>2.1</t>
  </si>
  <si>
    <t>2.2</t>
  </si>
  <si>
    <t>2.3</t>
  </si>
  <si>
    <t>2.4</t>
  </si>
  <si>
    <t>2.5</t>
  </si>
  <si>
    <t>2.6</t>
  </si>
  <si>
    <t>Mesačné sadzby:</t>
  </si>
  <si>
    <t>Hodinové sadzby:</t>
  </si>
  <si>
    <t xml:space="preserve">Tarifný plat [EUR]
</t>
  </si>
  <si>
    <t xml:space="preserve">Osobný príplatok [EUR]
</t>
  </si>
  <si>
    <t>Hrubá mzda očistená od neoprávnených zložiek mzdy v rámci aktivity na projekte
[EUR]</t>
  </si>
  <si>
    <t>Nárokované odvody zamestnávateľa z vymeriavacieho základu očistené od neoprávnených zložiek mzdy v rámci aktivít na projekte
[EUR]</t>
  </si>
  <si>
    <t>Hrubá mzda spolu (základ, náhrady, odmeny) v zmysle výplatnej pásky
[EUR]</t>
  </si>
  <si>
    <t>P</t>
  </si>
  <si>
    <t>Q</t>
  </si>
  <si>
    <t xml:space="preserve">Ostatné nárokované zložky mzdy </t>
  </si>
  <si>
    <t xml:space="preserve"> Nárokovaná hrubá mzda v rámci aktivity na projekte
[EUR]</t>
  </si>
  <si>
    <t>AI</t>
  </si>
  <si>
    <t>AJ</t>
  </si>
  <si>
    <t>AK</t>
  </si>
  <si>
    <t>AL</t>
  </si>
  <si>
    <t>AM</t>
  </si>
  <si>
    <t>AN</t>
  </si>
  <si>
    <t>Nárokovaná odmena</t>
  </si>
  <si>
    <t>M                               Neoprávnené zložky mzdy</t>
  </si>
  <si>
    <t>N</t>
  </si>
  <si>
    <t>Uplatňuje si Prijímateľ/Partner Prijímateľa rezervný fond?</t>
  </si>
  <si>
    <t>AE</t>
  </si>
  <si>
    <t>AO</t>
  </si>
  <si>
    <t>AP</t>
  </si>
  <si>
    <t>AQ</t>
  </si>
  <si>
    <t>AR</t>
  </si>
  <si>
    <t>AS</t>
  </si>
  <si>
    <t>Fond pracovného času vrátane platených sviatkov v mesiaci
[hodiny]</t>
  </si>
  <si>
    <t>Hrubá mzda očistená od neoprávnených zložiek mzdy
[EUR]</t>
  </si>
  <si>
    <t>Hrubá mzda v zmysle výplatnej pásky očistená od neoprávnených zložiek mzdy
[EUR]</t>
  </si>
  <si>
    <t>AW</t>
  </si>
  <si>
    <t>Zamestnanec 4</t>
  </si>
  <si>
    <t>Zamestnanec 5</t>
  </si>
  <si>
    <t>CELKOM za hlavnú aktivitu X projektu</t>
  </si>
  <si>
    <t>CELKOM za hlavnú aktivitu Y projektu</t>
  </si>
  <si>
    <t>Príspevok zamestnávateľa DDS (v EUR):</t>
  </si>
  <si>
    <t>Odvodové sadzby podľa typu Prijímateľa/Partnera Prijímateľa:</t>
  </si>
  <si>
    <t>Názov Prijímateľa/Partnera Prijímateľa:</t>
  </si>
  <si>
    <r>
      <t xml:space="preserve">* </t>
    </r>
    <r>
      <rPr>
        <sz val="10"/>
        <rFont val="Times New Roman"/>
        <family val="1"/>
        <charset val="238"/>
      </rPr>
      <t>Prenášané položky z minulého mesiaca (napr. dovolenka, lekár a pod.) zobrazujúce sa na výplatnej páske je potrebné zdokladovať, aby nedošlo k duplicitnej platbe.</t>
    </r>
  </si>
  <si>
    <t>F = D - E</t>
  </si>
  <si>
    <t>K                               Neoprávnené zložky mzdy</t>
  </si>
  <si>
    <t>L</t>
  </si>
  <si>
    <t>O</t>
  </si>
  <si>
    <t>M</t>
  </si>
  <si>
    <t xml:space="preserve">O = G+N
</t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</si>
  <si>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alebo perom).</t>
    </r>
  </si>
  <si>
    <t>Z</t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</si>
  <si>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v Pracovnom výkaze (Príloha č. 04) zamestnanca.</t>
    </r>
  </si>
  <si>
    <t>UPOZORNENIE: Prijímateľ predkladá prílohu Pr04a za každý mesiac samostatne !</t>
  </si>
  <si>
    <t>Mesiac a rok
(vo formáte
mm/rrrr)</t>
  </si>
  <si>
    <t>Meno a priezvisko zamestnanca</t>
  </si>
  <si>
    <t>AA</t>
  </si>
  <si>
    <t>AB
= AA * F</t>
  </si>
  <si>
    <t>AC a AD</t>
  </si>
  <si>
    <t>AT</t>
  </si>
  <si>
    <t>AU</t>
  </si>
  <si>
    <t>AV</t>
  </si>
  <si>
    <t>AF = AG až AK</t>
  </si>
  <si>
    <t>2.7</t>
  </si>
  <si>
    <t>2.8</t>
  </si>
  <si>
    <t xml:space="preserve">Názov Prijímateľa/Partnera Prijímateľa: </t>
  </si>
  <si>
    <t>Mesiac a rok vzniku deklarovaných výdavkov:</t>
  </si>
  <si>
    <t xml:space="preserve">   F = E / D</t>
  </si>
  <si>
    <t xml:space="preserve"> Tarifný plat [EUR]
</t>
  </si>
  <si>
    <t>G                                 = H+ I + J + K</t>
  </si>
  <si>
    <t>H až J                                                                                                                                                            Oprávnené zložky mzdy v zmysle platového dekrétu a výplatnej pásky</t>
  </si>
  <si>
    <t xml:space="preserve">  Osobný príplatok [EUR]
</t>
  </si>
  <si>
    <t xml:space="preserve">  Cena práce
[EUR]</t>
  </si>
  <si>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</si>
  <si>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r>
      <rPr>
        <vertAlign val="superscript"/>
        <sz val="10"/>
        <color theme="1"/>
        <rFont val="Times New Roman"/>
        <family val="1"/>
        <charset val="238"/>
      </rPr>
      <t>5</t>
    </r>
    <r>
      <rPr>
        <sz val="10"/>
        <color theme="1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color theme="1"/>
        <rFont val="Times New Roman"/>
        <family val="1"/>
        <charset val="238"/>
      </rPr>
      <t>aktivite projektu</t>
    </r>
    <r>
      <rPr>
        <sz val="10"/>
        <color theme="1"/>
        <rFont val="Times New Roman"/>
        <family val="1"/>
        <charset val="238"/>
      </rPr>
      <t xml:space="preserve"> uvedený v Pracovnom výkaze (Príloha č. 04) zamestnanca.</t>
    </r>
  </si>
  <si>
    <r>
      <t>Platná verzia Príručky k OV pre DOP</t>
    </r>
    <r>
      <rPr>
        <b/>
        <vertAlign val="superscript"/>
        <sz val="10"/>
        <color theme="1"/>
        <rFont val="Times New Roman"/>
        <family val="1"/>
        <charset val="238"/>
      </rPr>
      <t>2</t>
    </r>
    <r>
      <rPr>
        <b/>
        <sz val="10"/>
        <color theme="1"/>
        <rFont val="Times New Roman"/>
        <family val="1"/>
        <charset val="238"/>
      </rPr>
      <t>:</t>
    </r>
  </si>
  <si>
    <r>
      <t>Fond pracovného času odpracovaný na aktivite projektu vrátane sviatkov, dovolenky, lekára očistený od DPN, PN a OČR</t>
    </r>
    <r>
      <rPr>
        <vertAlign val="superscript"/>
        <sz val="9"/>
        <color theme="1"/>
        <rFont val="Times New Roman"/>
        <family val="1"/>
        <charset val="238"/>
      </rPr>
      <t>6</t>
    </r>
    <r>
      <rPr>
        <sz val="9"/>
        <color theme="1"/>
        <rFont val="Times New Roman"/>
        <family val="1"/>
        <charset val="238"/>
      </rPr>
      <t xml:space="preserve">
[hodiny]</t>
    </r>
  </si>
  <si>
    <t>Hrubá mzda spolu (základ, náhrady, odmeny, príplatok k náhrade mzdy za DPN) v zmysle výplatnej pásky
[EUR]</t>
  </si>
  <si>
    <t xml:space="preserve"> Nárokovaná hrubá mzda bez príplatku k náhrade mzdy za DPN
[EUR]</t>
  </si>
  <si>
    <r>
      <t>G                                 = H + I + J + K + L + M +</t>
    </r>
    <r>
      <rPr>
        <sz val="9"/>
        <color theme="1"/>
        <rFont val="Times New Roman"/>
        <family val="1"/>
        <charset val="238"/>
      </rPr>
      <t xml:space="preserve"> AD</t>
    </r>
  </si>
  <si>
    <t>Q = G+P</t>
  </si>
  <si>
    <t>Ostatné nárokované zložky mzdy [EUR]</t>
  </si>
  <si>
    <r>
      <t>H až L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Oprávnené zložky mzdy v zmysle platového dekrétu a výplatnej pásky</t>
    </r>
  </si>
  <si>
    <r>
      <t xml:space="preserve"> Ostatné oprávnené zložky mzdy (napr. hodnostné, riadenie, škodlivé prostredie,</t>
    </r>
    <r>
      <rPr>
        <vertAlign val="superscript"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>atď.) [EUR]</t>
    </r>
  </si>
  <si>
    <t xml:space="preserve"> Neoprávnené výdavky vstupujúce do vymeriavacieho základu pre výpočet odvodov zdravotného poistenia (DDS, príspevok na ošatenie v rámci HAZZ, príspevok SF - doprava, atď.) [EUR]</t>
  </si>
  <si>
    <t>Neoprávnené výdavky nevstupujúce do vymeriavacieho základu pre výpočet odvodov sociálneho poistenia [EUR]</t>
  </si>
  <si>
    <t>Nárokovaná hrubá mzda a odvody celkom  [EUR]</t>
  </si>
  <si>
    <r>
      <rPr>
        <vertAlign val="superscript"/>
        <sz val="10"/>
        <rFont val="Times New Roman"/>
        <family val="1"/>
        <charset val="238"/>
      </rPr>
      <t xml:space="preserve">12 </t>
    </r>
    <r>
      <rPr>
        <sz val="10"/>
        <rFont val="Times New Roman"/>
        <family val="1"/>
        <charset val="238"/>
      </rPr>
      <t>Vzťahuje sa výlučne na zamestnancov so 100 %-nou mierou zapojenia do realizácie príslušného projektu v zmysle platnej legislatívy.zákona č. 462/2003 Z. z. o náhrade príjmu pri dočasnej pracovnej neschopnosti zamestnanca a o zmene a doplnení niektorých zákonov, resp. inej platnej legislatívy (napr. zákon č. 55/2017 Z. z.o štátnej službe a o zmene a doplnení niektorých zákonov, aktuálne platné kolektívne zmluvy a pod.)</t>
    </r>
  </si>
  <si>
    <r>
      <t>Hlavná aktivita X projektu</t>
    </r>
    <r>
      <rPr>
        <b/>
        <vertAlign val="superscript"/>
        <sz val="9"/>
        <color theme="1"/>
        <rFont val="Times New Roman"/>
        <family val="1"/>
        <charset val="238"/>
      </rPr>
      <t>13</t>
    </r>
    <r>
      <rPr>
        <b/>
        <sz val="9"/>
        <color theme="1"/>
        <rFont val="Times New Roman"/>
        <family val="1"/>
        <charset val="238"/>
      </rPr>
      <t>:</t>
    </r>
  </si>
  <si>
    <r>
      <t>Hlavná aktivita Y projektu</t>
    </r>
    <r>
      <rPr>
        <b/>
        <vertAlign val="superscript"/>
        <sz val="9"/>
        <color theme="1"/>
        <rFont val="Times New Roman"/>
        <family val="1"/>
        <charset val="238"/>
      </rPr>
      <t>13</t>
    </r>
    <r>
      <rPr>
        <b/>
        <sz val="9"/>
        <color theme="1"/>
        <rFont val="Times New Roman"/>
        <family val="1"/>
        <charset val="238"/>
      </rPr>
      <t>:</t>
    </r>
  </si>
  <si>
    <r>
      <t xml:space="preserve"> Náhrada mzdy za DPN</t>
    </r>
    <r>
      <rPr>
        <vertAlign val="superscript"/>
        <sz val="9"/>
        <rFont val="Times New Roman"/>
        <family val="1"/>
        <charset val="238"/>
      </rPr>
      <t>12</t>
    </r>
    <r>
      <rPr>
        <sz val="9"/>
        <rFont val="Times New Roman"/>
        <family val="1"/>
        <charset val="238"/>
      </rPr>
      <t xml:space="preserve"> [EUR]</t>
    </r>
  </si>
  <si>
    <r>
      <t xml:space="preserve"> Príplatok k náhrade mzdy za DPN</t>
    </r>
    <r>
      <rPr>
        <vertAlign val="superscript"/>
        <sz val="9"/>
        <rFont val="Times New Roman"/>
        <family val="1"/>
        <charset val="238"/>
      </rPr>
      <t xml:space="preserve">12         </t>
    </r>
    <r>
      <rPr>
        <sz val="9"/>
        <rFont val="Times New Roman"/>
        <family val="1"/>
        <charset val="238"/>
      </rPr>
      <t xml:space="preserve">  [EUR]</t>
    </r>
  </si>
  <si>
    <t>** Prenášané položky z minulého mesiaca (napr. dovolenka, lekár a pod.) zobrazujúce sa na výplatnej páske je potrebné zdokladovať, aby nedošlo k duplicitnej platbe.</t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</si>
  <si>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9</t>
    </r>
    <r>
      <rPr>
        <sz val="9"/>
        <color theme="1"/>
        <rFont val="Times New Roman"/>
        <family val="1"/>
        <charset val="238"/>
      </rPr>
      <t xml:space="preserve">
621             [EUR]   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</si>
  <si>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9</t>
    </r>
    <r>
      <rPr>
        <sz val="9"/>
        <color theme="1"/>
        <rFont val="Times New Roman"/>
        <family val="1"/>
        <charset val="238"/>
      </rPr>
      <t xml:space="preserve">
623            [EUR]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</si>
  <si>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9</t>
    </r>
    <r>
      <rPr>
        <sz val="9"/>
        <color theme="1"/>
        <rFont val="Times New Roman"/>
        <family val="1"/>
        <charset val="238"/>
      </rPr>
      <t xml:space="preserve">
621                          [EUR]           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</si>
  <si>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9</t>
    </r>
    <r>
      <rPr>
        <sz val="9"/>
        <color theme="1"/>
        <rFont val="Times New Roman"/>
        <family val="1"/>
        <charset val="238"/>
      </rPr>
      <t xml:space="preserve">
623                              [EUR]                                   </t>
    </r>
  </si>
  <si>
    <r>
      <t>Hlavná aktivita X projektu</t>
    </r>
    <r>
      <rPr>
        <b/>
        <vertAlign val="superscript"/>
        <sz val="9"/>
        <rFont val="Times New Roman"/>
        <family val="1"/>
        <charset val="238"/>
      </rPr>
      <t>10</t>
    </r>
    <r>
      <rPr>
        <b/>
        <sz val="9"/>
        <rFont val="Times New Roman"/>
        <family val="1"/>
        <charset val="238"/>
      </rPr>
      <t>:</t>
    </r>
  </si>
  <si>
    <r>
      <t>Hlavná aktivita Y projektu</t>
    </r>
    <r>
      <rPr>
        <b/>
        <vertAlign val="superscript"/>
        <sz val="9"/>
        <rFont val="Times New Roman"/>
        <family val="1"/>
        <charset val="238"/>
      </rPr>
      <t>10</t>
    </r>
    <r>
      <rPr>
        <b/>
        <sz val="9"/>
        <rFont val="Times New Roman"/>
        <family val="1"/>
        <charset val="238"/>
      </rPr>
      <t>:</t>
    </r>
  </si>
  <si>
    <r>
      <rPr>
        <vertAlign val="superscript"/>
        <sz val="10"/>
        <color theme="1"/>
        <rFont val="Times New Roman"/>
        <family val="1"/>
        <charset val="238"/>
      </rPr>
      <t xml:space="preserve">4 </t>
    </r>
    <r>
      <rPr>
        <sz val="10"/>
        <color theme="1"/>
        <rFont val="Times New Roman"/>
        <family val="1"/>
        <charset val="238"/>
      </rPr>
      <t xml:space="preserve">Poistenie na financovanie podpory v rámci poistenia v nezamestnanosti je relevantné iba v prípade určitých typov Prijímateľov. </t>
    </r>
  </si>
  <si>
    <r>
      <t>Garančný fond</t>
    </r>
    <r>
      <rPr>
        <vertAlign val="superscript"/>
        <sz val="9"/>
        <color theme="1"/>
        <rFont val="Times New Roman"/>
        <family val="1"/>
        <charset val="238"/>
      </rPr>
      <t>3</t>
    </r>
    <r>
      <rPr>
        <sz val="9"/>
        <color theme="1"/>
        <rFont val="Times New Roman"/>
        <family val="1"/>
        <charset val="238"/>
      </rPr>
      <t xml:space="preserve">
[EUR]</t>
    </r>
  </si>
  <si>
    <r>
      <t>Poistné na financovanie podpory</t>
    </r>
    <r>
      <rPr>
        <vertAlign val="superscript"/>
        <sz val="9"/>
        <color theme="1"/>
        <rFont val="Times New Roman"/>
        <family val="1"/>
        <charset val="238"/>
      </rPr>
      <t>4</t>
    </r>
    <r>
      <rPr>
        <sz val="9"/>
        <color theme="1"/>
        <rFont val="Times New Roman"/>
        <family val="1"/>
        <charset val="238"/>
      </rPr>
      <t xml:space="preserve"> [EUR]</t>
    </r>
  </si>
  <si>
    <r>
      <t>Poistenie v nezamestnanosti</t>
    </r>
    <r>
      <rPr>
        <vertAlign val="superscript"/>
        <sz val="9"/>
        <color theme="1"/>
        <rFont val="Times New Roman"/>
        <family val="1"/>
        <charset val="238"/>
      </rPr>
      <t>4</t>
    </r>
    <r>
      <rPr>
        <sz val="9"/>
        <color theme="1"/>
        <rFont val="Times New Roman"/>
        <family val="1"/>
        <charset val="238"/>
      </rPr>
      <t xml:space="preserve">
[EUR]</t>
    </r>
  </si>
  <si>
    <r>
      <t>Poist. v nezamestnanosti</t>
    </r>
    <r>
      <rPr>
        <vertAlign val="superscript"/>
        <sz val="9"/>
        <color theme="1"/>
        <rFont val="Times New Roman"/>
        <family val="1"/>
        <charset val="238"/>
      </rPr>
      <t xml:space="preserve">4 </t>
    </r>
    <r>
      <rPr>
        <sz val="9"/>
        <color theme="1"/>
        <rFont val="Times New Roman"/>
        <family val="1"/>
        <charset val="238"/>
      </rPr>
      <t xml:space="preserve">
[EUR]</t>
    </r>
  </si>
  <si>
    <r>
      <t>Poist. v nezamestnanosti</t>
    </r>
    <r>
      <rPr>
        <vertAlign val="superscript"/>
        <sz val="9"/>
        <color theme="1"/>
        <rFont val="Times New Roman"/>
        <family val="1"/>
        <charset val="238"/>
      </rPr>
      <t>4</t>
    </r>
    <r>
      <rPr>
        <sz val="9"/>
        <color theme="1"/>
        <rFont val="Times New Roman"/>
        <family val="1"/>
        <charset val="238"/>
      </rPr>
      <t xml:space="preserve">
[EUR]</t>
    </r>
  </si>
  <si>
    <r>
      <rPr>
        <vertAlign val="superscript"/>
        <sz val="10"/>
        <color theme="1"/>
        <rFont val="Times New Roman"/>
        <family val="1"/>
        <charset val="238"/>
      </rPr>
      <t>6</t>
    </r>
    <r>
      <rPr>
        <sz val="10"/>
        <color theme="1"/>
        <rFont val="Times New Roman"/>
        <family val="1"/>
        <charset val="238"/>
      </rPr>
      <t xml:space="preserve"> Uvedú sa oprávnené zložky mzdy v zmysle platového dekrétu.</t>
    </r>
  </si>
  <si>
    <r>
      <t>Ostatné oprávnené zložky mzdy</t>
    </r>
    <r>
      <rPr>
        <vertAlign val="superscript"/>
        <sz val="9"/>
        <color theme="1"/>
        <rFont val="Times New Roman"/>
        <family val="1"/>
        <charset val="238"/>
      </rPr>
      <t>6</t>
    </r>
    <r>
      <rPr>
        <sz val="9"/>
        <color theme="1"/>
        <rFont val="Times New Roman"/>
        <family val="1"/>
        <charset val="238"/>
      </rPr>
      <t xml:space="preserve"> (napr. hodnostné, riadenie, príplatok za sťažené prostredie)</t>
    </r>
    <r>
      <rPr>
        <vertAlign val="superscript"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[EUR]</t>
    </r>
  </si>
  <si>
    <r>
      <rPr>
        <vertAlign val="superscript"/>
        <sz val="10"/>
        <color theme="1"/>
        <rFont val="Times New Roman"/>
        <family val="1"/>
        <charset val="238"/>
      </rPr>
      <t>7</t>
    </r>
    <r>
      <rPr>
        <sz val="10"/>
        <color theme="1"/>
        <rFont val="Times New Roman"/>
        <family val="1"/>
        <charset val="238"/>
      </rPr>
      <t xml:space="preserve"> Vzťahuje sa výlučne na zamestnancov s nižšou ako 100 %-nou mierou zapojenia do realizácie príslušného projektu. </t>
    </r>
  </si>
  <si>
    <r>
      <t>P až Z</t>
    </r>
    <r>
      <rPr>
        <b/>
        <vertAlign val="superscript"/>
        <sz val="9"/>
        <rFont val="Times New Roman"/>
        <family val="1"/>
        <charset val="238"/>
      </rPr>
      <t>8</t>
    </r>
    <r>
      <rPr>
        <sz val="9"/>
        <rFont val="Times New Roman"/>
        <family val="1"/>
        <charset val="238"/>
      </rPr>
      <t xml:space="preserve">
Odvody zamestnávateľa z vymeriavacieho zákl</t>
    </r>
    <r>
      <rPr>
        <sz val="9"/>
        <color theme="1"/>
        <rFont val="Times New Roman"/>
        <family val="1"/>
        <charset val="238"/>
      </rPr>
      <t>adu v zmysle výplatnej pásky</t>
    </r>
  </si>
  <si>
    <r>
      <rPr>
        <vertAlign val="superscript"/>
        <sz val="10"/>
        <color theme="1"/>
        <rFont val="Times New Roman"/>
        <family val="1"/>
        <charset val="238"/>
      </rPr>
      <t>8</t>
    </r>
    <r>
      <rPr>
        <sz val="10"/>
        <color theme="1"/>
        <rFont val="Times New Roman"/>
        <family val="1"/>
        <charset val="238"/>
      </rPr>
      <t xml:space="preserve"> Odvody 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</si>
  <si>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color theme="1"/>
        <rFont val="Times New Roman"/>
        <family val="1"/>
        <charset val="238"/>
      </rPr>
      <t>3</t>
    </r>
    <r>
      <rPr>
        <sz val="10"/>
        <color theme="1"/>
        <rFont val="Times New Roman"/>
        <family val="1"/>
        <charset val="238"/>
      </rPr>
      <t xml:space="preserve"> Garančný fond/garančné poistenie je relevantné iba v prípade určitých typov Prijímateľov (napr. súkromný sektor), ktorí majú zo zákona povinnosť ho odvádzať. Ostatní Prijímatelia uvádzajú hodnotu "0,00" EUR. 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</si>
  <si>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Poistenie na financovanie podpory v rámci poistenia v nezamestnanosti je relevantné iba v prípade určitých typov Prijímateľov. </t>
    </r>
  </si>
  <si>
    <r>
      <t>Je Prijímateľ/Partner Prijímateľa garančne poistený</t>
    </r>
    <r>
      <rPr>
        <b/>
        <vertAlign val="superscript"/>
        <sz val="10"/>
        <color theme="1"/>
        <rFont val="Times New Roman"/>
        <family val="1"/>
        <charset val="238"/>
      </rPr>
      <t>3</t>
    </r>
    <r>
      <rPr>
        <b/>
        <sz val="10"/>
        <color theme="1"/>
        <rFont val="Times New Roman"/>
        <family val="1"/>
        <charset val="238"/>
      </rPr>
      <t>?</t>
    </r>
  </si>
  <si>
    <r>
      <t>Je Prijímateľ/Partner Prijímateľa poistený na financovanie podpory v rámci poistenia v nezamestnanosti</t>
    </r>
    <r>
      <rPr>
        <b/>
        <vertAlign val="superscript"/>
        <sz val="10"/>
        <color theme="1"/>
        <rFont val="Times New Roman"/>
        <family val="1"/>
        <charset val="238"/>
      </rPr>
      <t>4</t>
    </r>
    <r>
      <rPr>
        <b/>
        <sz val="10"/>
        <color theme="1"/>
        <rFont val="Times New Roman"/>
        <family val="1"/>
        <charset val="238"/>
      </rPr>
      <t xml:space="preserve">? </t>
    </r>
  </si>
  <si>
    <r>
      <t>Počet hodín za DPN, PN a OČR</t>
    </r>
    <r>
      <rPr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[hodiny]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</si>
  <si>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Uvedú sa oprávnené príplatky v zmysle platového dekrétu.</t>
    </r>
  </si>
  <si>
    <r>
      <rPr>
        <vertAlign val="superscript"/>
        <sz val="10"/>
        <rFont val="Times New Roman"/>
        <family val="1"/>
        <charset val="238"/>
      </rPr>
      <t xml:space="preserve">8 </t>
    </r>
    <r>
      <rPr>
        <sz val="10"/>
        <rFont val="Times New Roman"/>
        <family val="1"/>
        <charset val="238"/>
      </rPr>
      <t>Odmena ako zložka mzdy je oprávnený výdavok výlučne v prípade, ak je poskytnutá zamestnancovi, ktorý pracuje iba na projekte/-och spolufinancovanom/-ých z EŠIF a ŠR SR, t. j. nevykonáva iné pracovné činnosti financované z iných zdrojov Prijímateľa/Partnera Prijímateľa (bez ohľadu na dĺžku pracovného času zamestnanca zamestnaného u konkrétneho Prijímateľa/Partnera Príjímateľa). Zároveň platí, že výška mzdy, vrátane odmeny, musí byť v súlade s predchádzajúcou mzdovou politikou zamestnávateľa/Prijímateľa/Partnera Prijímateľa, t. j. nie je možné akceptovať jej navýšenie iba z dôvodu zapojenia zamestnanca do projektu financovaného z prostriedkov EŠIF a ŠR SR.</t>
    </r>
  </si>
  <si>
    <r>
      <rPr>
        <vertAlign val="superscript"/>
        <sz val="10"/>
        <rFont val="Times New Roman"/>
        <family val="1"/>
        <charset val="238"/>
      </rPr>
      <t>9</t>
    </r>
    <r>
      <rPr>
        <sz val="10"/>
        <rFont val="Times New Roman"/>
        <family val="1"/>
        <charset val="238"/>
      </rPr>
      <t xml:space="preserve"> Neoprávnené zložky mzdy: odmeny (resp. prémie alebo rôzne variabilné zložky naviazané napr. na hospodárske výsledky Prijímateľa/Partnera Prijímateľa)</t>
    </r>
    <r>
      <rPr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odstupné, odchodné, preplatenie dovolenky pri odchode, dovolenka nad rámec alikvotnej časti za odpracované dni na projekte. Všetký príplatky mimo platového dekrétu.</t>
    </r>
  </si>
  <si>
    <r>
      <t>R až AB</t>
    </r>
    <r>
      <rPr>
        <b/>
        <vertAlign val="superscript"/>
        <sz val="9"/>
        <color theme="1"/>
        <rFont val="Times New Roman"/>
        <family val="1"/>
        <charset val="238"/>
      </rPr>
      <t>10</t>
    </r>
    <r>
      <rPr>
        <sz val="9"/>
        <color theme="1"/>
        <rFont val="Times New Roman"/>
        <family val="1"/>
        <charset val="238"/>
      </rPr>
      <t xml:space="preserve">
Odvody zamestnávateľa z vymeriavacieho základu v zmysle výplatnej pásky</t>
    </r>
  </si>
  <si>
    <r>
      <rPr>
        <vertAlign val="superscript"/>
        <sz val="10"/>
        <rFont val="Times New Roman"/>
        <family val="1"/>
        <charset val="238"/>
      </rPr>
      <t>10</t>
    </r>
    <r>
      <rPr>
        <sz val="10"/>
        <rFont val="Times New Roman"/>
        <family val="1"/>
        <charset val="238"/>
      </rPr>
      <t xml:space="preserve"> Odvody 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</si>
  <si>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11</t>
    </r>
    <r>
      <rPr>
        <sz val="9"/>
        <color theme="1"/>
        <rFont val="Times New Roman"/>
        <family val="1"/>
        <charset val="238"/>
      </rPr>
      <t xml:space="preserve">
621      [EUR]   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</si>
  <si>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11</t>
    </r>
    <r>
      <rPr>
        <sz val="9"/>
        <color theme="1"/>
        <rFont val="Times New Roman"/>
        <family val="1"/>
        <charset val="238"/>
      </rPr>
      <t xml:space="preserve">
623        [EUR]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</si>
  <si>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11</t>
    </r>
    <r>
      <rPr>
        <sz val="9"/>
        <color theme="1"/>
        <rFont val="Times New Roman"/>
        <family val="1"/>
        <charset val="238"/>
      </rPr>
      <t xml:space="preserve">
621                       [EUR]           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</si>
  <si>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11</t>
    </r>
    <r>
      <rPr>
        <sz val="9"/>
        <color theme="1"/>
        <rFont val="Times New Roman"/>
        <family val="1"/>
        <charset val="238"/>
      </rPr>
      <t xml:space="preserve">
623                              [EUR]                                   </t>
    </r>
  </si>
  <si>
    <r>
      <rPr>
        <vertAlign val="superscript"/>
        <sz val="10"/>
        <rFont val="Times New Roman"/>
        <family val="1"/>
        <charset val="238"/>
      </rPr>
      <t xml:space="preserve">3 </t>
    </r>
    <r>
      <rPr>
        <sz val="10"/>
        <rFont val="Times New Roman"/>
        <family val="1"/>
        <charset val="238"/>
      </rPr>
      <t xml:space="preserve">Garančný fond/garančné poistenie je relevantné iba v prípade určitých typov Prijímateľov/Partnerov Prijímateľov (napr. súkromný sektor), ktorí majú zo zákona povinnosť ho odvádzať. Ostatní Prijímatelia/Partneri Prijímateľov uvádzajú hodnotu "0,00" EUR. </t>
    </r>
  </si>
  <si>
    <r>
      <rPr>
        <vertAlign val="superscript"/>
        <sz val="10"/>
        <rFont val="Times New Roman"/>
        <family val="1"/>
        <charset val="238"/>
      </rPr>
      <t>11</t>
    </r>
    <r>
      <rPr>
        <sz val="10"/>
        <rFont val="Times New Roman"/>
        <family val="1"/>
        <charset val="238"/>
      </rPr>
      <t xml:space="preserve"> Zdravotné poistenie - stlpce "R" ,"S" a "AM", "AN".  Prijímateľ v závislosti od poskytovateľa zdravotného poistenia vyberie iba jednu zdravotnú poisťovňu (621 - Všeobecná zdravotná poisťovňa alebo 623 - Ostatné zdravotné poisťovne). Príklad: Ak Prijímateľ vyberie zdravotnú poisťovňu 621, potom pre poisťovňu 623 uvedie hodnota "0,00" EUR.</t>
    </r>
  </si>
  <si>
    <t>Nárokované ostatné príplatky</t>
  </si>
  <si>
    <t xml:space="preserve">AC až 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Nárokovaná mzda a odvody zamestnávateľa na základe skutočne odpracovaných hodín na aktivite projektu v danom mesiaci </t>
  </si>
  <si>
    <t xml:space="preserve">AF až AY                                                                                                                                                                                                                                                                                                                                                                                                                                                                                                                                                                                                                                                                                                                                                                                               Nárokovaná mzda a odvody zamestnávateľa v damon mesiaci </t>
  </si>
  <si>
    <r>
      <t>systém sumarizačných hárkov: uplatnený / neuplatnený</t>
    </r>
    <r>
      <rPr>
        <vertAlign val="superscript"/>
        <sz val="12"/>
        <rFont val="Times New Roman"/>
        <family val="1"/>
        <charset val="238"/>
      </rPr>
      <t>1</t>
    </r>
  </si>
  <si>
    <t>Výpočet oprávnených mzdových výdavkov zamestnancov za mesiac XX/20XX</t>
  </si>
  <si>
    <t>Podporné aktivity projektu:</t>
  </si>
  <si>
    <t>Mesačné a hodinové sadzby finančných limitov v zmysle Príručky k oprávnenosti výdavkov pre dopytovo orientované projekty (PkOV pre DOP)</t>
  </si>
  <si>
    <t>Vezie PkOV pre DOP</t>
  </si>
  <si>
    <t>2.9</t>
  </si>
  <si>
    <r>
      <t>Je Prijímateľ/Partner Prijímateľa garančne poistený</t>
    </r>
    <r>
      <rPr>
        <b/>
        <vertAlign val="superscript"/>
        <sz val="10"/>
        <color theme="1"/>
        <rFont val="Times New Roman"/>
        <family val="1"/>
        <charset val="238"/>
      </rPr>
      <t>3</t>
    </r>
    <r>
      <rPr>
        <b/>
        <sz val="10"/>
        <color theme="1"/>
        <rFont val="Times New Roman"/>
        <family val="1"/>
        <charset val="238"/>
      </rPr>
      <t xml:space="preserve">? </t>
    </r>
  </si>
  <si>
    <t>Pomer hodín odpracovaných na aktivite projektu k fondu pracovného času v danom mesiaci
[%]</t>
  </si>
  <si>
    <r>
      <t>Celkový počet hodín odpracovaných na aktivite projektu v danom mesiaci</t>
    </r>
    <r>
      <rPr>
        <vertAlign val="superscript"/>
        <sz val="9"/>
        <color theme="1"/>
        <rFont val="Times New Roman"/>
        <family val="1"/>
        <charset val="238"/>
      </rPr>
      <t>5</t>
    </r>
    <r>
      <rPr>
        <sz val="9"/>
        <color theme="1"/>
        <rFont val="Times New Roman"/>
        <family val="1"/>
        <charset val="238"/>
      </rPr>
      <t xml:space="preserve">
[hodiny]</t>
    </r>
  </si>
  <si>
    <t xml:space="preserve">  Neoprávnené výdavky vstupujúce do vymeriavacieho základu pre výpočet odvodov zdravotného poistenia (napr. DDS, príspevok na ošatenie v rámci HAZZ, príspevok SF - doprava, atď.) [EUR]</t>
  </si>
  <si>
    <r>
      <t xml:space="preserve"> Neoprávnené zložky mzdy</t>
    </r>
    <r>
      <rPr>
        <b/>
        <vertAlign val="superscript"/>
        <sz val="9"/>
        <color theme="1"/>
        <rFont val="Times New Roman"/>
        <family val="1"/>
        <charset val="238"/>
      </rPr>
      <t>7</t>
    </r>
    <r>
      <rPr>
        <sz val="9"/>
        <color theme="1"/>
        <rFont val="Times New Roman"/>
        <family val="1"/>
        <charset val="238"/>
      </rPr>
      <t xml:space="preserve">
(napr. odmeny, sociálny fond, príplatok za zmennosť, nadčasy, pohotovosť, atď. v zmysle platového dekrétu resp. výplatnej pásky) [EUR)</t>
    </r>
  </si>
  <si>
    <t>AS = AC + AG</t>
  </si>
  <si>
    <r>
      <t>Ostatné oprávnené príplatky</t>
    </r>
    <r>
      <rPr>
        <vertAlign val="superscript"/>
        <sz val="9"/>
        <color theme="1"/>
        <rFont val="Times New Roman"/>
        <family val="1"/>
        <charset val="238"/>
      </rPr>
      <t xml:space="preserve">7  </t>
    </r>
    <r>
      <rPr>
        <sz val="9"/>
        <color theme="1"/>
        <rFont val="Times New Roman"/>
        <family val="1"/>
        <charset val="238"/>
      </rPr>
      <t>[EUR]</t>
    </r>
  </si>
  <si>
    <r>
      <t xml:space="preserve"> Oprávnené odmeny</t>
    </r>
    <r>
      <rPr>
        <vertAlign val="superscript"/>
        <sz val="9"/>
        <color theme="1"/>
        <rFont val="Times New Roman"/>
        <family val="1"/>
        <charset val="238"/>
      </rPr>
      <t xml:space="preserve">8 </t>
    </r>
    <r>
      <rPr>
        <sz val="9"/>
        <color theme="1"/>
        <rFont val="Times New Roman"/>
        <family val="1"/>
        <charset val="238"/>
      </rPr>
      <t>[EUR]</t>
    </r>
  </si>
  <si>
    <r>
      <t>Neoprávnené zložky mzdy</t>
    </r>
    <r>
      <rPr>
        <b/>
        <vertAlign val="superscript"/>
        <sz val="9"/>
        <color theme="1"/>
        <rFont val="Times New Roman"/>
        <family val="1"/>
        <charset val="238"/>
      </rPr>
      <t xml:space="preserve">9 </t>
    </r>
    <r>
      <rPr>
        <sz val="9"/>
        <color theme="1"/>
        <rFont val="Times New Roman"/>
        <family val="1"/>
        <charset val="238"/>
      </rPr>
      <t>vstupujúce do hrubej mzdy (odmeny, sociálny fond, príplatok za pohotovosť, zmennosť, ošatné, atď. v zmysle platového dekrétu</t>
    </r>
    <r>
      <rPr>
        <sz val="9"/>
        <color rgb="FF0000FF"/>
        <rFont val="Times New Roman"/>
        <family val="1"/>
        <charset val="238"/>
      </rPr>
      <t>,</t>
    </r>
    <r>
      <rPr>
        <sz val="9"/>
        <color theme="1"/>
        <rFont val="Times New Roman"/>
        <family val="1"/>
        <charset val="238"/>
      </rPr>
      <t xml:space="preserve"> resp. výplatnej pásky)
[EUR]</t>
    </r>
  </si>
  <si>
    <t>Nárokovaná hrubá mzda bez príplatku k náhrade mzdy za DPN a odvody 
[EUR]</t>
  </si>
  <si>
    <r>
      <t>Nárokovaná náhrada mzdy za DPN</t>
    </r>
    <r>
      <rPr>
        <vertAlign val="superscript"/>
        <sz val="9"/>
        <color theme="1"/>
        <rFont val="Times New Roman"/>
        <family val="1"/>
        <charset val="238"/>
      </rPr>
      <t xml:space="preserve">12 
</t>
    </r>
    <r>
      <rPr>
        <sz val="9"/>
        <color theme="1"/>
        <rFont val="Times New Roman"/>
        <family val="1"/>
        <charset val="238"/>
      </rPr>
      <t>[EUR]</t>
    </r>
  </si>
  <si>
    <r>
      <t>Nárokovaný príplatok k náhrade mzdy za DPN</t>
    </r>
    <r>
      <rPr>
        <vertAlign val="superscript"/>
        <sz val="9"/>
        <color theme="1"/>
        <rFont val="Times New Roman"/>
        <family val="1"/>
        <charset val="238"/>
      </rPr>
      <t xml:space="preserve">12 
</t>
    </r>
    <r>
      <rPr>
        <sz val="9"/>
        <color theme="1"/>
        <rFont val="Times New Roman"/>
        <family val="1"/>
        <charset val="238"/>
      </rPr>
      <t>[EUR]</t>
    </r>
  </si>
  <si>
    <t>Nárokovaná suma celkom 
[EUR]</t>
  </si>
  <si>
    <r>
      <rPr>
        <vertAlign val="superscript"/>
        <sz val="10"/>
        <color theme="1"/>
        <rFont val="Times New Roman"/>
        <family val="1"/>
        <charset val="238"/>
      </rPr>
      <t>13</t>
    </r>
    <r>
      <rPr>
        <sz val="10"/>
        <color theme="1"/>
        <rFont val="Times New Roman"/>
        <family val="1"/>
        <charset val="238"/>
      </rPr>
      <t xml:space="preserve"> Uvedie sa celý názov hlavnej aktivity/a</t>
    </r>
    <r>
      <rPr>
        <sz val="10"/>
        <rFont val="Times New Roman"/>
        <family val="1"/>
        <charset val="238"/>
      </rPr>
      <t>ktivít projektu</t>
    </r>
    <r>
      <rPr>
        <sz val="10"/>
        <color theme="1"/>
        <rFont val="Times New Roman"/>
        <family val="1"/>
        <charset val="238"/>
      </rPr>
      <t xml:space="preserve"> v zmysle Predmetu podpory NFP, ktorý tvorí prílohu č. 2 Zmluvy o poskytnutí NFP/ </t>
    </r>
    <r>
      <rPr>
        <sz val="10"/>
        <color rgb="FFFF0000"/>
        <rFont val="Times New Roman"/>
        <family val="1"/>
        <charset val="238"/>
      </rPr>
      <t>Rozhodnutia o schválení ŽoNFP.</t>
    </r>
  </si>
  <si>
    <r>
      <rPr>
        <vertAlign val="superscript"/>
        <sz val="10"/>
        <color theme="1"/>
        <rFont val="Times New Roman"/>
        <family val="1"/>
        <charset val="238"/>
      </rPr>
      <t xml:space="preserve">10 </t>
    </r>
    <r>
      <rPr>
        <sz val="10"/>
        <color theme="1"/>
        <rFont val="Times New Roman"/>
        <family val="1"/>
        <charset val="238"/>
      </rPr>
      <t>Uvedie sa celý názov/názvy hlavnej aktivity projektu</t>
    </r>
    <r>
      <rPr>
        <sz val="10"/>
        <color rgb="FFFF0000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>v zmysle Predmetu podpory NFP, ktorý tvorí prílohu č. 2 Zmluvy o poskytnutí NFP</t>
    </r>
    <r>
      <rPr>
        <sz val="10"/>
        <color rgb="FF0000FF"/>
        <rFont val="Times New Roman"/>
        <family val="1"/>
        <charset val="238"/>
      </rPr>
      <t xml:space="preserve">/ </t>
    </r>
    <r>
      <rPr>
        <sz val="10"/>
        <color rgb="FFFF0000"/>
        <rFont val="Times New Roman"/>
        <family val="1"/>
        <charset val="238"/>
      </rPr>
      <t>Rozhodnutia o schválení ŽoNFP.</t>
    </r>
  </si>
  <si>
    <r>
      <t xml:space="preserve">* Neoprávnené výdavky: </t>
    </r>
    <r>
      <rPr>
        <strike/>
        <sz val="10"/>
        <color rgb="FFFF0000"/>
        <rFont val="Times New Roman"/>
        <family val="1"/>
        <charset val="238"/>
      </rPr>
      <t xml:space="preserve">DPN = </t>
    </r>
    <r>
      <rPr>
        <sz val="10"/>
        <color theme="1"/>
        <rFont val="Times New Roman"/>
        <family val="1"/>
        <charset val="238"/>
      </rPr>
      <t>dočasná pracovná neschopnosť, počas ktorej poberá zamestnanec náhradu príjmu od zamestnávateľa</t>
    </r>
    <r>
      <rPr>
        <sz val="10"/>
        <color rgb="FF0000FF"/>
        <rFont val="Times New Roman"/>
        <family val="1"/>
        <charset val="238"/>
      </rPr>
      <t>,</t>
    </r>
    <r>
      <rPr>
        <strike/>
        <sz val="10"/>
        <color rgb="FFFF0000"/>
        <rFont val="Times New Roman"/>
        <family val="1"/>
        <charset val="238"/>
      </rPr>
      <t>. PN =</t>
    </r>
    <r>
      <rPr>
        <sz val="10"/>
        <color rgb="FFFF0000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 xml:space="preserve">nemocenské dávky hradené zo strany </t>
    </r>
    <r>
      <rPr>
        <strike/>
        <sz val="10"/>
        <color rgb="FFFF0000"/>
        <rFont val="Times New Roman"/>
        <family val="1"/>
        <charset val="238"/>
      </rPr>
      <t>zamestnávateľa</t>
    </r>
    <r>
      <rPr>
        <sz val="10"/>
        <color rgb="FFFF0000"/>
        <rFont val="Times New Roman"/>
        <family val="1"/>
        <charset val="238"/>
      </rPr>
      <t>Sociálnej poisťovne</t>
    </r>
    <r>
      <rPr>
        <sz val="10"/>
        <color theme="1"/>
        <rFont val="Times New Roman"/>
        <family val="1"/>
        <charset val="238"/>
      </rPr>
      <t xml:space="preserve"> počas dočasnej pracovnej neschopnosti,</t>
    </r>
    <r>
      <rPr>
        <strike/>
        <sz val="10"/>
        <color rgb="FF0000FF"/>
        <rFont val="Times New Roman"/>
        <family val="1"/>
        <charset val="238"/>
      </rPr>
      <t xml:space="preserve">. </t>
    </r>
    <r>
      <rPr>
        <strike/>
        <sz val="10"/>
        <color rgb="FFFF0000"/>
        <rFont val="Times New Roman"/>
        <family val="1"/>
        <charset val="238"/>
      </rPr>
      <t xml:space="preserve">OČR = </t>
    </r>
    <r>
      <rPr>
        <sz val="10"/>
        <color rgb="FFFF0000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 xml:space="preserve">ošetrovanie člena rodiny, počas ktorých poberá zamestnanec ošetrovné hradené zo strany zamestnávateľa sa do </t>
    </r>
    <r>
      <rPr>
        <strike/>
        <sz val="10"/>
        <color rgb="FFFF0000"/>
        <rFont val="Times New Roman"/>
        <family val="1"/>
        <charset val="238"/>
      </rPr>
      <t>mzdovej</t>
    </r>
    <r>
      <rPr>
        <strike/>
        <sz val="10"/>
        <color rgb="FF0000FF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>tabuľky neuvádzajú.</t>
    </r>
  </si>
  <si>
    <r>
      <rPr>
        <vertAlign val="superscript"/>
        <sz val="9"/>
        <color theme="1"/>
        <rFont val="Times New Roman"/>
        <family val="1"/>
        <charset val="238"/>
      </rPr>
      <t>9</t>
    </r>
    <r>
      <rPr>
        <sz val="9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>Zdravotné poistenie - st</t>
    </r>
    <r>
      <rPr>
        <sz val="10"/>
        <color rgb="FFFF0000"/>
        <rFont val="Times New Roman"/>
        <family val="1"/>
        <charset val="238"/>
      </rPr>
      <t>ĺ</t>
    </r>
    <r>
      <rPr>
        <sz val="10"/>
        <color theme="1"/>
        <rFont val="Times New Roman"/>
        <family val="1"/>
        <charset val="238"/>
      </rPr>
      <t>pce "P" ,"Q" a "AH", "AI", vyberie sa iba jedna zdravotná poisťovňa (621 - Všeobecná zdravotná poisťovňa alebo 623 - Ostatné zdravotné poisťovne) v závislosti od poskytovateľa zdravotného poistenia</t>
    </r>
    <r>
      <rPr>
        <strike/>
        <sz val="10"/>
        <color rgb="FF0000FF"/>
        <rFont val="Times New Roman"/>
        <family val="1"/>
        <charset val="238"/>
      </rPr>
      <t>.</t>
    </r>
    <r>
      <rPr>
        <sz val="10"/>
        <color theme="1"/>
        <rFont val="Times New Roman"/>
        <family val="1"/>
        <charset val="238"/>
      </rPr>
      <t xml:space="preserve"> </t>
    </r>
    <r>
      <rPr>
        <sz val="10"/>
        <color rgb="FFFF0000"/>
        <rFont val="Times New Roman"/>
        <family val="1"/>
        <charset val="238"/>
      </rPr>
      <t>(</t>
    </r>
    <r>
      <rPr>
        <strike/>
        <sz val="10"/>
        <color rgb="FFFF0000"/>
        <rFont val="Times New Roman"/>
        <family val="1"/>
        <charset val="238"/>
      </rPr>
      <t>P</t>
    </r>
    <r>
      <rPr>
        <sz val="10"/>
        <color rgb="FFFF0000"/>
        <rFont val="Times New Roman"/>
        <family val="1"/>
        <charset val="238"/>
      </rPr>
      <t>p</t>
    </r>
    <r>
      <rPr>
        <sz val="10"/>
        <color theme="1"/>
        <rFont val="Times New Roman"/>
        <family val="1"/>
        <charset val="238"/>
      </rPr>
      <t xml:space="preserve">ríklad: </t>
    </r>
    <r>
      <rPr>
        <strike/>
        <sz val="10"/>
        <color rgb="FFFF0000"/>
        <rFont val="Times New Roman"/>
        <family val="1"/>
        <charset val="238"/>
      </rPr>
      <t>A</t>
    </r>
    <r>
      <rPr>
        <sz val="10"/>
        <color rgb="FFFF0000"/>
        <rFont val="Times New Roman"/>
        <family val="1"/>
        <charset val="238"/>
      </rPr>
      <t>a</t>
    </r>
    <r>
      <rPr>
        <sz val="10"/>
        <color theme="1"/>
        <rFont val="Times New Roman"/>
        <family val="1"/>
        <charset val="238"/>
      </rPr>
      <t xml:space="preserve">k Prijímateľ vyberie zdravotnú poisťovňu 621, potom pre poisťovňu 623 sa uvedie hodnota "0,00" </t>
    </r>
    <r>
      <rPr>
        <sz val="10"/>
        <color rgb="FFFF0000"/>
        <rFont val="Times New Roman"/>
        <family val="1"/>
        <charset val="238"/>
      </rPr>
      <t>EUR)</t>
    </r>
    <r>
      <rPr>
        <sz val="10"/>
        <color theme="1"/>
        <rFont val="Times New Roman"/>
        <family val="1"/>
        <charset val="238"/>
      </rPr>
      <t>.</t>
    </r>
  </si>
  <si>
    <r>
      <t xml:space="preserve">Neoprávnené výdavky nevstupujúce do </t>
    </r>
    <r>
      <rPr>
        <strike/>
        <sz val="9"/>
        <color rgb="FFFF0000"/>
        <rFont val="Times New Roman"/>
        <family val="1"/>
        <charset val="238"/>
      </rPr>
      <t>VZ</t>
    </r>
    <r>
      <rPr>
        <sz val="9"/>
        <color theme="1"/>
        <rFont val="Times New Roman"/>
        <family val="1"/>
        <charset val="238"/>
      </rPr>
      <t xml:space="preserve"> </t>
    </r>
    <r>
      <rPr>
        <sz val="9"/>
        <color rgb="FFFF0000"/>
        <rFont val="Times New Roman"/>
        <family val="1"/>
        <charset val="238"/>
      </rPr>
      <t>vymeriavacích základov</t>
    </r>
    <r>
      <rPr>
        <sz val="9"/>
        <color theme="1"/>
        <rFont val="Times New Roman"/>
        <family val="1"/>
        <charset val="238"/>
      </rPr>
      <t xml:space="preserve"> pre výpočet odvodov sociálneho poistenia   [EUR]</t>
    </r>
  </si>
  <si>
    <r>
      <t xml:space="preserve">N = </t>
    </r>
    <r>
      <rPr>
        <sz val="9"/>
        <color rgb="FFFF0000"/>
        <rFont val="Times New Roman"/>
        <family val="1"/>
        <charset val="238"/>
      </rPr>
      <t xml:space="preserve">súčet </t>
    </r>
    <r>
      <rPr>
        <sz val="9"/>
        <rFont val="Times New Roman"/>
        <family val="1"/>
        <charset val="238"/>
      </rPr>
      <t>P až Z</t>
    </r>
  </si>
  <si>
    <r>
      <t xml:space="preserve">AC </t>
    </r>
    <r>
      <rPr>
        <strike/>
        <sz val="9"/>
        <color rgb="FFFF0000"/>
        <rFont val="Times New Roman"/>
        <family val="1"/>
        <charset val="238"/>
      </rPr>
      <t>= AD až AF</t>
    </r>
  </si>
  <si>
    <r>
      <t xml:space="preserve">AG = </t>
    </r>
    <r>
      <rPr>
        <sz val="9"/>
        <color rgb="FFFF0000"/>
        <rFont val="Times New Roman"/>
        <family val="1"/>
        <charset val="238"/>
      </rPr>
      <t>súčet</t>
    </r>
    <r>
      <rPr>
        <sz val="9"/>
        <color theme="1"/>
        <rFont val="Times New Roman"/>
        <family val="1"/>
        <charset val="238"/>
      </rPr>
      <t xml:space="preserve"> AH až AR</t>
    </r>
  </si>
  <si>
    <r>
      <t xml:space="preserve">AL = </t>
    </r>
    <r>
      <rPr>
        <sz val="9"/>
        <color rgb="FFFF0000"/>
        <rFont val="Times New Roman"/>
        <family val="1"/>
        <charset val="238"/>
      </rPr>
      <t>súčet</t>
    </r>
    <r>
      <rPr>
        <sz val="9"/>
        <color theme="1"/>
        <rFont val="Times New Roman"/>
        <family val="1"/>
        <charset val="238"/>
      </rPr>
      <t xml:space="preserve"> AM až AW</t>
    </r>
  </si>
  <si>
    <r>
      <t xml:space="preserve">P = </t>
    </r>
    <r>
      <rPr>
        <sz val="9"/>
        <color rgb="FFFF0000"/>
        <rFont val="Times New Roman"/>
        <family val="1"/>
        <charset val="238"/>
      </rPr>
      <t>súčet</t>
    </r>
    <r>
      <rPr>
        <sz val="9"/>
        <color rgb="FF0000FF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>R až AB</t>
    </r>
  </si>
  <si>
    <r>
      <t>A</t>
    </r>
    <r>
      <rPr>
        <strike/>
        <sz val="9"/>
        <color rgb="FFFF0000"/>
        <rFont val="Times New Roman"/>
        <family val="1"/>
        <charset val="238"/>
      </rPr>
      <t>Y</t>
    </r>
    <r>
      <rPr>
        <sz val="9"/>
        <color rgb="FFFF0000"/>
        <rFont val="Times New Roman"/>
        <family val="1"/>
        <charset val="238"/>
      </rPr>
      <t xml:space="preserve">X </t>
    </r>
    <r>
      <rPr>
        <sz val="9"/>
        <color theme="1"/>
        <rFont val="Times New Roman"/>
        <family val="1"/>
        <charset val="238"/>
      </rPr>
      <t>= AF + AL</t>
    </r>
  </si>
  <si>
    <r>
      <rPr>
        <strike/>
        <sz val="10"/>
        <color rgb="FFFF0000"/>
        <rFont val="Times New Roman"/>
        <family val="1"/>
        <charset val="238"/>
      </rPr>
      <t>AA</t>
    </r>
    <r>
      <rPr>
        <sz val="10"/>
        <color rgb="FFFF0000"/>
        <rFont val="Times New Roman"/>
        <family val="1"/>
        <charset val="238"/>
      </rPr>
      <t>BA</t>
    </r>
  </si>
  <si>
    <r>
      <t>A</t>
    </r>
    <r>
      <rPr>
        <strike/>
        <sz val="9"/>
        <color rgb="FFFF0000"/>
        <rFont val="Times New Roman"/>
        <family val="1"/>
        <charset val="238"/>
      </rPr>
      <t>Z</t>
    </r>
    <r>
      <rPr>
        <sz val="9"/>
        <color rgb="FFFF0000"/>
        <rFont val="Times New Roman"/>
        <family val="1"/>
        <charset val="238"/>
      </rPr>
      <t>Y</t>
    </r>
    <r>
      <rPr>
        <sz val="9"/>
        <color theme="1"/>
        <rFont val="Times New Roman"/>
        <family val="1"/>
        <charset val="238"/>
      </rPr>
      <t xml:space="preserve"> a A</t>
    </r>
    <r>
      <rPr>
        <strike/>
        <sz val="9"/>
        <color rgb="FFFF0000"/>
        <rFont val="Times New Roman"/>
        <family val="1"/>
        <charset val="238"/>
      </rPr>
      <t>AA</t>
    </r>
    <r>
      <rPr>
        <sz val="9"/>
        <color rgb="FFFF0000"/>
        <rFont val="Times New Roman"/>
        <family val="1"/>
        <charset val="238"/>
      </rPr>
      <t>Z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</si>
  <si>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Význam skratiek: DPN = dočasná pracovná neschopnosť, počas ktorej poberá zamestnanec náhradu príjmu od zamestnávateľa. PN = nemocenské dávky hradené zo strany </t>
    </r>
    <r>
      <rPr>
        <strike/>
        <sz val="10"/>
        <color rgb="FFFF0000"/>
        <rFont val="Times New Roman"/>
        <family val="1"/>
        <charset val="238"/>
      </rPr>
      <t>zamestnávateľa</t>
    </r>
    <r>
      <rPr>
        <sz val="10"/>
        <color rgb="FFFF0000"/>
        <rFont val="Times New Roman"/>
        <family val="1"/>
        <charset val="238"/>
      </rPr>
      <t>Sociálnej poisťovne</t>
    </r>
    <r>
      <rPr>
        <sz val="10"/>
        <rFont val="Times New Roman"/>
        <family val="1"/>
        <charset val="238"/>
      </rPr>
      <t xml:space="preserve"> počas dočasnej pracovnej neschopnosti. OČR = ošetrovanie člena rodiny, počas ktorých poberá zamestnanec ošetrovné hradené zo strany zamestnávateľa.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</si>
</sst>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vertAlign val="superscript"/>
      <sz val="9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FF"/>
      <name val="Arial Narrow"/>
      <family val="2"/>
      <charset val="238"/>
    </font>
    <font>
      <sz val="10"/>
      <color rgb="FF0000FF"/>
      <name val="Times New Roman"/>
      <family val="1"/>
      <charset val="238"/>
    </font>
    <font>
      <b/>
      <sz val="9"/>
      <color rgb="FF0000FF"/>
      <name val="Times New Roman"/>
      <family val="1"/>
      <charset val="238"/>
    </font>
    <font>
      <sz val="10"/>
      <color rgb="FF0000FF"/>
      <name val="Arial"/>
      <family val="2"/>
      <charset val="238"/>
    </font>
    <font>
      <b/>
      <sz val="11"/>
      <color rgb="FF0000FF"/>
      <name val="Times New Roman"/>
      <family val="1"/>
      <charset val="238"/>
    </font>
    <font>
      <b/>
      <sz val="12"/>
      <color theme="2" tint="-0.749992370372631"/>
      <name val="Arial Narrow"/>
      <family val="2"/>
      <charset val="238"/>
    </font>
    <font>
      <sz val="10"/>
      <color theme="2" tint="-0.749992370372631"/>
      <name val="Times New Roman"/>
      <family val="1"/>
      <charset val="238"/>
    </font>
    <font>
      <b/>
      <sz val="11"/>
      <color theme="2" tint="-0.749992370372631"/>
      <name val="Times New Roman"/>
      <family val="1"/>
      <charset val="238"/>
    </font>
    <font>
      <sz val="9"/>
      <color theme="2" tint="-0.749992370372631"/>
      <name val="Times New Roman"/>
      <family val="1"/>
      <charset val="238"/>
    </font>
    <font>
      <b/>
      <sz val="9"/>
      <color theme="2" tint="-0.749992370372631"/>
      <name val="Times New Roman"/>
      <family val="1"/>
      <charset val="238"/>
    </font>
    <font>
      <sz val="10"/>
      <color theme="2" tint="-0.749992370372631"/>
      <name val="Arial"/>
      <family val="2"/>
      <charset val="238"/>
    </font>
    <font>
      <sz val="8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Times New Roman"/>
      <family val="1"/>
      <charset val="238"/>
    </font>
    <font>
      <vertAlign val="superscript"/>
      <sz val="10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b/>
      <vertAlign val="superscript"/>
      <sz val="9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vertAlign val="superscript"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trike/>
      <sz val="9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trike/>
      <sz val="10"/>
      <color rgb="FF0000FF"/>
      <name val="Times New Roman"/>
      <family val="1"/>
      <charset val="238"/>
    </font>
    <font>
      <sz val="9"/>
      <color rgb="FF0000FF"/>
      <name val="Times New Roman"/>
      <family val="1"/>
      <charset val="238"/>
    </font>
    <font>
      <b/>
      <strike/>
      <sz val="10"/>
      <color rgb="FFFF0000"/>
      <name val="Times New Roman"/>
      <family val="1"/>
      <charset val="238"/>
    </font>
    <font>
      <strike/>
      <sz val="10"/>
      <color rgb="FFFF0000"/>
      <name val="Times New Roman"/>
      <family val="1"/>
      <charset val="238"/>
    </font>
    <font>
      <strike/>
      <sz val="9"/>
      <color rgb="FFFF0000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4" fontId="6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413">
    <xf numFmtId="0" fontId="0" fillId="0" borderId="0" xfId="0"/>
    <xf numFmtId="0" fontId="3" fillId="0" borderId="0" xfId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/>
    </xf>
    <xf numFmtId="0" fontId="0" fillId="0" borderId="0" xfId="0" applyNumberFormat="1" applyAlignment="1">
      <alignment horizontal="center"/>
    </xf>
    <xf numFmtId="0" fontId="11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vertical="center"/>
    </xf>
    <xf numFmtId="0" fontId="11" fillId="0" borderId="0" xfId="0" applyFont="1"/>
    <xf numFmtId="0" fontId="11" fillId="0" borderId="0" xfId="0" applyFont="1" applyBorder="1" applyAlignment="1">
      <alignment vertical="center" wrapText="1"/>
    </xf>
    <xf numFmtId="4" fontId="11" fillId="0" borderId="0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6" fillId="0" borderId="0" xfId="1" applyFont="1" applyBorder="1" applyAlignment="1">
      <alignment horizontal="left" vertical="center"/>
    </xf>
    <xf numFmtId="0" fontId="27" fillId="0" borderId="0" xfId="1" applyFont="1" applyBorder="1" applyAlignment="1">
      <alignment horizontal="center" vertical="center" wrapText="1"/>
    </xf>
    <xf numFmtId="0" fontId="27" fillId="0" borderId="0" xfId="0" applyFont="1" applyBorder="1" applyAlignment="1">
      <alignment vertical="center" wrapText="1"/>
    </xf>
    <xf numFmtId="4" fontId="28" fillId="0" borderId="0" xfId="0" applyNumberFormat="1" applyFont="1" applyFill="1" applyBorder="1" applyAlignment="1">
      <alignment horizontal="center" vertical="center"/>
    </xf>
    <xf numFmtId="4" fontId="29" fillId="0" borderId="0" xfId="0" applyNumberFormat="1" applyFont="1" applyBorder="1" applyAlignment="1">
      <alignment horizontal="center" vertical="center"/>
    </xf>
    <xf numFmtId="4" fontId="29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44" fontId="11" fillId="0" borderId="0" xfId="0" applyNumberFormat="1" applyFont="1" applyBorder="1" applyAlignment="1">
      <alignment vertical="center" wrapText="1"/>
    </xf>
    <xf numFmtId="0" fontId="31" fillId="0" borderId="0" xfId="1" applyFont="1" applyBorder="1" applyAlignment="1">
      <alignment horizontal="left" vertical="center"/>
    </xf>
    <xf numFmtId="0" fontId="32" fillId="0" borderId="0" xfId="1" applyFont="1" applyBorder="1" applyAlignment="1">
      <alignment horizontal="center" vertical="center" wrapText="1"/>
    </xf>
    <xf numFmtId="0" fontId="33" fillId="0" borderId="0" xfId="1" applyFont="1" applyFill="1" applyBorder="1" applyAlignment="1">
      <alignment horizontal="left" vertical="center" wrapText="1"/>
    </xf>
    <xf numFmtId="0" fontId="32" fillId="0" borderId="0" xfId="0" applyFont="1" applyBorder="1" applyAlignment="1">
      <alignment vertical="center" wrapText="1"/>
    </xf>
    <xf numFmtId="4" fontId="35" fillId="0" borderId="0" xfId="0" applyNumberFormat="1" applyFont="1" applyFill="1" applyBorder="1" applyAlignment="1">
      <alignment horizontal="center" vertical="center"/>
    </xf>
    <xf numFmtId="4" fontId="36" fillId="0" borderId="0" xfId="0" applyNumberFormat="1" applyFont="1" applyBorder="1" applyAlignment="1">
      <alignment horizontal="center" vertical="center"/>
    </xf>
    <xf numFmtId="4" fontId="36" fillId="0" borderId="0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vertical="center"/>
    </xf>
    <xf numFmtId="0" fontId="3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13" fillId="0" borderId="0" xfId="0" applyNumberFormat="1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4" fontId="13" fillId="0" borderId="1" xfId="0" applyNumberFormat="1" applyFont="1" applyFill="1" applyBorder="1" applyAlignment="1">
      <alignment horizontal="right"/>
    </xf>
    <xf numFmtId="4" fontId="13" fillId="0" borderId="1" xfId="0" applyNumberFormat="1" applyFont="1" applyBorder="1" applyAlignment="1">
      <alignment horizontal="right"/>
    </xf>
    <xf numFmtId="4" fontId="13" fillId="3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/>
    </xf>
    <xf numFmtId="4" fontId="13" fillId="0" borderId="1" xfId="0" applyNumberFormat="1" applyFont="1" applyFill="1" applyBorder="1" applyAlignment="1">
      <alignment vertical="center"/>
    </xf>
    <xf numFmtId="4" fontId="13" fillId="0" borderId="1" xfId="0" applyNumberFormat="1" applyFont="1" applyBorder="1" applyAlignment="1">
      <alignment vertical="center"/>
    </xf>
    <xf numFmtId="4" fontId="13" fillId="3" borderId="1" xfId="0" applyNumberFormat="1" applyFont="1" applyFill="1" applyBorder="1" applyAlignment="1">
      <alignment vertical="center"/>
    </xf>
    <xf numFmtId="0" fontId="38" fillId="0" borderId="0" xfId="0" applyNumberFormat="1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/>
    </xf>
    <xf numFmtId="4" fontId="15" fillId="4" borderId="2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center" vertical="center" wrapText="1"/>
    </xf>
    <xf numFmtId="4" fontId="13" fillId="0" borderId="16" xfId="0" applyNumberFormat="1" applyFont="1" applyFill="1" applyBorder="1" applyAlignment="1">
      <alignment horizontal="right"/>
    </xf>
    <xf numFmtId="4" fontId="13" fillId="3" borderId="16" xfId="0" applyNumberFormat="1" applyFont="1" applyFill="1" applyBorder="1" applyAlignment="1">
      <alignment horizontal="right"/>
    </xf>
    <xf numFmtId="4" fontId="13" fillId="0" borderId="30" xfId="0" applyNumberFormat="1" applyFont="1" applyFill="1" applyBorder="1" applyAlignment="1">
      <alignment horizontal="right"/>
    </xf>
    <xf numFmtId="4" fontId="13" fillId="0" borderId="27" xfId="0" applyNumberFormat="1" applyFont="1" applyFill="1" applyBorder="1" applyAlignment="1">
      <alignment horizontal="right"/>
    </xf>
    <xf numFmtId="4" fontId="13" fillId="7" borderId="42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49" fontId="13" fillId="0" borderId="16" xfId="0" applyNumberFormat="1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right"/>
    </xf>
    <xf numFmtId="0" fontId="15" fillId="7" borderId="23" xfId="0" applyFont="1" applyFill="1" applyBorder="1" applyAlignment="1">
      <alignment vertical="center"/>
    </xf>
    <xf numFmtId="4" fontId="13" fillId="0" borderId="20" xfId="0" applyNumberFormat="1" applyFont="1" applyFill="1" applyBorder="1" applyAlignment="1">
      <alignment vertical="center"/>
    </xf>
    <xf numFmtId="4" fontId="13" fillId="0" borderId="30" xfId="0" applyNumberFormat="1" applyFont="1" applyFill="1" applyBorder="1" applyAlignment="1">
      <alignment vertical="center"/>
    </xf>
    <xf numFmtId="0" fontId="15" fillId="7" borderId="0" xfId="0" applyFont="1" applyFill="1" applyBorder="1" applyAlignment="1">
      <alignment vertical="center"/>
    </xf>
    <xf numFmtId="4" fontId="15" fillId="4" borderId="1" xfId="0" applyNumberFormat="1" applyFont="1" applyFill="1" applyBorder="1" applyAlignment="1">
      <alignment vertical="center"/>
    </xf>
    <xf numFmtId="4" fontId="13" fillId="0" borderId="2" xfId="0" applyNumberFormat="1" applyFont="1" applyFill="1" applyBorder="1" applyAlignment="1">
      <alignment vertical="center"/>
    </xf>
    <xf numFmtId="4" fontId="13" fillId="0" borderId="35" xfId="0" applyNumberFormat="1" applyFont="1" applyFill="1" applyBorder="1" applyAlignment="1">
      <alignment vertical="center"/>
    </xf>
    <xf numFmtId="4" fontId="13" fillId="0" borderId="27" xfId="0" applyNumberFormat="1" applyFont="1" applyFill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" fontId="15" fillId="4" borderId="2" xfId="0" applyNumberFormat="1" applyFont="1" applyFill="1" applyBorder="1" applyAlignment="1">
      <alignment vertical="center"/>
    </xf>
    <xf numFmtId="4" fontId="15" fillId="4" borderId="35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4" fontId="13" fillId="3" borderId="2" xfId="0" applyNumberFormat="1" applyFont="1" applyFill="1" applyBorder="1" applyAlignment="1">
      <alignment vertical="center"/>
    </xf>
    <xf numFmtId="4" fontId="15" fillId="2" borderId="1" xfId="0" applyNumberFormat="1" applyFont="1" applyFill="1" applyBorder="1" applyAlignment="1">
      <alignment vertical="center"/>
    </xf>
    <xf numFmtId="4" fontId="15" fillId="4" borderId="30" xfId="0" applyNumberFormat="1" applyFont="1" applyFill="1" applyBorder="1" applyAlignment="1">
      <alignment vertical="center"/>
    </xf>
    <xf numFmtId="4" fontId="15" fillId="4" borderId="32" xfId="0" applyNumberFormat="1" applyFont="1" applyFill="1" applyBorder="1" applyAlignment="1">
      <alignment vertical="center"/>
    </xf>
    <xf numFmtId="4" fontId="15" fillId="2" borderId="30" xfId="0" applyNumberFormat="1" applyFont="1" applyFill="1" applyBorder="1" applyAlignment="1">
      <alignment vertical="center"/>
    </xf>
    <xf numFmtId="4" fontId="13" fillId="0" borderId="31" xfId="0" applyNumberFormat="1" applyFont="1" applyFill="1" applyBorder="1" applyAlignment="1">
      <alignment vertical="center"/>
    </xf>
    <xf numFmtId="4" fontId="13" fillId="7" borderId="23" xfId="0" applyNumberFormat="1" applyFont="1" applyFill="1" applyBorder="1" applyAlignment="1">
      <alignment vertical="center"/>
    </xf>
    <xf numFmtId="0" fontId="35" fillId="7" borderId="0" xfId="0" applyFont="1" applyFill="1" applyBorder="1" applyAlignment="1">
      <alignment vertical="center"/>
    </xf>
    <xf numFmtId="4" fontId="15" fillId="2" borderId="16" xfId="0" applyNumberFormat="1" applyFont="1" applyFill="1" applyBorder="1" applyAlignment="1">
      <alignment vertical="center"/>
    </xf>
    <xf numFmtId="4" fontId="13" fillId="0" borderId="32" xfId="0" applyNumberFormat="1" applyFont="1" applyFill="1" applyBorder="1" applyAlignment="1">
      <alignment vertical="center"/>
    </xf>
    <xf numFmtId="4" fontId="13" fillId="3" borderId="42" xfId="0" applyNumberFormat="1" applyFont="1" applyFill="1" applyBorder="1" applyAlignment="1">
      <alignment vertical="center"/>
    </xf>
    <xf numFmtId="4" fontId="15" fillId="4" borderId="39" xfId="0" applyNumberFormat="1" applyFont="1" applyFill="1" applyBorder="1" applyAlignment="1">
      <alignment vertical="center"/>
    </xf>
    <xf numFmtId="4" fontId="15" fillId="7" borderId="42" xfId="0" applyNumberFormat="1" applyFont="1" applyFill="1" applyBorder="1" applyAlignment="1">
      <alignment vertical="center"/>
    </xf>
    <xf numFmtId="4" fontId="13" fillId="3" borderId="38" xfId="0" applyNumberFormat="1" applyFont="1" applyFill="1" applyBorder="1" applyAlignment="1">
      <alignment vertical="center"/>
    </xf>
    <xf numFmtId="4" fontId="13" fillId="3" borderId="39" xfId="0" applyNumberFormat="1" applyFont="1" applyFill="1" applyBorder="1" applyAlignment="1">
      <alignment vertical="center"/>
    </xf>
    <xf numFmtId="4" fontId="15" fillId="4" borderId="42" xfId="0" applyNumberFormat="1" applyFont="1" applyFill="1" applyBorder="1" applyAlignment="1">
      <alignment vertical="center"/>
    </xf>
    <xf numFmtId="4" fontId="13" fillId="7" borderId="38" xfId="0" applyNumberFormat="1" applyFont="1" applyFill="1" applyBorder="1" applyAlignment="1">
      <alignment vertical="center"/>
    </xf>
    <xf numFmtId="4" fontId="15" fillId="2" borderId="43" xfId="0" applyNumberFormat="1" applyFont="1" applyFill="1" applyBorder="1" applyAlignment="1">
      <alignment vertical="center"/>
    </xf>
    <xf numFmtId="0" fontId="13" fillId="0" borderId="1" xfId="0" applyFont="1" applyBorder="1" applyAlignment="1">
      <alignment horizontal="left" vertical="center"/>
    </xf>
    <xf numFmtId="4" fontId="34" fillId="3" borderId="1" xfId="0" applyNumberFormat="1" applyFont="1" applyFill="1" applyBorder="1" applyAlignment="1">
      <alignment horizontal="right"/>
    </xf>
    <xf numFmtId="0" fontId="13" fillId="0" borderId="1" xfId="0" applyFont="1" applyFill="1" applyBorder="1" applyAlignment="1">
      <alignment horizontal="left" vertical="center"/>
    </xf>
    <xf numFmtId="4" fontId="15" fillId="2" borderId="1" xfId="0" applyNumberFormat="1" applyFont="1" applyFill="1" applyBorder="1" applyAlignment="1">
      <alignment horizontal="right"/>
    </xf>
    <xf numFmtId="4" fontId="15" fillId="4" borderId="30" xfId="0" applyNumberFormat="1" applyFont="1" applyFill="1" applyBorder="1" applyAlignment="1">
      <alignment horizontal="right"/>
    </xf>
    <xf numFmtId="4" fontId="15" fillId="2" borderId="30" xfId="0" applyNumberFormat="1" applyFont="1" applyFill="1" applyBorder="1" applyAlignment="1">
      <alignment horizontal="right"/>
    </xf>
    <xf numFmtId="4" fontId="15" fillId="4" borderId="42" xfId="0" applyNumberFormat="1" applyFont="1" applyFill="1" applyBorder="1" applyAlignment="1">
      <alignment horizontal="right"/>
    </xf>
    <xf numFmtId="4" fontId="15" fillId="13" borderId="42" xfId="0" applyNumberFormat="1" applyFont="1" applyFill="1" applyBorder="1" applyAlignment="1">
      <alignment horizontal="right"/>
    </xf>
    <xf numFmtId="0" fontId="0" fillId="7" borderId="42" xfId="0" applyFill="1" applyBorder="1" applyAlignment="1">
      <alignment horizontal="right"/>
    </xf>
    <xf numFmtId="0" fontId="37" fillId="7" borderId="38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vertical="center"/>
    </xf>
    <xf numFmtId="4" fontId="13" fillId="0" borderId="16" xfId="0" applyNumberFormat="1" applyFont="1" applyFill="1" applyBorder="1" applyAlignment="1">
      <alignment vertical="center"/>
    </xf>
    <xf numFmtId="4" fontId="13" fillId="0" borderId="28" xfId="0" applyNumberFormat="1" applyFont="1" applyFill="1" applyBorder="1" applyAlignment="1">
      <alignment vertical="center"/>
    </xf>
    <xf numFmtId="4" fontId="13" fillId="3" borderId="16" xfId="0" applyNumberFormat="1" applyFont="1" applyFill="1" applyBorder="1" applyAlignment="1">
      <alignment vertical="center"/>
    </xf>
    <xf numFmtId="4" fontId="13" fillId="0" borderId="23" xfId="0" applyNumberFormat="1" applyFont="1" applyFill="1" applyBorder="1" applyAlignment="1">
      <alignment vertical="center"/>
    </xf>
    <xf numFmtId="4" fontId="15" fillId="7" borderId="30" xfId="0" applyNumberFormat="1" applyFont="1" applyFill="1" applyBorder="1" applyAlignment="1">
      <alignment vertical="center"/>
    </xf>
    <xf numFmtId="4" fontId="15" fillId="7" borderId="31" xfId="0" applyNumberFormat="1" applyFont="1" applyFill="1" applyBorder="1" applyAlignment="1">
      <alignment vertical="center"/>
    </xf>
    <xf numFmtId="0" fontId="15" fillId="7" borderId="38" xfId="0" applyFont="1" applyFill="1" applyBorder="1" applyAlignment="1">
      <alignment vertical="center"/>
    </xf>
    <xf numFmtId="4" fontId="13" fillId="7" borderId="40" xfId="0" applyNumberFormat="1" applyFont="1" applyFill="1" applyBorder="1" applyAlignment="1">
      <alignment vertical="center"/>
    </xf>
    <xf numFmtId="0" fontId="13" fillId="0" borderId="16" xfId="0" applyFont="1" applyBorder="1" applyAlignment="1">
      <alignment horizontal="left" vertical="center"/>
    </xf>
    <xf numFmtId="4" fontId="13" fillId="0" borderId="16" xfId="0" applyNumberFormat="1" applyFont="1" applyBorder="1" applyAlignment="1">
      <alignment horizontal="right"/>
    </xf>
    <xf numFmtId="4" fontId="34" fillId="3" borderId="16" xfId="0" applyNumberFormat="1" applyFont="1" applyFill="1" applyBorder="1" applyAlignment="1">
      <alignment horizontal="right"/>
    </xf>
    <xf numFmtId="0" fontId="35" fillId="7" borderId="23" xfId="0" applyFont="1" applyFill="1" applyBorder="1" applyAlignment="1">
      <alignment vertical="center"/>
    </xf>
    <xf numFmtId="4" fontId="15" fillId="4" borderId="32" xfId="0" applyNumberFormat="1" applyFont="1" applyFill="1" applyBorder="1" applyAlignment="1">
      <alignment horizontal="right"/>
    </xf>
    <xf numFmtId="4" fontId="15" fillId="7" borderId="31" xfId="0" applyNumberFormat="1" applyFont="1" applyFill="1" applyBorder="1" applyAlignment="1">
      <alignment horizontal="right"/>
    </xf>
    <xf numFmtId="0" fontId="0" fillId="7" borderId="31" xfId="0" applyFill="1" applyBorder="1" applyAlignment="1">
      <alignment horizontal="right"/>
    </xf>
    <xf numFmtId="0" fontId="15" fillId="7" borderId="30" xfId="0" applyFont="1" applyFill="1" applyBorder="1" applyAlignment="1">
      <alignment vertical="center"/>
    </xf>
    <xf numFmtId="0" fontId="15" fillId="7" borderId="31" xfId="0" applyFont="1" applyFill="1" applyBorder="1" applyAlignment="1">
      <alignment vertical="center"/>
    </xf>
    <xf numFmtId="0" fontId="0" fillId="7" borderId="20" xfId="0" applyFill="1" applyBorder="1" applyAlignment="1">
      <alignment horizontal="right"/>
    </xf>
    <xf numFmtId="4" fontId="15" fillId="2" borderId="43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18" fillId="12" borderId="41" xfId="0" applyNumberFormat="1" applyFont="1" applyFill="1" applyBorder="1" applyAlignment="1">
      <alignment vertical="center" wrapText="1"/>
    </xf>
    <xf numFmtId="0" fontId="23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45" fillId="0" borderId="0" xfId="0" applyFont="1"/>
    <xf numFmtId="2" fontId="44" fillId="0" borderId="1" xfId="0" applyNumberFormat="1" applyFont="1" applyFill="1" applyBorder="1" applyAlignment="1">
      <alignment horizontal="left" vertical="center"/>
    </xf>
    <xf numFmtId="0" fontId="45" fillId="0" borderId="0" xfId="0" applyFont="1" applyBorder="1" applyAlignment="1">
      <alignment vertical="center" wrapText="1"/>
    </xf>
    <xf numFmtId="0" fontId="42" fillId="0" borderId="0" xfId="0" applyFont="1" applyAlignment="1">
      <alignment vertical="center"/>
    </xf>
    <xf numFmtId="0" fontId="46" fillId="0" borderId="0" xfId="0" applyFont="1" applyBorder="1" applyAlignment="1">
      <alignment horizontal="right" vertical="center"/>
    </xf>
    <xf numFmtId="4" fontId="44" fillId="0" borderId="2" xfId="0" applyNumberFormat="1" applyFont="1" applyBorder="1" applyAlignment="1">
      <alignment horizontal="left" vertical="center"/>
    </xf>
    <xf numFmtId="4" fontId="19" fillId="9" borderId="35" xfId="0" applyNumberFormat="1" applyFont="1" applyFill="1" applyBorder="1" applyAlignment="1">
      <alignment horizontal="center" vertical="center" wrapText="1"/>
    </xf>
    <xf numFmtId="4" fontId="19" fillId="9" borderId="2" xfId="0" applyNumberFormat="1" applyFont="1" applyFill="1" applyBorder="1" applyAlignment="1">
      <alignment horizontal="center" vertical="center"/>
    </xf>
    <xf numFmtId="4" fontId="19" fillId="9" borderId="32" xfId="0" applyNumberFormat="1" applyFont="1" applyFill="1" applyBorder="1" applyAlignment="1">
      <alignment horizontal="center" vertical="center"/>
    </xf>
    <xf numFmtId="0" fontId="19" fillId="9" borderId="20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4" fontId="19" fillId="9" borderId="1" xfId="0" applyNumberFormat="1" applyFont="1" applyFill="1" applyBorder="1" applyAlignment="1">
      <alignment horizontal="center" vertical="center" wrapText="1"/>
    </xf>
    <xf numFmtId="49" fontId="19" fillId="9" borderId="1" xfId="0" applyNumberFormat="1" applyFont="1" applyFill="1" applyBorder="1" applyAlignment="1">
      <alignment horizontal="center" vertical="center" wrapText="1"/>
    </xf>
    <xf numFmtId="49" fontId="19" fillId="9" borderId="30" xfId="0" applyNumberFormat="1" applyFont="1" applyFill="1" applyBorder="1" applyAlignment="1">
      <alignment horizontal="center" vertical="center" wrapText="1"/>
    </xf>
    <xf numFmtId="10" fontId="19" fillId="10" borderId="22" xfId="0" applyNumberFormat="1" applyFont="1" applyFill="1" applyBorder="1" applyAlignment="1">
      <alignment horizontal="center" vertical="center" wrapText="1"/>
    </xf>
    <xf numFmtId="10" fontId="19" fillId="10" borderId="8" xfId="0" applyNumberFormat="1" applyFont="1" applyFill="1" applyBorder="1" applyAlignment="1">
      <alignment horizontal="center" vertical="center" wrapText="1"/>
    </xf>
    <xf numFmtId="10" fontId="19" fillId="10" borderId="34" xfId="0" applyNumberFormat="1" applyFont="1" applyFill="1" applyBorder="1" applyAlignment="1">
      <alignment horizontal="center" vertical="center" wrapText="1"/>
    </xf>
    <xf numFmtId="4" fontId="19" fillId="8" borderId="28" xfId="0" applyNumberFormat="1" applyFont="1" applyFill="1" applyBorder="1" applyAlignment="1">
      <alignment horizontal="center" vertical="center"/>
    </xf>
    <xf numFmtId="4" fontId="19" fillId="8" borderId="16" xfId="0" applyNumberFormat="1" applyFont="1" applyFill="1" applyBorder="1" applyAlignment="1">
      <alignment horizontal="center" vertical="center"/>
    </xf>
    <xf numFmtId="4" fontId="19" fillId="8" borderId="16" xfId="0" applyNumberFormat="1" applyFont="1" applyFill="1" applyBorder="1" applyAlignment="1">
      <alignment horizontal="center" vertical="center" wrapText="1"/>
    </xf>
    <xf numFmtId="4" fontId="19" fillId="8" borderId="27" xfId="0" applyNumberFormat="1" applyFont="1" applyFill="1" applyBorder="1" applyAlignment="1">
      <alignment horizontal="center" vertical="center"/>
    </xf>
    <xf numFmtId="4" fontId="19" fillId="8" borderId="1" xfId="0" applyNumberFormat="1" applyFont="1" applyFill="1" applyBorder="1" applyAlignment="1">
      <alignment horizontal="center" vertical="center"/>
    </xf>
    <xf numFmtId="4" fontId="19" fillId="8" borderId="31" xfId="0" applyNumberFormat="1" applyFont="1" applyFill="1" applyBorder="1" applyAlignment="1">
      <alignment horizontal="center" vertical="center"/>
    </xf>
    <xf numFmtId="4" fontId="19" fillId="8" borderId="37" xfId="0" applyNumberFormat="1" applyFont="1" applyFill="1" applyBorder="1" applyAlignment="1">
      <alignment horizontal="center" vertical="center"/>
    </xf>
    <xf numFmtId="0" fontId="19" fillId="8" borderId="1" xfId="0" applyFont="1" applyFill="1" applyBorder="1" applyAlignment="1">
      <alignment horizontal="center" vertical="center" wrapText="1"/>
    </xf>
    <xf numFmtId="4" fontId="19" fillId="8" borderId="1" xfId="0" applyNumberFormat="1" applyFont="1" applyFill="1" applyBorder="1" applyAlignment="1">
      <alignment horizontal="center" vertical="center" wrapText="1"/>
    </xf>
    <xf numFmtId="49" fontId="19" fillId="8" borderId="1" xfId="0" applyNumberFormat="1" applyFont="1" applyFill="1" applyBorder="1" applyAlignment="1">
      <alignment horizontal="center" vertical="center" wrapText="1"/>
    </xf>
    <xf numFmtId="49" fontId="19" fillId="8" borderId="6" xfId="0" applyNumberFormat="1" applyFont="1" applyFill="1" applyBorder="1" applyAlignment="1">
      <alignment horizontal="center" vertical="center" wrapText="1"/>
    </xf>
    <xf numFmtId="10" fontId="19" fillId="8" borderId="8" xfId="0" applyNumberFormat="1" applyFont="1" applyFill="1" applyBorder="1" applyAlignment="1">
      <alignment horizontal="center" vertical="center" wrapText="1"/>
    </xf>
    <xf numFmtId="10" fontId="19" fillId="8" borderId="9" xfId="0" applyNumberFormat="1" applyFont="1" applyFill="1" applyBorder="1" applyAlignment="1">
      <alignment horizontal="center" vertical="center" wrapText="1"/>
    </xf>
    <xf numFmtId="0" fontId="45" fillId="0" borderId="1" xfId="0" applyFont="1" applyBorder="1"/>
    <xf numFmtId="2" fontId="45" fillId="0" borderId="1" xfId="0" applyNumberFormat="1" applyFont="1" applyFill="1" applyBorder="1" applyAlignment="1">
      <alignment horizontal="left" vertical="center"/>
    </xf>
    <xf numFmtId="4" fontId="45" fillId="0" borderId="2" xfId="0" applyNumberFormat="1" applyFont="1" applyBorder="1" applyAlignment="1">
      <alignment horizontal="left" vertical="center"/>
    </xf>
    <xf numFmtId="4" fontId="19" fillId="0" borderId="16" xfId="0" applyNumberFormat="1" applyFont="1" applyBorder="1" applyAlignment="1">
      <alignment horizontal="right"/>
    </xf>
    <xf numFmtId="4" fontId="19" fillId="0" borderId="1" xfId="0" applyNumberFormat="1" applyFont="1" applyBorder="1" applyAlignment="1">
      <alignment horizontal="right"/>
    </xf>
    <xf numFmtId="4" fontId="19" fillId="3" borderId="1" xfId="0" applyNumberFormat="1" applyFont="1" applyFill="1" applyBorder="1" applyAlignment="1">
      <alignment horizontal="right"/>
    </xf>
    <xf numFmtId="4" fontId="19" fillId="9" borderId="1" xfId="0" applyNumberFormat="1" applyFont="1" applyFill="1" applyBorder="1" applyAlignment="1">
      <alignment horizontal="center" vertical="center"/>
    </xf>
    <xf numFmtId="4" fontId="52" fillId="4" borderId="2" xfId="0" applyNumberFormat="1" applyFont="1" applyFill="1" applyBorder="1" applyAlignment="1">
      <alignment vertical="center"/>
    </xf>
    <xf numFmtId="4" fontId="52" fillId="7" borderId="31" xfId="0" applyNumberFormat="1" applyFont="1" applyFill="1" applyBorder="1" applyAlignment="1">
      <alignment vertical="center"/>
    </xf>
    <xf numFmtId="4" fontId="19" fillId="7" borderId="40" xfId="0" applyNumberFormat="1" applyFont="1" applyFill="1" applyBorder="1" applyAlignment="1">
      <alignment vertical="center"/>
    </xf>
    <xf numFmtId="4" fontId="52" fillId="2" borderId="1" xfId="0" applyNumberFormat="1" applyFont="1" applyFill="1" applyBorder="1" applyAlignment="1">
      <alignment vertical="center"/>
    </xf>
    <xf numFmtId="4" fontId="19" fillId="0" borderId="16" xfId="0" applyNumberFormat="1" applyFont="1" applyFill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4" fontId="19" fillId="0" borderId="27" xfId="0" applyNumberFormat="1" applyFont="1" applyBorder="1" applyAlignment="1">
      <alignment vertical="center"/>
    </xf>
    <xf numFmtId="4" fontId="19" fillId="0" borderId="1" xfId="0" applyNumberFormat="1" applyFont="1" applyFill="1" applyBorder="1" applyAlignment="1">
      <alignment vertical="center"/>
    </xf>
    <xf numFmtId="4" fontId="19" fillId="0" borderId="1" xfId="0" applyNumberFormat="1" applyFont="1" applyBorder="1" applyAlignment="1">
      <alignment vertical="center"/>
    </xf>
    <xf numFmtId="4" fontId="19" fillId="0" borderId="30" xfId="0" applyNumberFormat="1" applyFont="1" applyBorder="1" applyAlignment="1">
      <alignment vertical="center"/>
    </xf>
    <xf numFmtId="4" fontId="19" fillId="0" borderId="2" xfId="0" applyNumberFormat="1" applyFont="1" applyFill="1" applyBorder="1" applyAlignment="1">
      <alignment vertical="center"/>
    </xf>
    <xf numFmtId="4" fontId="19" fillId="0" borderId="2" xfId="0" applyNumberFormat="1" applyFont="1" applyBorder="1" applyAlignment="1">
      <alignment vertical="center"/>
    </xf>
    <xf numFmtId="4" fontId="19" fillId="0" borderId="32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44" fillId="0" borderId="2" xfId="0" applyNumberFormat="1" applyFont="1" applyFill="1" applyBorder="1" applyAlignment="1">
      <alignment horizontal="left" vertical="center"/>
    </xf>
    <xf numFmtId="2" fontId="45" fillId="0" borderId="2" xfId="0" applyNumberFormat="1" applyFont="1" applyFill="1" applyBorder="1" applyAlignment="1">
      <alignment horizontal="left" vertical="center"/>
    </xf>
    <xf numFmtId="0" fontId="45" fillId="0" borderId="0" xfId="0" applyNumberFormat="1" applyFont="1" applyFill="1" applyBorder="1" applyAlignment="1">
      <alignment horizontal="left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55" fillId="4" borderId="2" xfId="0" applyNumberFormat="1" applyFont="1" applyFill="1" applyBorder="1" applyAlignment="1">
      <alignment vertical="center"/>
    </xf>
    <xf numFmtId="10" fontId="55" fillId="4" borderId="2" xfId="0" applyNumberFormat="1" applyFont="1" applyFill="1" applyBorder="1" applyAlignment="1">
      <alignment vertical="center"/>
    </xf>
    <xf numFmtId="4" fontId="55" fillId="2" borderId="1" xfId="0" applyNumberFormat="1" applyFont="1" applyFill="1" applyBorder="1" applyAlignment="1">
      <alignment vertical="center"/>
    </xf>
    <xf numFmtId="4" fontId="55" fillId="4" borderId="2" xfId="0" applyNumberFormat="1" applyFont="1" applyFill="1" applyBorder="1" applyAlignment="1">
      <alignment horizontal="right"/>
    </xf>
    <xf numFmtId="4" fontId="55" fillId="4" borderId="1" xfId="0" applyNumberFormat="1" applyFont="1" applyFill="1" applyBorder="1" applyAlignment="1">
      <alignment horizontal="right"/>
    </xf>
    <xf numFmtId="4" fontId="55" fillId="2" borderId="1" xfId="0" applyNumberFormat="1" applyFont="1" applyFill="1" applyBorder="1" applyAlignment="1">
      <alignment horizontal="right"/>
    </xf>
    <xf numFmtId="4" fontId="34" fillId="0" borderId="1" xfId="0" applyNumberFormat="1" applyFont="1" applyFill="1" applyBorder="1" applyAlignment="1">
      <alignment vertical="center"/>
    </xf>
    <xf numFmtId="4" fontId="34" fillId="0" borderId="16" xfId="0" applyNumberFormat="1" applyFont="1" applyFill="1" applyBorder="1" applyAlignment="1">
      <alignment vertical="center"/>
    </xf>
    <xf numFmtId="0" fontId="9" fillId="3" borderId="0" xfId="0" applyFont="1" applyFill="1"/>
    <xf numFmtId="0" fontId="57" fillId="3" borderId="0" xfId="0" applyFont="1" applyFill="1"/>
    <xf numFmtId="0" fontId="57" fillId="0" borderId="0" xfId="0" applyFont="1"/>
    <xf numFmtId="44" fontId="57" fillId="0" borderId="0" xfId="0" applyNumberFormat="1" applyFont="1"/>
    <xf numFmtId="0" fontId="58" fillId="0" borderId="1" xfId="0" applyFont="1" applyBorder="1"/>
    <xf numFmtId="49" fontId="57" fillId="0" borderId="1" xfId="0" applyNumberFormat="1" applyFont="1" applyBorder="1" applyAlignment="1">
      <alignment horizontal="center"/>
    </xf>
    <xf numFmtId="49" fontId="57" fillId="0" borderId="1" xfId="0" applyNumberFormat="1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/>
    </xf>
    <xf numFmtId="0" fontId="57" fillId="0" borderId="1" xfId="0" applyFont="1" applyBorder="1"/>
    <xf numFmtId="0" fontId="57" fillId="0" borderId="1" xfId="0" applyNumberFormat="1" applyFont="1" applyBorder="1" applyAlignment="1">
      <alignment horizontal="center"/>
    </xf>
    <xf numFmtId="0" fontId="44" fillId="0" borderId="1" xfId="0" applyNumberFormat="1" applyFont="1" applyBorder="1" applyAlignment="1">
      <alignment horizontal="center"/>
    </xf>
    <xf numFmtId="44" fontId="57" fillId="0" borderId="1" xfId="2" applyFont="1" applyBorder="1"/>
    <xf numFmtId="44" fontId="57" fillId="0" borderId="1" xfId="2" applyFont="1" applyBorder="1" applyAlignment="1">
      <alignment vertical="center"/>
    </xf>
    <xf numFmtId="44" fontId="57" fillId="0" borderId="1" xfId="2" applyFont="1" applyFill="1" applyBorder="1" applyAlignment="1">
      <alignment vertical="center"/>
    </xf>
    <xf numFmtId="44" fontId="44" fillId="0" borderId="1" xfId="2" applyFont="1" applyFill="1" applyBorder="1" applyAlignment="1">
      <alignment vertical="center"/>
    </xf>
    <xf numFmtId="16" fontId="57" fillId="0" borderId="1" xfId="0" applyNumberFormat="1" applyFont="1" applyBorder="1" applyAlignment="1">
      <alignment horizontal="center"/>
    </xf>
    <xf numFmtId="0" fontId="57" fillId="0" borderId="1" xfId="0" applyFont="1" applyFill="1" applyBorder="1"/>
    <xf numFmtId="44" fontId="57" fillId="0" borderId="1" xfId="2" applyFont="1" applyFill="1" applyBorder="1"/>
    <xf numFmtId="4" fontId="13" fillId="14" borderId="16" xfId="0" applyNumberFormat="1" applyFont="1" applyFill="1" applyBorder="1" applyAlignment="1">
      <alignment horizontal="right"/>
    </xf>
    <xf numFmtId="4" fontId="13" fillId="14" borderId="1" xfId="0" applyNumberFormat="1" applyFont="1" applyFill="1" applyBorder="1" applyAlignment="1">
      <alignment horizontal="right"/>
    </xf>
    <xf numFmtId="0" fontId="46" fillId="0" borderId="0" xfId="0" applyFont="1" applyBorder="1" applyAlignment="1">
      <alignment horizontal="right" vertical="center"/>
    </xf>
    <xf numFmtId="49" fontId="59" fillId="0" borderId="1" xfId="0" applyNumberFormat="1" applyFont="1" applyBorder="1" applyAlignment="1">
      <alignment horizontal="center"/>
    </xf>
    <xf numFmtId="0" fontId="59" fillId="0" borderId="1" xfId="0" applyNumberFormat="1" applyFont="1" applyBorder="1" applyAlignment="1">
      <alignment horizontal="center"/>
    </xf>
    <xf numFmtId="44" fontId="59" fillId="0" borderId="1" xfId="2" applyFont="1" applyFill="1" applyBorder="1" applyAlignment="1">
      <alignment vertical="center"/>
    </xf>
    <xf numFmtId="0" fontId="46" fillId="0" borderId="0" xfId="0" applyFont="1" applyAlignment="1">
      <alignment horizontal="right"/>
    </xf>
    <xf numFmtId="4" fontId="19" fillId="12" borderId="38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4" fontId="13" fillId="14" borderId="20" xfId="0" applyNumberFormat="1" applyFont="1" applyFill="1" applyBorder="1" applyAlignment="1">
      <alignment vertical="center"/>
    </xf>
    <xf numFmtId="4" fontId="13" fillId="14" borderId="28" xfId="0" applyNumberFormat="1" applyFont="1" applyFill="1" applyBorder="1" applyAlignment="1">
      <alignment vertical="center"/>
    </xf>
    <xf numFmtId="4" fontId="13" fillId="14" borderId="35" xfId="0" applyNumberFormat="1" applyFont="1" applyFill="1" applyBorder="1" applyAlignment="1">
      <alignment vertical="center"/>
    </xf>
    <xf numFmtId="0" fontId="45" fillId="0" borderId="0" xfId="0" applyNumberFormat="1" applyFont="1" applyFill="1" applyBorder="1" applyAlignment="1">
      <alignment horizontal="left" vertical="center" wrapText="1"/>
    </xf>
    <xf numFmtId="0" fontId="15" fillId="7" borderId="31" xfId="0" applyFont="1" applyFill="1" applyBorder="1" applyAlignment="1">
      <alignment vertical="center"/>
    </xf>
    <xf numFmtId="0" fontId="0" fillId="0" borderId="31" xfId="0" applyBorder="1" applyAlignment="1">
      <alignment vertical="center"/>
    </xf>
    <xf numFmtId="0" fontId="19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5" fillId="2" borderId="30" xfId="0" applyFont="1" applyFill="1" applyBorder="1" applyAlignment="1">
      <alignment vertical="center"/>
    </xf>
    <xf numFmtId="0" fontId="0" fillId="0" borderId="20" xfId="0" applyBorder="1" applyAlignment="1">
      <alignment vertical="center"/>
    </xf>
    <xf numFmtId="4" fontId="13" fillId="9" borderId="4" xfId="0" applyNumberFormat="1" applyFont="1" applyFill="1" applyBorder="1" applyAlignment="1">
      <alignment horizontal="center" vertical="center"/>
    </xf>
    <xf numFmtId="4" fontId="13" fillId="9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9" fillId="9" borderId="1" xfId="0" applyFont="1" applyFill="1" applyBorder="1" applyAlignment="1">
      <alignment horizontal="center" vertical="center" wrapText="1"/>
    </xf>
    <xf numFmtId="0" fontId="19" fillId="9" borderId="8" xfId="0" applyFont="1" applyFill="1" applyBorder="1" applyAlignment="1">
      <alignment horizontal="center" vertical="center" wrapText="1"/>
    </xf>
    <xf numFmtId="0" fontId="19" fillId="6" borderId="20" xfId="0" applyFont="1" applyFill="1" applyBorder="1" applyAlignment="1">
      <alignment horizontal="center" vertical="center" wrapText="1"/>
    </xf>
    <xf numFmtId="0" fontId="19" fillId="6" borderId="22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4" fontId="19" fillId="9" borderId="4" xfId="0" applyNumberFormat="1" applyFont="1" applyFill="1" applyBorder="1" applyAlignment="1">
      <alignment horizontal="center" vertical="center"/>
    </xf>
    <xf numFmtId="4" fontId="19" fillId="9" borderId="1" xfId="0" applyNumberFormat="1" applyFont="1" applyFill="1" applyBorder="1" applyAlignment="1">
      <alignment horizontal="center" vertical="center"/>
    </xf>
    <xf numFmtId="4" fontId="19" fillId="9" borderId="25" xfId="0" applyNumberFormat="1" applyFont="1" applyFill="1" applyBorder="1" applyAlignment="1">
      <alignment horizontal="center" vertical="center" wrapText="1"/>
    </xf>
    <xf numFmtId="4" fontId="19" fillId="9" borderId="27" xfId="0" applyNumberFormat="1" applyFont="1" applyFill="1" applyBorder="1" applyAlignment="1">
      <alignment horizontal="center" vertical="center"/>
    </xf>
    <xf numFmtId="4" fontId="13" fillId="6" borderId="4" xfId="0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4" fontId="13" fillId="6" borderId="12" xfId="0" applyNumberFormat="1" applyFont="1" applyFill="1" applyBorder="1" applyAlignment="1">
      <alignment horizontal="center" vertical="center"/>
    </xf>
    <xf numFmtId="4" fontId="13" fillId="6" borderId="20" xfId="0" applyNumberFormat="1" applyFont="1" applyFill="1" applyBorder="1" applyAlignment="1">
      <alignment horizontal="center" vertical="center"/>
    </xf>
    <xf numFmtId="4" fontId="13" fillId="9" borderId="4" xfId="0" applyNumberFormat="1" applyFont="1" applyFill="1" applyBorder="1" applyAlignment="1">
      <alignment horizontal="center" vertical="center" wrapText="1"/>
    </xf>
    <xf numFmtId="4" fontId="13" fillId="9" borderId="1" xfId="0" applyNumberFormat="1" applyFont="1" applyFill="1" applyBorder="1" applyAlignment="1">
      <alignment horizontal="center" vertical="center" wrapText="1"/>
    </xf>
    <xf numFmtId="4" fontId="19" fillId="11" borderId="4" xfId="0" applyNumberFormat="1" applyFont="1" applyFill="1" applyBorder="1" applyAlignment="1">
      <alignment horizontal="center" vertical="center" wrapText="1"/>
    </xf>
    <xf numFmtId="4" fontId="19" fillId="11" borderId="1" xfId="0" applyNumberFormat="1" applyFont="1" applyFill="1" applyBorder="1" applyAlignment="1">
      <alignment horizontal="center" vertical="center" wrapText="1"/>
    </xf>
    <xf numFmtId="4" fontId="19" fillId="8" borderId="13" xfId="0" applyNumberFormat="1" applyFont="1" applyFill="1" applyBorder="1" applyAlignment="1">
      <alignment horizontal="center" vertical="center" wrapText="1"/>
    </xf>
    <xf numFmtId="4" fontId="19" fillId="8" borderId="11" xfId="0" applyNumberFormat="1" applyFont="1" applyFill="1" applyBorder="1" applyAlignment="1">
      <alignment horizontal="center" vertical="center" wrapText="1"/>
    </xf>
    <xf numFmtId="4" fontId="19" fillId="8" borderId="14" xfId="0" applyNumberFormat="1" applyFont="1" applyFill="1" applyBorder="1" applyAlignment="1">
      <alignment horizontal="center" vertical="center" wrapText="1"/>
    </xf>
    <xf numFmtId="0" fontId="19" fillId="8" borderId="2" xfId="0" applyFont="1" applyFill="1" applyBorder="1" applyAlignment="1">
      <alignment horizontal="center" vertical="center" wrapText="1"/>
    </xf>
    <xf numFmtId="0" fontId="19" fillId="8" borderId="21" xfId="0" applyFont="1" applyFill="1" applyBorder="1" applyAlignment="1">
      <alignment horizontal="center" vertical="center" wrapText="1"/>
    </xf>
    <xf numFmtId="0" fontId="19" fillId="8" borderId="35" xfId="0" applyFont="1" applyFill="1" applyBorder="1" applyAlignment="1">
      <alignment horizontal="center" vertical="center" wrapText="1"/>
    </xf>
    <xf numFmtId="0" fontId="19" fillId="8" borderId="19" xfId="0" applyFont="1" applyFill="1" applyBorder="1" applyAlignment="1">
      <alignment horizontal="center" vertical="center" wrapText="1"/>
    </xf>
    <xf numFmtId="4" fontId="13" fillId="9" borderId="12" xfId="0" applyNumberFormat="1" applyFont="1" applyFill="1" applyBorder="1" applyAlignment="1">
      <alignment horizontal="center" vertical="center" wrapText="1"/>
    </xf>
    <xf numFmtId="4" fontId="13" fillId="9" borderId="13" xfId="0" applyNumberFormat="1" applyFont="1" applyFill="1" applyBorder="1" applyAlignment="1">
      <alignment horizontal="center" vertical="center" wrapText="1"/>
    </xf>
    <xf numFmtId="0" fontId="19" fillId="11" borderId="1" xfId="0" applyFont="1" applyFill="1" applyBorder="1" applyAlignment="1">
      <alignment horizontal="center" vertical="center" wrapText="1"/>
    </xf>
    <xf numFmtId="0" fontId="19" fillId="11" borderId="8" xfId="0" applyFont="1" applyFill="1" applyBorder="1" applyAlignment="1">
      <alignment horizontal="center" vertical="center" wrapText="1"/>
    </xf>
    <xf numFmtId="4" fontId="19" fillId="8" borderId="2" xfId="0" applyNumberFormat="1" applyFont="1" applyFill="1" applyBorder="1" applyAlignment="1">
      <alignment horizontal="center" vertical="center" wrapText="1"/>
    </xf>
    <xf numFmtId="4" fontId="19" fillId="8" borderId="2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9" fillId="9" borderId="35" xfId="0" applyFont="1" applyFill="1" applyBorder="1" applyAlignment="1">
      <alignment horizontal="center" vertical="center" wrapText="1"/>
    </xf>
    <xf numFmtId="0" fontId="19" fillId="9" borderId="19" xfId="0" applyFont="1" applyFill="1" applyBorder="1" applyAlignment="1">
      <alignment horizontal="center" vertical="center" wrapText="1"/>
    </xf>
    <xf numFmtId="4" fontId="19" fillId="9" borderId="26" xfId="0" applyNumberFormat="1" applyFont="1" applyFill="1" applyBorder="1" applyAlignment="1">
      <alignment horizontal="center" vertical="center"/>
    </xf>
    <xf numFmtId="4" fontId="19" fillId="9" borderId="28" xfId="0" applyNumberFormat="1" applyFont="1" applyFill="1" applyBorder="1" applyAlignment="1">
      <alignment horizontal="center" vertical="center"/>
    </xf>
    <xf numFmtId="4" fontId="19" fillId="9" borderId="4" xfId="0" applyNumberFormat="1" applyFont="1" applyFill="1" applyBorder="1" applyAlignment="1">
      <alignment horizontal="center" vertical="center" wrapText="1"/>
    </xf>
    <xf numFmtId="4" fontId="19" fillId="9" borderId="13" xfId="0" applyNumberFormat="1" applyFont="1" applyFill="1" applyBorder="1" applyAlignment="1">
      <alignment horizontal="center" vertical="center" wrapText="1"/>
    </xf>
    <xf numFmtId="4" fontId="19" fillId="9" borderId="1" xfId="0" applyNumberFormat="1" applyFont="1" applyFill="1" applyBorder="1" applyAlignment="1">
      <alignment horizontal="center" vertical="center" wrapText="1"/>
    </xf>
    <xf numFmtId="4" fontId="19" fillId="9" borderId="30" xfId="0" applyNumberFormat="1" applyFont="1" applyFill="1" applyBorder="1" applyAlignment="1">
      <alignment horizontal="center" vertical="center" wrapText="1"/>
    </xf>
    <xf numFmtId="0" fontId="19" fillId="9" borderId="30" xfId="0" applyFont="1" applyFill="1" applyBorder="1" applyAlignment="1">
      <alignment horizontal="center" vertical="center" wrapText="1"/>
    </xf>
    <xf numFmtId="0" fontId="19" fillId="9" borderId="34" xfId="0" applyFont="1" applyFill="1" applyBorder="1" applyAlignment="1">
      <alignment horizontal="center" vertical="center" wrapText="1"/>
    </xf>
    <xf numFmtId="0" fontId="46" fillId="0" borderId="0" xfId="1" applyFont="1" applyBorder="1" applyAlignment="1">
      <alignment horizontal="right" vertical="center"/>
    </xf>
    <xf numFmtId="0" fontId="46" fillId="0" borderId="24" xfId="1" applyFont="1" applyBorder="1" applyAlignment="1">
      <alignment horizontal="right" vertical="center"/>
    </xf>
    <xf numFmtId="0" fontId="43" fillId="0" borderId="30" xfId="1" applyFont="1" applyFill="1" applyBorder="1" applyAlignment="1">
      <alignment horizontal="left" vertical="center" wrapText="1"/>
    </xf>
    <xf numFmtId="0" fontId="43" fillId="0" borderId="31" xfId="1" applyFont="1" applyFill="1" applyBorder="1" applyAlignment="1">
      <alignment horizontal="left" vertical="center" wrapText="1"/>
    </xf>
    <xf numFmtId="0" fontId="43" fillId="0" borderId="20" xfId="1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46" fillId="0" borderId="0" xfId="0" applyFont="1" applyBorder="1" applyAlignment="1">
      <alignment horizontal="right" vertical="center"/>
    </xf>
    <xf numFmtId="0" fontId="42" fillId="0" borderId="0" xfId="0" applyFont="1" applyAlignment="1">
      <alignment vertical="center"/>
    </xf>
    <xf numFmtId="0" fontId="42" fillId="0" borderId="24" xfId="0" applyFont="1" applyBorder="1" applyAlignment="1">
      <alignment vertical="center"/>
    </xf>
    <xf numFmtId="0" fontId="13" fillId="2" borderId="17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19" fillId="9" borderId="2" xfId="0" applyFont="1" applyFill="1" applyBorder="1" applyAlignment="1">
      <alignment horizontal="center" vertical="center" wrapText="1"/>
    </xf>
    <xf numFmtId="0" fontId="19" fillId="9" borderId="21" xfId="0" applyFont="1" applyFill="1" applyBorder="1" applyAlignment="1">
      <alignment horizontal="center" vertical="center" wrapText="1"/>
    </xf>
    <xf numFmtId="0" fontId="46" fillId="0" borderId="0" xfId="1" applyFont="1" applyFill="1" applyBorder="1" applyAlignment="1">
      <alignment horizontal="right" vertical="center"/>
    </xf>
    <xf numFmtId="0" fontId="42" fillId="0" borderId="0" xfId="0" applyFont="1" applyBorder="1" applyAlignment="1">
      <alignment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 wrapText="1"/>
    </xf>
    <xf numFmtId="0" fontId="13" fillId="5" borderId="29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24" xfId="0" applyFont="1" applyBorder="1" applyAlignment="1">
      <alignment vertical="center"/>
    </xf>
    <xf numFmtId="0" fontId="15" fillId="7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5" fillId="7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9" fillId="6" borderId="1" xfId="0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8" fillId="5" borderId="21" xfId="0" applyFont="1" applyFill="1" applyBorder="1" applyAlignment="1">
      <alignment horizontal="center" vertical="center" wrapText="1"/>
    </xf>
    <xf numFmtId="0" fontId="13" fillId="5" borderId="32" xfId="0" applyFont="1" applyFill="1" applyBorder="1" applyAlignment="1">
      <alignment horizontal="center" vertical="center" wrapText="1"/>
    </xf>
    <xf numFmtId="0" fontId="13" fillId="5" borderId="33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46" fillId="0" borderId="0" xfId="0" applyNumberFormat="1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4" fontId="19" fillId="12" borderId="44" xfId="0" applyNumberFormat="1" applyFont="1" applyFill="1" applyBorder="1" applyAlignment="1">
      <alignment horizontal="center" vertical="center" wrapText="1"/>
    </xf>
    <xf numFmtId="4" fontId="19" fillId="12" borderId="36" xfId="0" applyNumberFormat="1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19" fillId="5" borderId="1" xfId="0" applyFont="1" applyFill="1" applyBorder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 wrapText="1"/>
    </xf>
    <xf numFmtId="0" fontId="19" fillId="5" borderId="30" xfId="0" applyFont="1" applyFill="1" applyBorder="1" applyAlignment="1">
      <alignment horizontal="center" vertical="center" wrapText="1"/>
    </xf>
    <xf numFmtId="0" fontId="42" fillId="0" borderId="34" xfId="0" applyFont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19" fillId="8" borderId="8" xfId="0" applyFont="1" applyFill="1" applyBorder="1" applyAlignment="1">
      <alignment horizontal="center" vertical="center" wrapText="1"/>
    </xf>
    <xf numFmtId="4" fontId="19" fillId="8" borderId="1" xfId="0" applyNumberFormat="1" applyFont="1" applyFill="1" applyBorder="1" applyAlignment="1">
      <alignment horizontal="center" vertical="center" wrapText="1"/>
    </xf>
    <xf numFmtId="4" fontId="19" fillId="8" borderId="8" xfId="0" applyNumberFormat="1" applyFont="1" applyFill="1" applyBorder="1" applyAlignment="1">
      <alignment horizontal="center" vertical="center" wrapText="1"/>
    </xf>
    <xf numFmtId="0" fontId="34" fillId="11" borderId="1" xfId="0" applyFont="1" applyFill="1" applyBorder="1" applyAlignment="1">
      <alignment horizontal="center" vertical="center" wrapText="1"/>
    </xf>
    <xf numFmtId="0" fontId="34" fillId="11" borderId="8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42" fillId="0" borderId="4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15" fillId="4" borderId="32" xfId="0" applyFont="1" applyFill="1" applyBorder="1" applyAlignment="1">
      <alignment horizontal="left" vertical="center"/>
    </xf>
    <xf numFmtId="0" fontId="0" fillId="0" borderId="40" xfId="0" applyBorder="1" applyAlignment="1">
      <alignment vertical="center"/>
    </xf>
    <xf numFmtId="0" fontId="0" fillId="0" borderId="35" xfId="0" applyBorder="1" applyAlignment="1">
      <alignment vertical="center"/>
    </xf>
    <xf numFmtId="4" fontId="13" fillId="6" borderId="17" xfId="0" applyNumberFormat="1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15" fillId="2" borderId="30" xfId="0" applyFont="1" applyFill="1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15" fillId="4" borderId="30" xfId="0" applyFont="1" applyFill="1" applyBorder="1" applyAlignment="1">
      <alignment horizontal="left" vertical="center"/>
    </xf>
    <xf numFmtId="0" fontId="52" fillId="7" borderId="23" xfId="0" applyFont="1" applyFill="1" applyBorder="1" applyAlignment="1">
      <alignment horizontal="left" vertical="center"/>
    </xf>
    <xf numFmtId="0" fontId="42" fillId="0" borderId="23" xfId="0" applyFont="1" applyBorder="1" applyAlignment="1">
      <alignment vertical="center"/>
    </xf>
    <xf numFmtId="0" fontId="12" fillId="0" borderId="0" xfId="1" applyFont="1" applyBorder="1" applyAlignment="1">
      <alignment horizontal="right" vertical="center"/>
    </xf>
    <xf numFmtId="0" fontId="12" fillId="0" borderId="24" xfId="1" applyFont="1" applyBorder="1" applyAlignment="1">
      <alignment horizontal="right" vertical="center"/>
    </xf>
    <xf numFmtId="0" fontId="9" fillId="0" borderId="30" xfId="1" applyFont="1" applyFill="1" applyBorder="1" applyAlignment="1">
      <alignment horizontal="left" vertical="center" wrapText="1"/>
    </xf>
    <xf numFmtId="0" fontId="9" fillId="0" borderId="31" xfId="1" applyFont="1" applyFill="1" applyBorder="1" applyAlignment="1">
      <alignment horizontal="left" vertical="center" wrapText="1"/>
    </xf>
    <xf numFmtId="0" fontId="9" fillId="0" borderId="20" xfId="1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5" borderId="4" xfId="0" applyFont="1" applyFill="1" applyBorder="1" applyAlignment="1">
      <alignment horizontal="center" vertical="center" wrapText="1"/>
    </xf>
    <xf numFmtId="0" fontId="42" fillId="0" borderId="13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5" fillId="0" borderId="42" xfId="0" applyFont="1" applyBorder="1" applyAlignment="1">
      <alignment horizontal="center" vertical="center"/>
    </xf>
    <xf numFmtId="0" fontId="19" fillId="12" borderId="42" xfId="0" applyFont="1" applyFill="1" applyBorder="1" applyAlignment="1">
      <alignment horizontal="center" vertical="center" wrapText="1"/>
    </xf>
    <xf numFmtId="0" fontId="45" fillId="12" borderId="43" xfId="0" applyFont="1" applyFill="1" applyBorder="1" applyAlignment="1">
      <alignment horizontal="center" vertical="center" wrapText="1"/>
    </xf>
    <xf numFmtId="4" fontId="19" fillId="8" borderId="4" xfId="0" applyNumberFormat="1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9" borderId="8" xfId="0" applyFont="1" applyFill="1" applyBorder="1" applyAlignment="1">
      <alignment horizontal="center" vertical="center" wrapText="1"/>
    </xf>
    <xf numFmtId="4" fontId="13" fillId="6" borderId="1" xfId="0" applyNumberFormat="1" applyFont="1" applyFill="1" applyBorder="1" applyAlignment="1">
      <alignment horizontal="center" vertical="center"/>
    </xf>
    <xf numFmtId="4" fontId="18" fillId="9" borderId="1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52" fillId="7" borderId="30" xfId="0" applyFont="1" applyFill="1" applyBorder="1" applyAlignment="1">
      <alignment horizontal="left" vertical="center"/>
    </xf>
    <xf numFmtId="0" fontId="52" fillId="7" borderId="31" xfId="0" applyFont="1" applyFill="1" applyBorder="1" applyAlignment="1">
      <alignment horizontal="left" vertical="center"/>
    </xf>
    <xf numFmtId="0" fontId="42" fillId="7" borderId="31" xfId="0" applyFont="1" applyFill="1" applyBorder="1" applyAlignment="1">
      <alignment vertical="center"/>
    </xf>
    <xf numFmtId="0" fontId="41" fillId="0" borderId="0" xfId="0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left" vertical="center" wrapText="1"/>
    </xf>
    <xf numFmtId="0" fontId="56" fillId="0" borderId="0" xfId="0" applyFont="1" applyAlignment="1"/>
    <xf numFmtId="0" fontId="62" fillId="0" borderId="0" xfId="0" applyFont="1" applyBorder="1" applyAlignment="1">
      <alignment horizontal="right" vertical="center"/>
    </xf>
    <xf numFmtId="0" fontId="62" fillId="0" borderId="0" xfId="0" applyFont="1" applyAlignment="1">
      <alignment horizontal="right"/>
    </xf>
    <xf numFmtId="0" fontId="13" fillId="0" borderId="16" xfId="0" applyFont="1" applyFill="1" applyBorder="1" applyAlignment="1">
      <alignment vertical="center"/>
    </xf>
    <xf numFmtId="10" fontId="13" fillId="3" borderId="1" xfId="3" applyNumberFormat="1" applyFont="1" applyFill="1" applyBorder="1" applyAlignment="1">
      <alignment vertical="center"/>
    </xf>
    <xf numFmtId="10" fontId="13" fillId="3" borderId="16" xfId="3" applyNumberFormat="1" applyFont="1" applyFill="1" applyBorder="1" applyAlignment="1">
      <alignment vertical="center"/>
    </xf>
    <xf numFmtId="10" fontId="13" fillId="3" borderId="2" xfId="3" applyNumberFormat="1" applyFont="1" applyFill="1" applyBorder="1" applyAlignment="1">
      <alignment vertical="center"/>
    </xf>
    <xf numFmtId="4" fontId="13" fillId="0" borderId="40" xfId="0" applyNumberFormat="1" applyFont="1" applyFill="1" applyBorder="1" applyAlignment="1">
      <alignment vertical="center"/>
    </xf>
    <xf numFmtId="0" fontId="13" fillId="0" borderId="16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39" fillId="12" borderId="41" xfId="0" applyFont="1" applyFill="1" applyBorder="1" applyAlignment="1">
      <alignment horizontal="center" vertical="center"/>
    </xf>
  </cellXfs>
  <cellStyles count="4">
    <cellStyle name="Mena" xfId="2" builtinId="4"/>
    <cellStyle name="Normálne" xfId="0" builtinId="0"/>
    <cellStyle name="Normálne 2" xfId="1"/>
    <cellStyle name="Percentá" xfId="3" builtinId="5"/>
  </cellStyles>
  <dxfs count="0"/>
  <tableStyles count="0" defaultTableStyle="TableStyleMedium9" defaultPivotStyle="PivotStyleLight16"/>
  <colors>
    <mruColors>
      <color rgb="FF0000FF"/>
      <color rgb="FFD6E3B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762000</xdr:colOff>
      <xdr:row>1</xdr:row>
      <xdr:rowOff>69273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49125" y="231198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9525</xdr:colOff>
      <xdr:row>1</xdr:row>
      <xdr:rowOff>69273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20725" y="231198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3:BW549"/>
  <sheetViews>
    <sheetView topLeftCell="A19" zoomScaleNormal="100" workbookViewId="0">
      <selection activeCell="G17" sqref="G17"/>
    </sheetView>
  </sheetViews>
  <sheetFormatPr defaultColWidth="9.140625" defaultRowHeight="12.75" x14ac:dyDescent="0.2"/>
  <cols>
    <col min="1" max="1" width="27.28515625" style="5" customWidth="1"/>
    <col min="2" max="2" width="11" style="5" customWidth="1"/>
    <col min="3" max="3" width="46.5703125" style="5" customWidth="1"/>
    <col min="4" max="4" width="11.140625" style="44" customWidth="1"/>
    <col min="5" max="5" width="12.28515625" style="44" customWidth="1"/>
    <col min="6" max="6" width="18.5703125" style="44" customWidth="1"/>
    <col min="7" max="7" width="15" style="44" customWidth="1"/>
    <col min="8" max="9" width="11.5703125" style="44" customWidth="1"/>
    <col min="10" max="10" width="12.7109375" style="44" customWidth="1"/>
    <col min="11" max="11" width="18.5703125" style="44" customWidth="1"/>
    <col min="12" max="12" width="18.140625" style="44" customWidth="1"/>
    <col min="13" max="13" width="18.5703125" style="83" customWidth="1"/>
    <col min="14" max="14" width="14.85546875" style="44" customWidth="1"/>
    <col min="15" max="15" width="14.7109375" style="44" customWidth="1"/>
    <col min="16" max="17" width="9.42578125" style="42" customWidth="1"/>
    <col min="18" max="18" width="10.85546875" style="42" customWidth="1"/>
    <col min="19" max="20" width="9.42578125" style="42" customWidth="1"/>
    <col min="21" max="21" width="10" style="42" customWidth="1"/>
    <col min="22" max="22" width="9.5703125" style="42" customWidth="1"/>
    <col min="23" max="23" width="11" style="42" customWidth="1"/>
    <col min="24" max="24" width="10.42578125" style="42" customWidth="1"/>
    <col min="25" max="25" width="11.5703125" style="42" customWidth="1"/>
    <col min="26" max="26" width="11.85546875" style="42" customWidth="1"/>
    <col min="27" max="27" width="15.140625" style="54" customWidth="1"/>
    <col min="28" max="28" width="21.7109375" style="54" customWidth="1"/>
    <col min="29" max="29" width="19.7109375" style="55" customWidth="1"/>
    <col min="30" max="30" width="18.85546875" style="55" customWidth="1"/>
    <col min="31" max="31" width="18.5703125" style="55" customWidth="1"/>
    <col min="32" max="32" width="18.140625" style="55" customWidth="1"/>
    <col min="33" max="33" width="17.140625" style="55" customWidth="1"/>
    <col min="34" max="34" width="18.28515625" style="55" customWidth="1"/>
    <col min="35" max="35" width="19.42578125" style="55" customWidth="1"/>
    <col min="36" max="36" width="18.42578125" style="55" customWidth="1"/>
    <col min="37" max="37" width="19.42578125" style="55" customWidth="1"/>
    <col min="38" max="38" width="19.7109375" style="55" customWidth="1"/>
    <col min="39" max="40" width="19.7109375" style="148" customWidth="1"/>
    <col min="41" max="41" width="18.28515625" style="55" customWidth="1"/>
    <col min="42" max="42" width="20.85546875" style="55" customWidth="1"/>
    <col min="43" max="43" width="18.42578125" style="55" customWidth="1"/>
    <col min="44" max="44" width="18.140625" style="55" customWidth="1"/>
    <col min="45" max="45" width="17.140625" style="55" customWidth="1"/>
    <col min="46" max="74" width="9.140625" style="5"/>
    <col min="75" max="75" width="9.140625" style="32"/>
    <col min="76" max="16384" width="9.140625" style="5"/>
  </cols>
  <sheetData>
    <row r="3" spans="1:75" ht="45" customHeight="1" x14ac:dyDescent="0.2">
      <c r="A3" s="290"/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0"/>
      <c r="Z3" s="290"/>
      <c r="AA3" s="290"/>
      <c r="AB3" s="290"/>
      <c r="AC3" s="290"/>
      <c r="AD3" s="290"/>
      <c r="AE3" s="290"/>
      <c r="AF3" s="290"/>
      <c r="AG3" s="290"/>
      <c r="AH3" s="290"/>
      <c r="AI3" s="290"/>
      <c r="AJ3" s="290"/>
      <c r="AK3" s="290"/>
      <c r="AL3" s="290"/>
      <c r="AM3" s="290"/>
      <c r="AN3" s="290"/>
      <c r="AO3" s="290"/>
      <c r="AP3" s="290"/>
      <c r="AQ3" s="290"/>
      <c r="AR3" s="290"/>
      <c r="AS3" s="290"/>
    </row>
    <row r="5" spans="1:75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46"/>
      <c r="AB5" s="46"/>
      <c r="AC5" s="1"/>
      <c r="AD5" s="1"/>
      <c r="AE5" s="1"/>
      <c r="AF5" s="1"/>
      <c r="AG5" s="1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1"/>
      <c r="AT5" s="4"/>
      <c r="AU5" s="4"/>
      <c r="AV5" s="4"/>
      <c r="AW5" s="4"/>
      <c r="AX5" s="4"/>
      <c r="AY5" s="4"/>
      <c r="AZ5" s="4"/>
      <c r="BA5" s="4"/>
      <c r="BB5" s="4"/>
      <c r="BC5" s="4"/>
    </row>
    <row r="6" spans="1:75" s="7" customFormat="1" ht="18.75" customHeight="1" x14ac:dyDescent="0.2">
      <c r="A6" s="306" t="s">
        <v>183</v>
      </c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P6" s="306"/>
      <c r="AQ6" s="306"/>
      <c r="AR6" s="30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W6" s="33"/>
    </row>
    <row r="7" spans="1:75" s="7" customFormat="1" ht="15" customHeight="1" x14ac:dyDescent="0.2">
      <c r="A7" s="307" t="s">
        <v>42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W7" s="33"/>
    </row>
    <row r="8" spans="1:75" s="7" customFormat="1" ht="15.75" customHeight="1" x14ac:dyDescent="0.2">
      <c r="A8" s="308" t="s">
        <v>182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308"/>
      <c r="AC8" s="308"/>
      <c r="AD8" s="308"/>
      <c r="AE8" s="308"/>
      <c r="AF8" s="308"/>
      <c r="AG8" s="308"/>
      <c r="AH8" s="308"/>
      <c r="AI8" s="308"/>
      <c r="AJ8" s="308"/>
      <c r="AK8" s="308"/>
      <c r="AL8" s="308"/>
      <c r="AM8" s="308"/>
      <c r="AN8" s="308"/>
      <c r="AO8" s="308"/>
      <c r="AP8" s="308"/>
      <c r="AQ8" s="308"/>
      <c r="AR8" s="308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W8" s="33"/>
    </row>
    <row r="9" spans="1:75" s="7" customFormat="1" ht="15" x14ac:dyDescent="0.2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47"/>
      <c r="AB9" s="47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6"/>
      <c r="AU9" s="6"/>
      <c r="AV9" s="6"/>
      <c r="AW9" s="6"/>
      <c r="AX9" s="6"/>
      <c r="AY9" s="6"/>
      <c r="AZ9" s="6"/>
      <c r="BA9" s="6"/>
      <c r="BB9" s="6"/>
      <c r="BC9" s="6"/>
      <c r="BW9" s="33"/>
    </row>
    <row r="10" spans="1:75" s="7" customFormat="1" ht="15" x14ac:dyDescent="0.2">
      <c r="A10" s="301" t="s">
        <v>118</v>
      </c>
      <c r="B10" s="301"/>
      <c r="C10" s="302"/>
      <c r="D10" s="303"/>
      <c r="E10" s="304"/>
      <c r="F10" s="304"/>
      <c r="G10" s="304"/>
      <c r="H10" s="304"/>
      <c r="I10" s="304"/>
      <c r="J10" s="304"/>
      <c r="K10" s="304"/>
      <c r="L10" s="304"/>
      <c r="M10" s="304"/>
      <c r="N10" s="305"/>
      <c r="O10" s="25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8"/>
      <c r="AB10" s="48"/>
      <c r="AC10" s="25"/>
      <c r="AD10" s="25"/>
      <c r="AE10" s="25"/>
      <c r="AF10" s="25"/>
      <c r="AG10" s="25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25"/>
      <c r="AT10" s="6"/>
      <c r="AU10" s="6"/>
      <c r="AV10" s="6"/>
      <c r="AW10" s="6"/>
      <c r="AX10" s="6"/>
      <c r="AY10" s="6"/>
      <c r="AZ10" s="6"/>
      <c r="BA10" s="6"/>
      <c r="BB10" s="6"/>
      <c r="BC10" s="6"/>
      <c r="BW10" s="33"/>
    </row>
    <row r="11" spans="1:75" s="7" customFormat="1" ht="15" x14ac:dyDescent="0.2">
      <c r="A11" s="301" t="s">
        <v>4</v>
      </c>
      <c r="B11" s="301"/>
      <c r="C11" s="302"/>
      <c r="D11" s="303"/>
      <c r="E11" s="304"/>
      <c r="F11" s="304"/>
      <c r="G11" s="304"/>
      <c r="H11" s="304"/>
      <c r="I11" s="304"/>
      <c r="J11" s="304"/>
      <c r="K11" s="304"/>
      <c r="L11" s="304"/>
      <c r="M11" s="304"/>
      <c r="N11" s="305"/>
      <c r="O11" s="25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8"/>
      <c r="AB11" s="48"/>
      <c r="AC11" s="25"/>
      <c r="AD11" s="25"/>
      <c r="AE11" s="25"/>
      <c r="AF11" s="25"/>
      <c r="AG11" s="25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25"/>
      <c r="AT11" s="6"/>
      <c r="AU11" s="6"/>
      <c r="AV11" s="6"/>
      <c r="AW11" s="6"/>
      <c r="AX11" s="6"/>
      <c r="AY11" s="6"/>
      <c r="AZ11" s="6"/>
      <c r="BA11" s="6"/>
      <c r="BB11" s="6"/>
      <c r="BC11" s="6"/>
      <c r="BW11" s="33"/>
    </row>
    <row r="12" spans="1:75" s="7" customFormat="1" ht="15" x14ac:dyDescent="0.2">
      <c r="A12" s="301" t="s">
        <v>49</v>
      </c>
      <c r="B12" s="301"/>
      <c r="C12" s="302"/>
      <c r="D12" s="303"/>
      <c r="E12" s="304"/>
      <c r="F12" s="304"/>
      <c r="G12" s="304"/>
      <c r="H12" s="304"/>
      <c r="I12" s="304"/>
      <c r="J12" s="304"/>
      <c r="K12" s="304"/>
      <c r="L12" s="304"/>
      <c r="M12" s="304"/>
      <c r="N12" s="305"/>
      <c r="O12" s="25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8"/>
      <c r="AB12" s="48"/>
      <c r="AC12" s="25"/>
      <c r="AD12" s="25"/>
      <c r="AE12" s="25"/>
      <c r="AF12" s="25"/>
      <c r="AG12" s="25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25"/>
      <c r="AT12" s="6"/>
      <c r="AU12" s="6"/>
      <c r="AV12" s="6"/>
      <c r="AW12" s="6"/>
      <c r="AX12" s="6"/>
      <c r="AY12" s="6"/>
      <c r="AZ12" s="6"/>
      <c r="BA12" s="6"/>
      <c r="BB12" s="6"/>
      <c r="BC12" s="6"/>
      <c r="BW12" s="33"/>
    </row>
    <row r="13" spans="1:75" ht="15" x14ac:dyDescent="0.2">
      <c r="A13" s="156"/>
      <c r="B13" s="154"/>
      <c r="C13" s="403" t="s">
        <v>119</v>
      </c>
      <c r="D13" s="155"/>
      <c r="E13" s="154"/>
      <c r="F13" s="154"/>
      <c r="G13" s="156"/>
      <c r="H13" s="156"/>
      <c r="I13" s="156"/>
      <c r="J13" s="156"/>
      <c r="K13" s="156"/>
      <c r="L13" s="156"/>
      <c r="M13" s="156"/>
      <c r="N13" s="156"/>
      <c r="O13" s="19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49"/>
      <c r="AB13" s="49"/>
      <c r="AC13" s="45"/>
      <c r="AD13" s="45"/>
      <c r="AE13" s="45"/>
      <c r="AF13" s="45"/>
      <c r="AG13" s="19"/>
      <c r="AH13" s="19"/>
      <c r="AI13" s="19"/>
      <c r="AJ13" s="20"/>
      <c r="AK13" s="20"/>
      <c r="AL13" s="20"/>
      <c r="AM13" s="20"/>
      <c r="AN13" s="20"/>
      <c r="AO13" s="20"/>
      <c r="AP13" s="20"/>
      <c r="AQ13" s="20"/>
      <c r="AR13" s="20"/>
      <c r="AS13" s="19"/>
      <c r="AT13" s="4"/>
      <c r="AU13" s="4"/>
      <c r="AV13" s="4"/>
      <c r="AW13" s="4"/>
      <c r="AX13" s="4"/>
      <c r="AY13" s="4"/>
      <c r="AZ13" s="4"/>
      <c r="BA13" s="4"/>
      <c r="BB13" s="4"/>
      <c r="BC13" s="4"/>
    </row>
    <row r="14" spans="1:75" s="62" customFormat="1" x14ac:dyDescent="0.2">
      <c r="A14" s="156"/>
      <c r="B14" s="154"/>
      <c r="C14" s="239"/>
      <c r="D14" s="154"/>
      <c r="E14" s="154"/>
      <c r="F14" s="154"/>
      <c r="G14" s="156"/>
      <c r="H14" s="156"/>
      <c r="I14" s="156"/>
      <c r="J14" s="156"/>
      <c r="K14" s="156"/>
      <c r="L14" s="156"/>
      <c r="M14" s="156"/>
      <c r="N14" s="156"/>
      <c r="O14" s="19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49"/>
      <c r="AB14" s="49"/>
      <c r="AC14" s="45"/>
      <c r="AD14" s="45"/>
      <c r="AE14" s="45"/>
      <c r="AF14" s="45"/>
      <c r="AG14" s="19"/>
      <c r="AH14" s="19"/>
      <c r="AI14" s="19"/>
      <c r="AJ14" s="20"/>
      <c r="AK14" s="20"/>
      <c r="AL14" s="20"/>
      <c r="AM14" s="20"/>
      <c r="AN14" s="20"/>
      <c r="AO14" s="20"/>
      <c r="AP14" s="20"/>
      <c r="AQ14" s="20"/>
      <c r="AR14" s="20"/>
      <c r="AS14" s="19"/>
      <c r="AT14" s="4"/>
      <c r="AU14" s="4"/>
      <c r="AV14" s="4"/>
      <c r="AW14" s="4"/>
      <c r="AX14" s="4"/>
      <c r="AY14" s="4"/>
      <c r="AZ14" s="4"/>
      <c r="BA14" s="4"/>
      <c r="BB14" s="4"/>
      <c r="BC14" s="4"/>
      <c r="BW14" s="32"/>
    </row>
    <row r="15" spans="1:75" ht="15.75" x14ac:dyDescent="0.2">
      <c r="A15" s="309" t="s">
        <v>128</v>
      </c>
      <c r="B15" s="310"/>
      <c r="C15" s="311"/>
      <c r="D15" s="155"/>
      <c r="E15" s="158"/>
      <c r="G15" s="157"/>
      <c r="H15" s="157"/>
      <c r="I15" s="156"/>
      <c r="J15" s="156"/>
      <c r="K15" s="156"/>
      <c r="L15" s="156"/>
      <c r="M15" s="156"/>
      <c r="N15" s="156"/>
      <c r="O15" s="19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49"/>
      <c r="AB15" s="49"/>
      <c r="AC15" s="19"/>
      <c r="AD15" s="19"/>
      <c r="AE15" s="19"/>
      <c r="AF15" s="19"/>
      <c r="AG15" s="19"/>
      <c r="AH15" s="19"/>
      <c r="AI15" s="19"/>
      <c r="AJ15" s="20"/>
      <c r="AK15" s="20"/>
      <c r="AL15" s="20"/>
      <c r="AM15" s="20"/>
      <c r="AN15" s="20"/>
      <c r="AO15" s="20"/>
      <c r="AP15" s="20"/>
      <c r="AQ15" s="20"/>
      <c r="AR15" s="20"/>
      <c r="AS15" s="19"/>
      <c r="AT15" s="4"/>
      <c r="AU15" s="4"/>
      <c r="AV15" s="4"/>
      <c r="AW15" s="4"/>
      <c r="AX15" s="4"/>
      <c r="AY15" s="4"/>
      <c r="AZ15" s="4"/>
      <c r="BA15" s="4"/>
      <c r="BB15" s="4"/>
      <c r="BC15" s="4"/>
    </row>
    <row r="16" spans="1:75" s="57" customFormat="1" ht="15" x14ac:dyDescent="0.2">
      <c r="A16" s="309" t="s">
        <v>94</v>
      </c>
      <c r="B16" s="310"/>
      <c r="C16" s="311"/>
      <c r="D16" s="155"/>
      <c r="G16" s="156"/>
      <c r="H16" s="156"/>
      <c r="I16" s="156"/>
      <c r="J16" s="156"/>
      <c r="K16" s="156"/>
      <c r="L16" s="156"/>
      <c r="M16" s="156"/>
      <c r="N16" s="156"/>
      <c r="O16" s="19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49"/>
      <c r="AB16" s="49"/>
      <c r="AC16" s="19"/>
      <c r="AD16" s="19"/>
      <c r="AE16" s="19"/>
      <c r="AF16" s="19"/>
      <c r="AG16" s="19"/>
      <c r="AH16" s="19"/>
      <c r="AI16" s="19"/>
      <c r="AJ16" s="20"/>
      <c r="AK16" s="20"/>
      <c r="AL16" s="20"/>
      <c r="AM16" s="20"/>
      <c r="AN16" s="20"/>
      <c r="AO16" s="20"/>
      <c r="AP16" s="20"/>
      <c r="AQ16" s="20"/>
      <c r="AR16" s="20"/>
      <c r="AS16" s="19"/>
      <c r="AT16" s="4"/>
      <c r="AU16" s="4"/>
      <c r="AV16" s="4"/>
      <c r="AW16" s="4"/>
      <c r="AX16" s="4"/>
      <c r="AY16" s="4"/>
      <c r="AZ16" s="4"/>
      <c r="BA16" s="4"/>
      <c r="BB16" s="4"/>
      <c r="BC16" s="4"/>
      <c r="BW16" s="32"/>
    </row>
    <row r="17" spans="1:75" s="57" customFormat="1" ht="15" x14ac:dyDescent="0.2">
      <c r="A17" s="309" t="s">
        <v>78</v>
      </c>
      <c r="B17" s="310"/>
      <c r="C17" s="311"/>
      <c r="D17" s="155"/>
      <c r="E17" s="153"/>
      <c r="G17" s="156"/>
      <c r="H17" s="156"/>
      <c r="I17" s="156"/>
      <c r="J17" s="156"/>
      <c r="K17" s="156"/>
      <c r="L17" s="156"/>
      <c r="M17" s="156"/>
      <c r="N17" s="156"/>
      <c r="O17" s="19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49"/>
      <c r="AB17" s="49"/>
      <c r="AC17" s="19"/>
      <c r="AD17" s="19"/>
      <c r="AE17" s="19"/>
      <c r="AF17" s="19"/>
      <c r="AG17" s="19"/>
      <c r="AH17" s="19"/>
      <c r="AI17" s="19"/>
      <c r="AJ17" s="20"/>
      <c r="AK17" s="20"/>
      <c r="AL17" s="20"/>
      <c r="AM17" s="20"/>
      <c r="AN17" s="20"/>
      <c r="AO17" s="20"/>
      <c r="AP17" s="20"/>
      <c r="AQ17" s="20"/>
      <c r="AR17" s="20"/>
      <c r="AS17" s="19"/>
      <c r="AT17" s="4"/>
      <c r="AU17" s="4"/>
      <c r="AV17" s="4"/>
      <c r="AW17" s="4"/>
      <c r="AX17" s="4"/>
      <c r="AY17" s="4"/>
      <c r="AZ17" s="4"/>
      <c r="BA17" s="4"/>
      <c r="BB17" s="4"/>
      <c r="BC17" s="4"/>
      <c r="BW17" s="32"/>
    </row>
    <row r="18" spans="1:75" ht="15.75" x14ac:dyDescent="0.2">
      <c r="A18" s="316" t="s">
        <v>188</v>
      </c>
      <c r="B18" s="310"/>
      <c r="C18" s="311"/>
      <c r="D18" s="155"/>
      <c r="E18" s="153"/>
      <c r="G18" s="156"/>
      <c r="H18" s="156"/>
      <c r="I18" s="156"/>
      <c r="J18" s="156"/>
      <c r="K18" s="156"/>
      <c r="L18" s="156"/>
      <c r="M18" s="156"/>
      <c r="N18" s="156"/>
      <c r="O18" s="19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49"/>
      <c r="AB18" s="49"/>
      <c r="AC18" s="19"/>
      <c r="AD18" s="19"/>
      <c r="AE18" s="19"/>
      <c r="AF18" s="19"/>
      <c r="AG18" s="19"/>
      <c r="AH18" s="19"/>
      <c r="AI18" s="19"/>
      <c r="AJ18" s="20"/>
      <c r="AK18" s="20"/>
      <c r="AL18" s="20"/>
      <c r="AM18" s="20"/>
      <c r="AN18" s="20"/>
      <c r="AO18" s="20"/>
      <c r="AP18" s="20"/>
      <c r="AQ18" s="20"/>
      <c r="AR18" s="20"/>
      <c r="AS18" s="19"/>
      <c r="AT18" s="4"/>
      <c r="AU18" s="4"/>
      <c r="AV18" s="4"/>
      <c r="AW18" s="4"/>
      <c r="AX18" s="4"/>
      <c r="AY18" s="4"/>
      <c r="AZ18" s="4"/>
      <c r="BA18" s="4"/>
      <c r="BB18" s="4"/>
      <c r="BC18" s="4"/>
    </row>
    <row r="19" spans="1:75" s="205" customFormat="1" ht="15.75" x14ac:dyDescent="0.2">
      <c r="A19" s="316" t="s">
        <v>166</v>
      </c>
      <c r="B19" s="322"/>
      <c r="C19" s="323"/>
      <c r="D19" s="206"/>
      <c r="G19" s="156"/>
      <c r="H19" s="156"/>
      <c r="I19" s="156"/>
      <c r="J19" s="156"/>
      <c r="K19" s="156"/>
      <c r="L19" s="156"/>
      <c r="M19" s="156"/>
      <c r="N19" s="156"/>
      <c r="O19" s="19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49"/>
      <c r="AB19" s="49"/>
      <c r="AC19" s="19"/>
      <c r="AD19" s="19"/>
      <c r="AE19" s="19"/>
      <c r="AF19" s="19"/>
      <c r="AG19" s="19"/>
      <c r="AH19" s="19"/>
      <c r="AI19" s="19"/>
      <c r="AJ19" s="20"/>
      <c r="AK19" s="20"/>
      <c r="AL19" s="20"/>
      <c r="AM19" s="20"/>
      <c r="AN19" s="20"/>
      <c r="AO19" s="20"/>
      <c r="AP19" s="20"/>
      <c r="AQ19" s="20"/>
      <c r="AR19" s="20"/>
      <c r="AS19" s="19"/>
      <c r="AT19" s="4"/>
      <c r="AU19" s="4"/>
      <c r="AV19" s="4"/>
      <c r="AW19" s="4"/>
      <c r="AX19" s="4"/>
      <c r="AY19" s="4"/>
      <c r="AZ19" s="4"/>
      <c r="BA19" s="4"/>
      <c r="BB19" s="4"/>
      <c r="BC19" s="4"/>
      <c r="BW19" s="204"/>
    </row>
    <row r="20" spans="1:75" s="62" customFormat="1" ht="15.75" thickBot="1" x14ac:dyDescent="0.25">
      <c r="A20" s="316" t="s">
        <v>93</v>
      </c>
      <c r="B20" s="317"/>
      <c r="C20" s="311"/>
      <c r="D20" s="159"/>
      <c r="E20" s="153"/>
      <c r="G20" s="156"/>
      <c r="H20" s="156"/>
      <c r="I20" s="156"/>
      <c r="J20" s="156"/>
      <c r="K20" s="156"/>
      <c r="L20" s="156"/>
      <c r="M20" s="156"/>
      <c r="N20" s="156"/>
      <c r="O20" s="19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49"/>
      <c r="AB20" s="49"/>
      <c r="AC20" s="19"/>
      <c r="AD20" s="19"/>
      <c r="AE20" s="19"/>
      <c r="AF20" s="19"/>
      <c r="AG20" s="19"/>
      <c r="AH20" s="19"/>
      <c r="AI20" s="19"/>
      <c r="AJ20" s="20"/>
      <c r="AK20" s="20"/>
      <c r="AL20" s="20"/>
      <c r="AM20" s="20"/>
      <c r="AN20" s="20"/>
      <c r="AO20" s="20"/>
      <c r="AP20" s="20"/>
      <c r="AQ20" s="20"/>
      <c r="AR20" s="20"/>
      <c r="AS20" s="19"/>
      <c r="AT20" s="4"/>
      <c r="AU20" s="4"/>
      <c r="AV20" s="4"/>
      <c r="AW20" s="4"/>
      <c r="AX20" s="4"/>
      <c r="AY20" s="4"/>
      <c r="AZ20" s="4"/>
      <c r="BA20" s="4"/>
      <c r="BB20" s="4"/>
      <c r="BC20" s="4"/>
      <c r="BW20" s="32"/>
    </row>
    <row r="21" spans="1:75" ht="26.25" customHeight="1" x14ac:dyDescent="0.2">
      <c r="A21" s="318" t="s">
        <v>0</v>
      </c>
      <c r="B21" s="312" t="s">
        <v>1</v>
      </c>
      <c r="C21" s="263" t="s">
        <v>2</v>
      </c>
      <c r="D21" s="265" t="s">
        <v>3</v>
      </c>
      <c r="E21" s="293" t="s">
        <v>39</v>
      </c>
      <c r="F21" s="267" t="s">
        <v>120</v>
      </c>
      <c r="G21" s="295" t="s">
        <v>122</v>
      </c>
      <c r="H21" s="295" t="s">
        <v>123</v>
      </c>
      <c r="I21" s="295"/>
      <c r="J21" s="296"/>
      <c r="K21" s="273" t="s">
        <v>98</v>
      </c>
      <c r="L21" s="271" t="s">
        <v>99</v>
      </c>
      <c r="M21" s="269" t="s">
        <v>101</v>
      </c>
      <c r="N21" s="256" t="s">
        <v>206</v>
      </c>
      <c r="O21" s="256" t="s">
        <v>102</v>
      </c>
      <c r="P21" s="284" t="s">
        <v>161</v>
      </c>
      <c r="Q21" s="273"/>
      <c r="R21" s="273"/>
      <c r="S21" s="273"/>
      <c r="T21" s="273"/>
      <c r="U21" s="273"/>
      <c r="V21" s="273"/>
      <c r="W21" s="273"/>
      <c r="X21" s="273"/>
      <c r="Y21" s="273"/>
      <c r="Z21" s="285"/>
      <c r="AA21" s="275" t="s">
        <v>109</v>
      </c>
      <c r="AB21" s="275" t="s">
        <v>110</v>
      </c>
      <c r="AC21" s="277" t="s">
        <v>180</v>
      </c>
      <c r="AD21" s="278"/>
      <c r="AE21" s="278"/>
      <c r="AF21" s="278"/>
      <c r="AG21" s="278"/>
      <c r="AH21" s="278"/>
      <c r="AI21" s="278"/>
      <c r="AJ21" s="278"/>
      <c r="AK21" s="278"/>
      <c r="AL21" s="278"/>
      <c r="AM21" s="278"/>
      <c r="AN21" s="278"/>
      <c r="AO21" s="278"/>
      <c r="AP21" s="278"/>
      <c r="AQ21" s="278"/>
      <c r="AR21" s="279"/>
      <c r="AS21" s="151"/>
      <c r="AT21" s="9"/>
      <c r="AU21" s="9"/>
      <c r="AV21" s="9"/>
      <c r="AW21" s="9"/>
      <c r="AX21" s="9"/>
      <c r="AY21" s="9"/>
      <c r="AZ21" s="9"/>
      <c r="BA21" s="9"/>
      <c r="BB21" s="9"/>
      <c r="BC21" s="9"/>
    </row>
    <row r="22" spans="1:75" ht="20.25" customHeight="1" x14ac:dyDescent="0.2">
      <c r="A22" s="319"/>
      <c r="B22" s="313"/>
      <c r="C22" s="264"/>
      <c r="D22" s="266"/>
      <c r="E22" s="294"/>
      <c r="F22" s="268"/>
      <c r="G22" s="297"/>
      <c r="H22" s="297"/>
      <c r="I22" s="297"/>
      <c r="J22" s="298"/>
      <c r="K22" s="274"/>
      <c r="L22" s="272"/>
      <c r="M22" s="270"/>
      <c r="N22" s="257"/>
      <c r="O22" s="258"/>
      <c r="P22" s="160" t="s">
        <v>65</v>
      </c>
      <c r="Q22" s="161" t="s">
        <v>66</v>
      </c>
      <c r="R22" s="161" t="s">
        <v>9</v>
      </c>
      <c r="S22" s="161" t="s">
        <v>10</v>
      </c>
      <c r="T22" s="161" t="s">
        <v>11</v>
      </c>
      <c r="U22" s="161" t="s">
        <v>12</v>
      </c>
      <c r="V22" s="161" t="s">
        <v>13</v>
      </c>
      <c r="W22" s="161" t="s">
        <v>14</v>
      </c>
      <c r="X22" s="162" t="s">
        <v>40</v>
      </c>
      <c r="Y22" s="162" t="s">
        <v>50</v>
      </c>
      <c r="Z22" s="162" t="s">
        <v>104</v>
      </c>
      <c r="AA22" s="276"/>
      <c r="AB22" s="276"/>
      <c r="AC22" s="171" t="s">
        <v>207</v>
      </c>
      <c r="AD22" s="172" t="s">
        <v>43</v>
      </c>
      <c r="AE22" s="172" t="s">
        <v>79</v>
      </c>
      <c r="AF22" s="172" t="s">
        <v>44</v>
      </c>
      <c r="AG22" s="173" t="s">
        <v>208</v>
      </c>
      <c r="AH22" s="173" t="s">
        <v>51</v>
      </c>
      <c r="AI22" s="172" t="s">
        <v>69</v>
      </c>
      <c r="AJ22" s="172" t="s">
        <v>70</v>
      </c>
      <c r="AK22" s="172" t="s">
        <v>71</v>
      </c>
      <c r="AL22" s="172" t="s">
        <v>72</v>
      </c>
      <c r="AM22" s="172" t="s">
        <v>73</v>
      </c>
      <c r="AN22" s="174" t="s">
        <v>74</v>
      </c>
      <c r="AO22" s="175" t="s">
        <v>80</v>
      </c>
      <c r="AP22" s="176" t="s">
        <v>81</v>
      </c>
      <c r="AQ22" s="175" t="s">
        <v>82</v>
      </c>
      <c r="AR22" s="177" t="s">
        <v>83</v>
      </c>
      <c r="AS22" s="244" t="s">
        <v>193</v>
      </c>
      <c r="AT22" s="9"/>
      <c r="AU22" s="9"/>
      <c r="AV22" s="9"/>
      <c r="AW22" s="9"/>
      <c r="AX22" s="9"/>
      <c r="AY22" s="9"/>
      <c r="AZ22" s="9"/>
      <c r="BA22" s="9"/>
      <c r="BB22" s="9"/>
      <c r="BC22" s="9"/>
    </row>
    <row r="23" spans="1:75" ht="54" customHeight="1" x14ac:dyDescent="0.2">
      <c r="A23" s="320" t="s">
        <v>108</v>
      </c>
      <c r="B23" s="331" t="s">
        <v>107</v>
      </c>
      <c r="C23" s="333" t="s">
        <v>38</v>
      </c>
      <c r="D23" s="259" t="s">
        <v>85</v>
      </c>
      <c r="E23" s="291" t="s">
        <v>190</v>
      </c>
      <c r="F23" s="314" t="s">
        <v>189</v>
      </c>
      <c r="G23" s="259" t="s">
        <v>64</v>
      </c>
      <c r="H23" s="259" t="s">
        <v>121</v>
      </c>
      <c r="I23" s="259" t="s">
        <v>124</v>
      </c>
      <c r="J23" s="299" t="s">
        <v>159</v>
      </c>
      <c r="K23" s="259" t="s">
        <v>192</v>
      </c>
      <c r="L23" s="261" t="s">
        <v>191</v>
      </c>
      <c r="M23" s="328" t="s">
        <v>205</v>
      </c>
      <c r="N23" s="259" t="s">
        <v>37</v>
      </c>
      <c r="O23" s="259" t="s">
        <v>125</v>
      </c>
      <c r="P23" s="163" t="s">
        <v>146</v>
      </c>
      <c r="Q23" s="164" t="s">
        <v>147</v>
      </c>
      <c r="R23" s="165" t="s">
        <v>15</v>
      </c>
      <c r="S23" s="165" t="s">
        <v>16</v>
      </c>
      <c r="T23" s="165" t="s">
        <v>17</v>
      </c>
      <c r="U23" s="165" t="s">
        <v>154</v>
      </c>
      <c r="V23" s="165" t="s">
        <v>156</v>
      </c>
      <c r="W23" s="165" t="s">
        <v>157</v>
      </c>
      <c r="X23" s="166" t="s">
        <v>18</v>
      </c>
      <c r="Y23" s="166" t="s">
        <v>19</v>
      </c>
      <c r="Z23" s="167" t="s">
        <v>153</v>
      </c>
      <c r="AA23" s="286" t="s">
        <v>86</v>
      </c>
      <c r="AB23" s="286" t="s">
        <v>62</v>
      </c>
      <c r="AC23" s="282" t="s">
        <v>68</v>
      </c>
      <c r="AD23" s="280" t="s">
        <v>47</v>
      </c>
      <c r="AE23" s="280" t="s">
        <v>46</v>
      </c>
      <c r="AF23" s="280" t="s">
        <v>134</v>
      </c>
      <c r="AG23" s="288" t="s">
        <v>63</v>
      </c>
      <c r="AH23" s="178" t="s">
        <v>148</v>
      </c>
      <c r="AI23" s="178" t="s">
        <v>149</v>
      </c>
      <c r="AJ23" s="179" t="s">
        <v>15</v>
      </c>
      <c r="AK23" s="179" t="s">
        <v>16</v>
      </c>
      <c r="AL23" s="179" t="s">
        <v>17</v>
      </c>
      <c r="AM23" s="179" t="s">
        <v>154</v>
      </c>
      <c r="AN23" s="179" t="s">
        <v>155</v>
      </c>
      <c r="AO23" s="179" t="s">
        <v>155</v>
      </c>
      <c r="AP23" s="180" t="s">
        <v>18</v>
      </c>
      <c r="AQ23" s="180" t="s">
        <v>19</v>
      </c>
      <c r="AR23" s="181" t="s">
        <v>153</v>
      </c>
      <c r="AS23" s="340" t="s">
        <v>139</v>
      </c>
      <c r="AT23" s="10"/>
      <c r="AU23" s="10"/>
      <c r="AV23" s="10"/>
      <c r="AW23" s="10"/>
      <c r="AX23" s="10"/>
      <c r="AY23" s="10"/>
      <c r="AZ23" s="10"/>
      <c r="BA23" s="10"/>
      <c r="BB23" s="10"/>
      <c r="BC23" s="10"/>
    </row>
    <row r="24" spans="1:75" ht="69" customHeight="1" thickBot="1" x14ac:dyDescent="0.25">
      <c r="A24" s="321"/>
      <c r="B24" s="332"/>
      <c r="C24" s="334"/>
      <c r="D24" s="260"/>
      <c r="E24" s="292"/>
      <c r="F24" s="315"/>
      <c r="G24" s="260"/>
      <c r="H24" s="260"/>
      <c r="I24" s="260"/>
      <c r="J24" s="300"/>
      <c r="K24" s="260"/>
      <c r="L24" s="262"/>
      <c r="M24" s="329"/>
      <c r="N24" s="260"/>
      <c r="O24" s="260"/>
      <c r="P24" s="168">
        <v>0.1</v>
      </c>
      <c r="Q24" s="169">
        <v>0.1</v>
      </c>
      <c r="R24" s="169">
        <v>1.4E-2</v>
      </c>
      <c r="S24" s="169">
        <f>IF($D$16="HaZZ",20%,14%)</f>
        <v>0.14000000000000001</v>
      </c>
      <c r="T24" s="169">
        <v>0.03</v>
      </c>
      <c r="U24" s="169">
        <f>IF($D$19="áno",0.5%,0%)</f>
        <v>0</v>
      </c>
      <c r="V24" s="169">
        <f>IF($D$19="áno",0.5%,0%)</f>
        <v>0</v>
      </c>
      <c r="W24" s="169">
        <f>IF($D$19="áno",0%,1%)</f>
        <v>0.01</v>
      </c>
      <c r="X24" s="169">
        <v>8.0000000000000002E-3</v>
      </c>
      <c r="Y24" s="169">
        <f>IF($D$17="áno",4.75%,0)</f>
        <v>0</v>
      </c>
      <c r="Z24" s="170">
        <f>IF($D$18="áno",0.25%,0)</f>
        <v>0</v>
      </c>
      <c r="AA24" s="287"/>
      <c r="AB24" s="287"/>
      <c r="AC24" s="283"/>
      <c r="AD24" s="281"/>
      <c r="AE24" s="281"/>
      <c r="AF24" s="281"/>
      <c r="AG24" s="289"/>
      <c r="AH24" s="182">
        <v>0.1</v>
      </c>
      <c r="AI24" s="182">
        <v>0.1</v>
      </c>
      <c r="AJ24" s="182">
        <v>1.4E-2</v>
      </c>
      <c r="AK24" s="182">
        <f>IF($D$16="HaZZ",20%,14%)</f>
        <v>0.14000000000000001</v>
      </c>
      <c r="AL24" s="182">
        <v>0.03</v>
      </c>
      <c r="AM24" s="182">
        <f>IF($D$19="áno",0.5%,0%)</f>
        <v>0</v>
      </c>
      <c r="AN24" s="182">
        <f>IF($D$19="áno",0.5%,0%)</f>
        <v>0</v>
      </c>
      <c r="AO24" s="182">
        <f>IF($D$19="áno",0%,1%)</f>
        <v>0.01</v>
      </c>
      <c r="AP24" s="182">
        <v>8.0000000000000002E-3</v>
      </c>
      <c r="AQ24" s="182">
        <f>IF($D$17="áno",4.75%,0)</f>
        <v>0</v>
      </c>
      <c r="AR24" s="183">
        <f>IF($D$18="áno",0.25%,0)</f>
        <v>0</v>
      </c>
      <c r="AS24" s="341"/>
      <c r="AT24" s="11"/>
      <c r="AU24" s="27"/>
      <c r="AV24" s="31"/>
      <c r="AW24" s="31"/>
      <c r="AX24" s="31"/>
      <c r="AY24" s="31"/>
      <c r="AZ24" s="31"/>
      <c r="BA24" s="11"/>
      <c r="BB24" s="11"/>
      <c r="BC24" s="11"/>
      <c r="BD24" s="4"/>
    </row>
    <row r="25" spans="1:75" ht="14.25" x14ac:dyDescent="0.2">
      <c r="A25" s="324" t="s">
        <v>150</v>
      </c>
      <c r="B25" s="324"/>
      <c r="C25" s="324"/>
      <c r="D25" s="325"/>
      <c r="E25" s="325"/>
      <c r="F25" s="325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106"/>
      <c r="AB25" s="106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134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4"/>
    </row>
    <row r="26" spans="1:75" x14ac:dyDescent="0.2">
      <c r="A26" s="95" t="s">
        <v>6</v>
      </c>
      <c r="B26" s="21"/>
      <c r="C26" s="95"/>
      <c r="D26" s="67"/>
      <c r="E26" s="67"/>
      <c r="F26" s="406" t="e">
        <f>ROUNDDOWN(E26/D26,4)</f>
        <v>#DIV/0!</v>
      </c>
      <c r="G26" s="246">
        <f>H26+I26+J26+K26</f>
        <v>0</v>
      </c>
      <c r="H26" s="67"/>
      <c r="I26" s="67"/>
      <c r="J26" s="67"/>
      <c r="K26" s="68"/>
      <c r="L26" s="68"/>
      <c r="M26" s="68"/>
      <c r="N26" s="88">
        <f>SUM(P26:Z26)</f>
        <v>0</v>
      </c>
      <c r="O26" s="69">
        <f>G26+N26</f>
        <v>0</v>
      </c>
      <c r="P26" s="87">
        <f t="shared" ref="P26:Q30" si="0">ROUNDDOWN(P$24*$G26,2)+ROUNDDOWN(P$24*$L26,2)</f>
        <v>0</v>
      </c>
      <c r="Q26" s="67">
        <f t="shared" si="0"/>
        <v>0</v>
      </c>
      <c r="R26" s="67">
        <f t="shared" ref="R26:Z44" si="1">ROUNDDOWN(R$24*$G26,2)-ROUNDDOWN(R$24*$M26,2)</f>
        <v>0</v>
      </c>
      <c r="S26" s="67">
        <f t="shared" si="1"/>
        <v>0</v>
      </c>
      <c r="T26" s="67">
        <f t="shared" si="1"/>
        <v>0</v>
      </c>
      <c r="U26" s="198">
        <f t="shared" si="1"/>
        <v>0</v>
      </c>
      <c r="V26" s="198">
        <f t="shared" si="1"/>
        <v>0</v>
      </c>
      <c r="W26" s="67">
        <f t="shared" si="1"/>
        <v>0</v>
      </c>
      <c r="X26" s="67">
        <f t="shared" si="1"/>
        <v>0</v>
      </c>
      <c r="Y26" s="67">
        <f t="shared" si="1"/>
        <v>0</v>
      </c>
      <c r="Z26" s="88">
        <f t="shared" si="1"/>
        <v>0</v>
      </c>
      <c r="AA26" s="217">
        <f>IF(C26="",0,IF(VLOOKUP($C26,limity!$A$5:$CC$11,HLOOKUP($D$15,limity!$A$5:$CC$6,2,FALSE),FALSE)=0,G26-K26,IF(G26-K26&gt;VLOOKUP($C26,limity!$A$5:$CC$11,HLOOKUP($D$15,limity!$A$5:$CC$6,2,FALSE),FALSE),VLOOKUP($C26,limity!$A$5:$CC$11,HLOOKUP($D$15,limity!$A$5:$CC$6,2,FALSE),FALSE),G26-K26)))</f>
        <v>0</v>
      </c>
      <c r="AB26" s="67" t="e">
        <f>ROUNDDOWN(AA26*F26,2)</f>
        <v>#DIV/0!</v>
      </c>
      <c r="AC26" s="104" t="e">
        <f>IF(AB26/E26&gt;VLOOKUP($C26,limity!$A$18:$AO$22,HLOOKUP($D$15,limity!$A$16:$W$22,2,FALSE),FALSE),E26*VLOOKUP($C26,limity!$A$18:$AO$22,HLOOKUP($D$15,limity!$A$16:$W$22,2,FALSE),FALSE),AB26)</f>
        <v>#DIV/0!</v>
      </c>
      <c r="AD26" s="67" t="e">
        <f>AC26*(H26/(H26+I26+J26))</f>
        <v>#DIV/0!</v>
      </c>
      <c r="AE26" s="67" t="e">
        <f>AC26*(I26/(I26+H26+J26))</f>
        <v>#DIV/0!</v>
      </c>
      <c r="AF26" s="67" t="e">
        <f>AC26*(J26/(I26+H26+J26))</f>
        <v>#DIV/0!</v>
      </c>
      <c r="AG26" s="69" t="e">
        <f>SUM(AH26:AR26)</f>
        <v>#DIV/0!</v>
      </c>
      <c r="AH26" s="67" t="e">
        <f t="shared" ref="AH26:AR44" si="2">ROUNDDOWN($AC26*AH$24,2)</f>
        <v>#DIV/0!</v>
      </c>
      <c r="AI26" s="67" t="e">
        <f t="shared" ref="AI26:AR37" si="3">ROUNDDOWN($AC26*AI$24,2)</f>
        <v>#DIV/0!</v>
      </c>
      <c r="AJ26" s="67" t="e">
        <f t="shared" si="3"/>
        <v>#DIV/0!</v>
      </c>
      <c r="AK26" s="67" t="e">
        <f t="shared" si="3"/>
        <v>#DIV/0!</v>
      </c>
      <c r="AL26" s="67" t="e">
        <f t="shared" si="3"/>
        <v>#DIV/0!</v>
      </c>
      <c r="AM26" s="67" t="e">
        <f t="shared" si="3"/>
        <v>#DIV/0!</v>
      </c>
      <c r="AN26" s="67" t="e">
        <f t="shared" si="3"/>
        <v>#DIV/0!</v>
      </c>
      <c r="AO26" s="67" t="e">
        <f t="shared" si="3"/>
        <v>#DIV/0!</v>
      </c>
      <c r="AP26" s="67" t="e">
        <f t="shared" si="3"/>
        <v>#DIV/0!</v>
      </c>
      <c r="AQ26" s="67" t="e">
        <f t="shared" si="3"/>
        <v>#DIV/0!</v>
      </c>
      <c r="AR26" s="88" t="e">
        <f t="shared" si="3"/>
        <v>#DIV/0!</v>
      </c>
      <c r="AS26" s="109" t="e">
        <f>AC26+AG26</f>
        <v>#DIV/0!</v>
      </c>
      <c r="AT26" s="11"/>
      <c r="AU26" s="28"/>
      <c r="AV26" s="29"/>
      <c r="AW26" s="28"/>
      <c r="AX26" s="28"/>
      <c r="AY26" s="28"/>
      <c r="AZ26" s="29"/>
      <c r="BA26" s="30"/>
      <c r="BB26" s="30"/>
      <c r="BC26" s="26"/>
      <c r="BD26" s="4"/>
    </row>
    <row r="27" spans="1:75" ht="12.75" customHeight="1" x14ac:dyDescent="0.2">
      <c r="A27" s="95" t="s">
        <v>7</v>
      </c>
      <c r="B27" s="21"/>
      <c r="C27" s="95"/>
      <c r="D27" s="67"/>
      <c r="E27" s="67"/>
      <c r="F27" s="406" t="e">
        <f t="shared" ref="F27:F29" si="4">ROUNDDOWN(E27/D27,4)</f>
        <v>#DIV/0!</v>
      </c>
      <c r="G27" s="246">
        <f t="shared" ref="G27:G29" si="5">H27+I27+J27+K27</f>
        <v>0</v>
      </c>
      <c r="H27" s="67"/>
      <c r="I27" s="67"/>
      <c r="J27" s="67"/>
      <c r="K27" s="68"/>
      <c r="L27" s="68"/>
      <c r="M27" s="68"/>
      <c r="N27" s="88">
        <f t="shared" ref="N27:N44" si="6">SUM(P27:Z27)</f>
        <v>0</v>
      </c>
      <c r="O27" s="69">
        <f>G27+N27</f>
        <v>0</v>
      </c>
      <c r="P27" s="87">
        <f t="shared" si="0"/>
        <v>0</v>
      </c>
      <c r="Q27" s="67">
        <f t="shared" si="0"/>
        <v>0</v>
      </c>
      <c r="R27" s="67">
        <f t="shared" si="1"/>
        <v>0</v>
      </c>
      <c r="S27" s="67">
        <f t="shared" si="1"/>
        <v>0</v>
      </c>
      <c r="T27" s="67">
        <f t="shared" si="1"/>
        <v>0</v>
      </c>
      <c r="U27" s="198">
        <f t="shared" si="1"/>
        <v>0</v>
      </c>
      <c r="V27" s="198">
        <f t="shared" si="1"/>
        <v>0</v>
      </c>
      <c r="W27" s="67">
        <f t="shared" si="1"/>
        <v>0</v>
      </c>
      <c r="X27" s="67">
        <f t="shared" si="1"/>
        <v>0</v>
      </c>
      <c r="Y27" s="67">
        <f t="shared" si="1"/>
        <v>0</v>
      </c>
      <c r="Z27" s="88">
        <f t="shared" si="1"/>
        <v>0</v>
      </c>
      <c r="AA27" s="67">
        <f>IF(C27="",0,IF(VLOOKUP($C27,limity!$A$5:$CC$11,HLOOKUP($D$15,limity!$A$5:$CC$6,2,FALSE),FALSE)=0,G27-K27,IF(G27-K27&gt;VLOOKUP($C27,limity!$A$5:$CC$11,HLOOKUP($D$15,limity!$A$5:$CC$6,2,FALSE),FALSE),VLOOKUP($C27,limity!$A$5:$CC$11,HLOOKUP($D$15,limity!$A$5:$CC$6,2,FALSE),FALSE),G27-K27)))</f>
        <v>0</v>
      </c>
      <c r="AB27" s="67" t="e">
        <f t="shared" ref="AB27:AB44" si="7">ROUNDDOWN(AA27*F27,2)</f>
        <v>#DIV/0!</v>
      </c>
      <c r="AC27" s="104" t="e">
        <f>IF(AB27/E27&gt;VLOOKUP($C27,limity!$A$18:$AO$22,HLOOKUP($D$15,limity!$A$16:$W$22,2,FALSE),FALSE),E27*VLOOKUP($C27,limity!$A$18:$AO$22,HLOOKUP($D$15,limity!$A$16:$W$22,2,FALSE),FALSE),AB27)</f>
        <v>#DIV/0!</v>
      </c>
      <c r="AD27" s="67" t="e">
        <f t="shared" ref="AD27:AD44" si="8">AC27*(H27/(H27+I27+J27))</f>
        <v>#DIV/0!</v>
      </c>
      <c r="AE27" s="67" t="e">
        <f t="shared" ref="AE27:AE44" si="9">AC27*(I27/(I27+H27+J27))</f>
        <v>#DIV/0!</v>
      </c>
      <c r="AF27" s="67" t="e">
        <f t="shared" ref="AF27:AF44" si="10">AC27*(J27/(I27+H27+J27))</f>
        <v>#DIV/0!</v>
      </c>
      <c r="AG27" s="69" t="e">
        <f t="shared" ref="AG27:AG44" si="11">SUM(AH27:AR27)</f>
        <v>#DIV/0!</v>
      </c>
      <c r="AH27" s="67" t="e">
        <f t="shared" si="2"/>
        <v>#DIV/0!</v>
      </c>
      <c r="AI27" s="67" t="e">
        <f t="shared" si="3"/>
        <v>#DIV/0!</v>
      </c>
      <c r="AJ27" s="67" t="e">
        <f t="shared" si="3"/>
        <v>#DIV/0!</v>
      </c>
      <c r="AK27" s="67" t="e">
        <f t="shared" si="3"/>
        <v>#DIV/0!</v>
      </c>
      <c r="AL27" s="67" t="e">
        <f t="shared" si="3"/>
        <v>#DIV/0!</v>
      </c>
      <c r="AM27" s="67" t="e">
        <f t="shared" si="3"/>
        <v>#DIV/0!</v>
      </c>
      <c r="AN27" s="67" t="e">
        <f t="shared" si="3"/>
        <v>#DIV/0!</v>
      </c>
      <c r="AO27" s="67" t="e">
        <f t="shared" si="3"/>
        <v>#DIV/0!</v>
      </c>
      <c r="AP27" s="67" t="e">
        <f t="shared" si="3"/>
        <v>#DIV/0!</v>
      </c>
      <c r="AQ27" s="67" t="e">
        <f t="shared" si="3"/>
        <v>#DIV/0!</v>
      </c>
      <c r="AR27" s="88" t="e">
        <f t="shared" si="3"/>
        <v>#DIV/0!</v>
      </c>
      <c r="AS27" s="109" t="e">
        <f t="shared" ref="AS27:AS44" si="12">AC27+AG27</f>
        <v>#DIV/0!</v>
      </c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4"/>
    </row>
    <row r="28" spans="1:75" s="34" customFormat="1" x14ac:dyDescent="0.2">
      <c r="A28" s="95" t="s">
        <v>8</v>
      </c>
      <c r="B28" s="21"/>
      <c r="C28" s="95"/>
      <c r="D28" s="67"/>
      <c r="E28" s="67"/>
      <c r="F28" s="406" t="e">
        <f>ROUNDDOWN(E28/D28,4)</f>
        <v>#DIV/0!</v>
      </c>
      <c r="G28" s="246">
        <f t="shared" si="5"/>
        <v>0</v>
      </c>
      <c r="H28" s="67"/>
      <c r="I28" s="67"/>
      <c r="J28" s="67"/>
      <c r="K28" s="67"/>
      <c r="L28" s="67"/>
      <c r="M28" s="67"/>
      <c r="N28" s="88">
        <f t="shared" si="6"/>
        <v>0</v>
      </c>
      <c r="O28" s="69">
        <f t="shared" ref="O28:O44" si="13">G28+N28</f>
        <v>0</v>
      </c>
      <c r="P28" s="87">
        <f t="shared" si="0"/>
        <v>0</v>
      </c>
      <c r="Q28" s="67">
        <f t="shared" si="0"/>
        <v>0</v>
      </c>
      <c r="R28" s="67">
        <f t="shared" si="1"/>
        <v>0</v>
      </c>
      <c r="S28" s="67">
        <f t="shared" si="1"/>
        <v>0</v>
      </c>
      <c r="T28" s="67">
        <f t="shared" si="1"/>
        <v>0</v>
      </c>
      <c r="U28" s="198">
        <f t="shared" si="1"/>
        <v>0</v>
      </c>
      <c r="V28" s="198">
        <f t="shared" si="1"/>
        <v>0</v>
      </c>
      <c r="W28" s="67">
        <f t="shared" si="1"/>
        <v>0</v>
      </c>
      <c r="X28" s="67">
        <f t="shared" si="1"/>
        <v>0</v>
      </c>
      <c r="Y28" s="67">
        <f t="shared" si="1"/>
        <v>0</v>
      </c>
      <c r="Z28" s="88">
        <f t="shared" si="1"/>
        <v>0</v>
      </c>
      <c r="AA28" s="67">
        <f>IF(C28="",0,IF(VLOOKUP($C28,limity!$A$5:$CC$11,HLOOKUP($D$15,limity!$A$5:$CC$6,2,FALSE),FALSE)=0,G28-K28,IF(G28-K28&gt;VLOOKUP($C28,limity!$A$5:$CC$11,HLOOKUP($D$15,limity!$A$5:$CC$6,2,FALSE),FALSE),VLOOKUP($C28,limity!$A$5:$CC$11,HLOOKUP($D$15,limity!$A$5:$CC$6,2,FALSE),FALSE),G28-K28)))</f>
        <v>0</v>
      </c>
      <c r="AB28" s="67" t="e">
        <f t="shared" si="7"/>
        <v>#DIV/0!</v>
      </c>
      <c r="AC28" s="104" t="e">
        <f>IF(AB28/E28&gt;VLOOKUP($C28,limity!$A$18:$AO$22,HLOOKUP($D$15,limity!$A$16:$W$22,2,FALSE),FALSE),E28*VLOOKUP($C28,limity!$A$18:$AO$22,HLOOKUP($D$15,limity!$A$16:$W$22,2,FALSE),FALSE),AB28)</f>
        <v>#DIV/0!</v>
      </c>
      <c r="AD28" s="67" t="e">
        <f t="shared" si="8"/>
        <v>#DIV/0!</v>
      </c>
      <c r="AE28" s="67" t="e">
        <f t="shared" si="9"/>
        <v>#DIV/0!</v>
      </c>
      <c r="AF28" s="67" t="e">
        <f t="shared" si="10"/>
        <v>#DIV/0!</v>
      </c>
      <c r="AG28" s="69" t="e">
        <f t="shared" si="11"/>
        <v>#DIV/0!</v>
      </c>
      <c r="AH28" s="67" t="e">
        <f t="shared" si="2"/>
        <v>#DIV/0!</v>
      </c>
      <c r="AI28" s="67" t="e">
        <f t="shared" si="3"/>
        <v>#DIV/0!</v>
      </c>
      <c r="AJ28" s="67" t="e">
        <f>ROUNDDOWN($AC28*AJ$24,2)</f>
        <v>#DIV/0!</v>
      </c>
      <c r="AK28" s="67" t="e">
        <f t="shared" si="3"/>
        <v>#DIV/0!</v>
      </c>
      <c r="AL28" s="67" t="e">
        <f t="shared" si="3"/>
        <v>#DIV/0!</v>
      </c>
      <c r="AM28" s="67" t="e">
        <f t="shared" si="3"/>
        <v>#DIV/0!</v>
      </c>
      <c r="AN28" s="67" t="e">
        <f t="shared" si="3"/>
        <v>#DIV/0!</v>
      </c>
      <c r="AO28" s="67" t="e">
        <f t="shared" si="3"/>
        <v>#DIV/0!</v>
      </c>
      <c r="AP28" s="67" t="e">
        <f t="shared" si="3"/>
        <v>#DIV/0!</v>
      </c>
      <c r="AQ28" s="67" t="e">
        <f t="shared" si="3"/>
        <v>#DIV/0!</v>
      </c>
      <c r="AR28" s="88" t="e">
        <f t="shared" si="3"/>
        <v>#DIV/0!</v>
      </c>
      <c r="AS28" s="109" t="e">
        <f t="shared" si="12"/>
        <v>#DIV/0!</v>
      </c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1"/>
    </row>
    <row r="29" spans="1:75" s="152" customFormat="1" x14ac:dyDescent="0.2">
      <c r="A29" s="95" t="s">
        <v>89</v>
      </c>
      <c r="B29" s="21"/>
      <c r="C29" s="95"/>
      <c r="D29" s="67"/>
      <c r="E29" s="67"/>
      <c r="F29" s="406" t="e">
        <f t="shared" si="4"/>
        <v>#DIV/0!</v>
      </c>
      <c r="G29" s="246">
        <f t="shared" si="5"/>
        <v>0</v>
      </c>
      <c r="H29" s="67"/>
      <c r="I29" s="67"/>
      <c r="J29" s="67"/>
      <c r="K29" s="67"/>
      <c r="L29" s="67"/>
      <c r="M29" s="67"/>
      <c r="N29" s="88">
        <f t="shared" si="6"/>
        <v>0</v>
      </c>
      <c r="O29" s="69">
        <f>G29+N29</f>
        <v>0</v>
      </c>
      <c r="P29" s="87">
        <f t="shared" si="0"/>
        <v>0</v>
      </c>
      <c r="Q29" s="67">
        <f t="shared" si="0"/>
        <v>0</v>
      </c>
      <c r="R29" s="67">
        <f t="shared" si="1"/>
        <v>0</v>
      </c>
      <c r="S29" s="67">
        <f t="shared" si="1"/>
        <v>0</v>
      </c>
      <c r="T29" s="67">
        <f t="shared" si="1"/>
        <v>0</v>
      </c>
      <c r="U29" s="198">
        <f t="shared" si="1"/>
        <v>0</v>
      </c>
      <c r="V29" s="198">
        <f t="shared" si="1"/>
        <v>0</v>
      </c>
      <c r="W29" s="67">
        <f t="shared" si="1"/>
        <v>0</v>
      </c>
      <c r="X29" s="67">
        <f t="shared" si="1"/>
        <v>0</v>
      </c>
      <c r="Y29" s="67">
        <f t="shared" si="1"/>
        <v>0</v>
      </c>
      <c r="Z29" s="88">
        <f t="shared" si="1"/>
        <v>0</v>
      </c>
      <c r="AA29" s="67">
        <f>IF(C29="",0,IF(VLOOKUP($C29,limity!$A$5:$CC$11,HLOOKUP($D$15,limity!$A$5:$CC$6,2,FALSE),FALSE)=0,G29-K29,IF(G29-K29&gt;VLOOKUP($C29,limity!$A$5:$CC$11,HLOOKUP($D$15,limity!$A$5:$CC$6,2,FALSE),FALSE),VLOOKUP($C29,limity!$A$5:$CC$11,HLOOKUP($D$15,limity!$A$5:$CC$6,2,FALSE),FALSE),G29-K29)))</f>
        <v>0</v>
      </c>
      <c r="AB29" s="67" t="e">
        <f t="shared" si="7"/>
        <v>#DIV/0!</v>
      </c>
      <c r="AC29" s="104" t="e">
        <f>IF(AB29/E29&gt;VLOOKUP($C29,limity!$A$18:$AO$22,HLOOKUP($D$15,limity!$A$16:$W$22,2,FALSE),FALSE),E29*VLOOKUP($C29,limity!$A$18:$AO$22,HLOOKUP($D$15,limity!$A$16:$W$22,2,FALSE),FALSE),AB29)</f>
        <v>#DIV/0!</v>
      </c>
      <c r="AD29" s="67" t="e">
        <f t="shared" si="8"/>
        <v>#DIV/0!</v>
      </c>
      <c r="AE29" s="67" t="e">
        <f t="shared" si="9"/>
        <v>#DIV/0!</v>
      </c>
      <c r="AF29" s="67" t="e">
        <f t="shared" si="10"/>
        <v>#DIV/0!</v>
      </c>
      <c r="AG29" s="69" t="e">
        <f t="shared" si="11"/>
        <v>#DIV/0!</v>
      </c>
      <c r="AH29" s="67" t="e">
        <f t="shared" si="2"/>
        <v>#DIV/0!</v>
      </c>
      <c r="AI29" s="67" t="e">
        <f t="shared" si="3"/>
        <v>#DIV/0!</v>
      </c>
      <c r="AJ29" s="67" t="e">
        <f>ROUNDDOWN($AC29*AJ$24,2)</f>
        <v>#DIV/0!</v>
      </c>
      <c r="AK29" s="67" t="e">
        <f t="shared" si="3"/>
        <v>#DIV/0!</v>
      </c>
      <c r="AL29" s="67" t="e">
        <f t="shared" si="3"/>
        <v>#DIV/0!</v>
      </c>
      <c r="AM29" s="67" t="e">
        <f t="shared" si="3"/>
        <v>#DIV/0!</v>
      </c>
      <c r="AN29" s="67" t="e">
        <f t="shared" si="3"/>
        <v>#DIV/0!</v>
      </c>
      <c r="AO29" s="67" t="e">
        <f t="shared" si="3"/>
        <v>#DIV/0!</v>
      </c>
      <c r="AP29" s="67" t="e">
        <f t="shared" si="3"/>
        <v>#DIV/0!</v>
      </c>
      <c r="AQ29" s="67" t="e">
        <f t="shared" si="3"/>
        <v>#DIV/0!</v>
      </c>
      <c r="AR29" s="88" t="e">
        <f t="shared" si="3"/>
        <v>#DIV/0!</v>
      </c>
      <c r="AS29" s="109" t="e">
        <f t="shared" si="12"/>
        <v>#DIV/0!</v>
      </c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1"/>
    </row>
    <row r="30" spans="1:75" s="34" customFormat="1" x14ac:dyDescent="0.2">
      <c r="A30" s="95" t="s">
        <v>90</v>
      </c>
      <c r="B30" s="21"/>
      <c r="C30" s="95"/>
      <c r="D30" s="67"/>
      <c r="E30" s="67"/>
      <c r="F30" s="406" t="e">
        <f>ROUNDDOWN(E30/D30,4)</f>
        <v>#DIV/0!</v>
      </c>
      <c r="G30" s="246">
        <f>H30+I30+J30+K30</f>
        <v>0</v>
      </c>
      <c r="H30" s="67"/>
      <c r="I30" s="67"/>
      <c r="J30" s="67"/>
      <c r="K30" s="67"/>
      <c r="L30" s="67"/>
      <c r="M30" s="67"/>
      <c r="N30" s="88">
        <f t="shared" si="6"/>
        <v>0</v>
      </c>
      <c r="O30" s="69">
        <f t="shared" si="13"/>
        <v>0</v>
      </c>
      <c r="P30" s="87">
        <f t="shared" si="0"/>
        <v>0</v>
      </c>
      <c r="Q30" s="67">
        <f t="shared" si="0"/>
        <v>0</v>
      </c>
      <c r="R30" s="67">
        <f t="shared" si="1"/>
        <v>0</v>
      </c>
      <c r="S30" s="67">
        <f t="shared" si="1"/>
        <v>0</v>
      </c>
      <c r="T30" s="67">
        <f t="shared" si="1"/>
        <v>0</v>
      </c>
      <c r="U30" s="198">
        <f t="shared" si="1"/>
        <v>0</v>
      </c>
      <c r="V30" s="198">
        <f t="shared" si="1"/>
        <v>0</v>
      </c>
      <c r="W30" s="67">
        <f t="shared" si="1"/>
        <v>0</v>
      </c>
      <c r="X30" s="67">
        <f t="shared" si="1"/>
        <v>0</v>
      </c>
      <c r="Y30" s="67">
        <f t="shared" si="1"/>
        <v>0</v>
      </c>
      <c r="Z30" s="88">
        <f t="shared" si="1"/>
        <v>0</v>
      </c>
      <c r="AA30" s="67">
        <f>IF(C30="",0,IF(VLOOKUP($C30,limity!$A$5:$CC$11,HLOOKUP($D$15,limity!$A$5:$CC$6,2,FALSE),FALSE)=0,G30-K30,IF(G30-K30&gt;VLOOKUP($C30,limity!$A$5:$CC$11,HLOOKUP($D$15,limity!$A$5:$CC$6,2,FALSE),FALSE),VLOOKUP($C30,limity!$A$5:$CC$11,HLOOKUP($D$15,limity!$A$5:$CC$6,2,FALSE),FALSE),G30-K30)))</f>
        <v>0</v>
      </c>
      <c r="AB30" s="67" t="e">
        <f t="shared" si="7"/>
        <v>#DIV/0!</v>
      </c>
      <c r="AC30" s="104" t="e">
        <f>IF(AB30/E30&gt;VLOOKUP($C30,limity!$A$18:$AO$22,HLOOKUP($D$15,limity!$A$16:$W$22,2,FALSE),FALSE),E30*VLOOKUP($C30,limity!$A$18:$AO$22,HLOOKUP($D$15,limity!$A$16:$W$22,2,FALSE),FALSE),AB30)</f>
        <v>#DIV/0!</v>
      </c>
      <c r="AD30" s="67" t="e">
        <f t="shared" si="8"/>
        <v>#DIV/0!</v>
      </c>
      <c r="AE30" s="67" t="e">
        <f t="shared" si="9"/>
        <v>#DIV/0!</v>
      </c>
      <c r="AF30" s="67" t="e">
        <f t="shared" si="10"/>
        <v>#DIV/0!</v>
      </c>
      <c r="AG30" s="69" t="e">
        <f t="shared" si="11"/>
        <v>#DIV/0!</v>
      </c>
      <c r="AH30" s="67" t="e">
        <f t="shared" si="2"/>
        <v>#DIV/0!</v>
      </c>
      <c r="AI30" s="67" t="e">
        <f t="shared" si="3"/>
        <v>#DIV/0!</v>
      </c>
      <c r="AJ30" s="67" t="e">
        <f t="shared" si="3"/>
        <v>#DIV/0!</v>
      </c>
      <c r="AK30" s="67" t="e">
        <f t="shared" si="3"/>
        <v>#DIV/0!</v>
      </c>
      <c r="AL30" s="67" t="e">
        <f t="shared" si="3"/>
        <v>#DIV/0!</v>
      </c>
      <c r="AM30" s="67" t="e">
        <f t="shared" si="3"/>
        <v>#DIV/0!</v>
      </c>
      <c r="AN30" s="67" t="e">
        <f t="shared" si="3"/>
        <v>#DIV/0!</v>
      </c>
      <c r="AO30" s="67" t="e">
        <f t="shared" si="3"/>
        <v>#DIV/0!</v>
      </c>
      <c r="AP30" s="67" t="e">
        <f t="shared" si="3"/>
        <v>#DIV/0!</v>
      </c>
      <c r="AQ30" s="67" t="e">
        <f t="shared" si="3"/>
        <v>#DIV/0!</v>
      </c>
      <c r="AR30" s="88" t="e">
        <f t="shared" si="3"/>
        <v>#DIV/0!</v>
      </c>
      <c r="AS30" s="109" t="e">
        <f t="shared" si="12"/>
        <v>#DIV/0!</v>
      </c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</row>
    <row r="31" spans="1:75" s="12" customFormat="1" x14ac:dyDescent="0.2">
      <c r="A31" s="335" t="s">
        <v>91</v>
      </c>
      <c r="B31" s="336"/>
      <c r="C31" s="336"/>
      <c r="D31" s="211">
        <f t="shared" ref="D31:AS31" si="14">SUM(D26:D30)</f>
        <v>0</v>
      </c>
      <c r="E31" s="211">
        <f t="shared" si="14"/>
        <v>0</v>
      </c>
      <c r="F31" s="212" t="e">
        <f t="shared" si="14"/>
        <v>#DIV/0!</v>
      </c>
      <c r="G31" s="97">
        <f t="shared" si="14"/>
        <v>0</v>
      </c>
      <c r="H31" s="96">
        <f t="shared" si="14"/>
        <v>0</v>
      </c>
      <c r="I31" s="96">
        <f t="shared" si="14"/>
        <v>0</v>
      </c>
      <c r="J31" s="191">
        <f t="shared" si="14"/>
        <v>0</v>
      </c>
      <c r="K31" s="191">
        <f t="shared" si="14"/>
        <v>0</v>
      </c>
      <c r="L31" s="191">
        <f t="shared" si="14"/>
        <v>0</v>
      </c>
      <c r="M31" s="191">
        <f t="shared" si="14"/>
        <v>0</v>
      </c>
      <c r="N31" s="191">
        <f t="shared" si="14"/>
        <v>0</v>
      </c>
      <c r="O31" s="96">
        <f t="shared" si="14"/>
        <v>0</v>
      </c>
      <c r="P31" s="96">
        <f t="shared" si="14"/>
        <v>0</v>
      </c>
      <c r="Q31" s="96">
        <f t="shared" si="14"/>
        <v>0</v>
      </c>
      <c r="R31" s="96">
        <f t="shared" si="14"/>
        <v>0</v>
      </c>
      <c r="S31" s="96">
        <f t="shared" si="14"/>
        <v>0</v>
      </c>
      <c r="T31" s="96">
        <f t="shared" si="14"/>
        <v>0</v>
      </c>
      <c r="U31" s="191">
        <f t="shared" si="14"/>
        <v>0</v>
      </c>
      <c r="V31" s="191">
        <f t="shared" si="14"/>
        <v>0</v>
      </c>
      <c r="W31" s="96">
        <f t="shared" si="14"/>
        <v>0</v>
      </c>
      <c r="X31" s="96">
        <f t="shared" si="14"/>
        <v>0</v>
      </c>
      <c r="Y31" s="96">
        <f t="shared" si="14"/>
        <v>0</v>
      </c>
      <c r="Z31" s="102">
        <f t="shared" si="14"/>
        <v>0</v>
      </c>
      <c r="AA31" s="96">
        <f t="shared" si="14"/>
        <v>0</v>
      </c>
      <c r="AB31" s="96" t="e">
        <f t="shared" si="14"/>
        <v>#DIV/0!</v>
      </c>
      <c r="AC31" s="97" t="e">
        <f t="shared" si="14"/>
        <v>#DIV/0!</v>
      </c>
      <c r="AD31" s="96" t="e">
        <f t="shared" si="14"/>
        <v>#DIV/0!</v>
      </c>
      <c r="AE31" s="96" t="e">
        <f t="shared" si="14"/>
        <v>#DIV/0!</v>
      </c>
      <c r="AF31" s="96" t="e">
        <f t="shared" si="14"/>
        <v>#DIV/0!</v>
      </c>
      <c r="AG31" s="96" t="e">
        <f t="shared" si="14"/>
        <v>#DIV/0!</v>
      </c>
      <c r="AH31" s="96" t="e">
        <f t="shared" si="14"/>
        <v>#DIV/0!</v>
      </c>
      <c r="AI31" s="96" t="e">
        <f t="shared" si="14"/>
        <v>#DIV/0!</v>
      </c>
      <c r="AJ31" s="96" t="e">
        <f t="shared" si="14"/>
        <v>#DIV/0!</v>
      </c>
      <c r="AK31" s="96" t="e">
        <f t="shared" si="14"/>
        <v>#DIV/0!</v>
      </c>
      <c r="AL31" s="96" t="e">
        <f t="shared" si="14"/>
        <v>#DIV/0!</v>
      </c>
      <c r="AM31" s="96" t="e">
        <f t="shared" si="14"/>
        <v>#DIV/0!</v>
      </c>
      <c r="AN31" s="96" t="e">
        <f t="shared" si="14"/>
        <v>#DIV/0!</v>
      </c>
      <c r="AO31" s="96" t="e">
        <f t="shared" si="14"/>
        <v>#DIV/0!</v>
      </c>
      <c r="AP31" s="96" t="e">
        <f t="shared" si="14"/>
        <v>#DIV/0!</v>
      </c>
      <c r="AQ31" s="96" t="e">
        <f t="shared" si="14"/>
        <v>#DIV/0!</v>
      </c>
      <c r="AR31" s="102" t="e">
        <f t="shared" si="14"/>
        <v>#DIV/0!</v>
      </c>
      <c r="AS31" s="110" t="e">
        <f t="shared" si="14"/>
        <v>#DIV/0!</v>
      </c>
      <c r="AT31" s="4"/>
      <c r="AU31" s="4"/>
      <c r="AV31" s="4"/>
      <c r="AW31" s="4"/>
      <c r="AX31" s="4"/>
      <c r="AY31" s="4"/>
      <c r="AZ31" s="4"/>
      <c r="BA31" s="4"/>
      <c r="BB31" s="4"/>
      <c r="BC31" s="4"/>
      <c r="BW31" s="34"/>
    </row>
    <row r="32" spans="1:75" ht="14.25" x14ac:dyDescent="0.2">
      <c r="A32" s="326" t="s">
        <v>151</v>
      </c>
      <c r="B32" s="326"/>
      <c r="C32" s="326"/>
      <c r="D32" s="327"/>
      <c r="E32" s="327"/>
      <c r="F32" s="327"/>
      <c r="G32" s="132"/>
      <c r="H32" s="133"/>
      <c r="I32" s="133"/>
      <c r="J32" s="192"/>
      <c r="K32" s="192"/>
      <c r="L32" s="192"/>
      <c r="M32" s="192"/>
      <c r="N32" s="192"/>
      <c r="O32" s="133"/>
      <c r="P32" s="133"/>
      <c r="Q32" s="133"/>
      <c r="R32" s="133"/>
      <c r="S32" s="133"/>
      <c r="T32" s="133"/>
      <c r="U32" s="192"/>
      <c r="V32" s="192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11"/>
      <c r="AT32" s="4"/>
      <c r="AU32" s="4"/>
      <c r="AV32" s="4"/>
      <c r="AW32" s="4"/>
      <c r="AX32" s="4"/>
      <c r="AY32" s="4"/>
      <c r="AZ32" s="4"/>
      <c r="BA32" s="4"/>
      <c r="BB32" s="4"/>
      <c r="BC32" s="4"/>
    </row>
    <row r="33" spans="1:75" x14ac:dyDescent="0.2">
      <c r="A33" s="127" t="s">
        <v>6</v>
      </c>
      <c r="B33" s="84"/>
      <c r="C33" s="405"/>
      <c r="D33" s="128"/>
      <c r="E33" s="128"/>
      <c r="F33" s="407" t="e">
        <f>ROUNDDOWN(E33/D33,4)</f>
        <v>#DIV/0!</v>
      </c>
      <c r="G33" s="247">
        <f t="shared" ref="G33:G44" si="15">H33+I33+J33+K33</f>
        <v>0</v>
      </c>
      <c r="H33" s="128"/>
      <c r="I33" s="128"/>
      <c r="J33" s="195"/>
      <c r="K33" s="196"/>
      <c r="L33" s="196"/>
      <c r="M33" s="196"/>
      <c r="N33" s="197">
        <f t="shared" si="6"/>
        <v>0</v>
      </c>
      <c r="O33" s="130">
        <f t="shared" si="13"/>
        <v>0</v>
      </c>
      <c r="P33" s="129">
        <f>ROUNDDOWN(P$24*$G33,2)+ROUNDDOWN(P$24*$L33,2)</f>
        <v>0</v>
      </c>
      <c r="Q33" s="128">
        <f>ROUNDDOWN(Q$24*$G33,2)+ROUNDDOWN(Q$24*$L33,2)</f>
        <v>0</v>
      </c>
      <c r="R33" s="128">
        <f t="shared" si="1"/>
        <v>0</v>
      </c>
      <c r="S33" s="128">
        <f t="shared" si="1"/>
        <v>0</v>
      </c>
      <c r="T33" s="128">
        <f t="shared" si="1"/>
        <v>0</v>
      </c>
      <c r="U33" s="195">
        <f t="shared" si="1"/>
        <v>0</v>
      </c>
      <c r="V33" s="195">
        <f t="shared" si="1"/>
        <v>0</v>
      </c>
      <c r="W33" s="128">
        <f t="shared" si="1"/>
        <v>0</v>
      </c>
      <c r="X33" s="128">
        <f t="shared" si="1"/>
        <v>0</v>
      </c>
      <c r="Y33" s="128">
        <f t="shared" si="1"/>
        <v>0</v>
      </c>
      <c r="Z33" s="93">
        <f t="shared" si="1"/>
        <v>0</v>
      </c>
      <c r="AA33" s="218">
        <f>IF(C33="",0,IF(VLOOKUP($C33,limity!$A$5:$CC$11,HLOOKUP($D$15,limity!$A$5:$CC$6,2,FALSE),FALSE)=0,G33-K33,IF(G33-K33&gt;VLOOKUP($C33,limity!$A$5:$CC$11,HLOOKUP($D$15,limity!$A$5:$CC$6,2,FALSE),FALSE),VLOOKUP($C33,limity!$A$5:$CC$11,HLOOKUP($D$15,limity!$A$5:$CC$6,2,FALSE),FALSE),G33-K33)))</f>
        <v>0</v>
      </c>
      <c r="AB33" s="218" t="e">
        <f t="shared" si="7"/>
        <v>#DIV/0!</v>
      </c>
      <c r="AC33" s="131" t="e">
        <f>IF(AB33/E33&gt;VLOOKUP($C33,limity!$A$18:$AO$22,HLOOKUP($D$15,limity!$A$16:$W$22,2,FALSE),FALSE),E33*VLOOKUP($C33,limity!$A$18:$AO$22,HLOOKUP($D$15,limity!$A$16:$W$22,2,FALSE),FALSE),AB33)</f>
        <v>#DIV/0!</v>
      </c>
      <c r="AD33" s="128" t="e">
        <f t="shared" si="8"/>
        <v>#DIV/0!</v>
      </c>
      <c r="AE33" s="128" t="e">
        <f t="shared" si="9"/>
        <v>#DIV/0!</v>
      </c>
      <c r="AF33" s="128" t="e">
        <f t="shared" si="10"/>
        <v>#DIV/0!</v>
      </c>
      <c r="AG33" s="130" t="e">
        <f t="shared" si="11"/>
        <v>#DIV/0!</v>
      </c>
      <c r="AH33" s="128" t="e">
        <f t="shared" si="2"/>
        <v>#DIV/0!</v>
      </c>
      <c r="AI33" s="128" t="e">
        <f t="shared" si="3"/>
        <v>#DIV/0!</v>
      </c>
      <c r="AJ33" s="128" t="e">
        <f t="shared" si="3"/>
        <v>#DIV/0!</v>
      </c>
      <c r="AK33" s="128" t="e">
        <f t="shared" si="3"/>
        <v>#DIV/0!</v>
      </c>
      <c r="AL33" s="128" t="e">
        <f t="shared" si="3"/>
        <v>#DIV/0!</v>
      </c>
      <c r="AM33" s="128" t="e">
        <f t="shared" si="3"/>
        <v>#DIV/0!</v>
      </c>
      <c r="AN33" s="128" t="e">
        <f t="shared" si="3"/>
        <v>#DIV/0!</v>
      </c>
      <c r="AO33" s="128" t="e">
        <f t="shared" si="3"/>
        <v>#DIV/0!</v>
      </c>
      <c r="AP33" s="128" t="e">
        <f t="shared" si="3"/>
        <v>#DIV/0!</v>
      </c>
      <c r="AQ33" s="128" t="e">
        <f t="shared" si="3"/>
        <v>#DIV/0!</v>
      </c>
      <c r="AR33" s="93" t="e">
        <f t="shared" si="3"/>
        <v>#DIV/0!</v>
      </c>
      <c r="AS33" s="112" t="e">
        <f t="shared" si="12"/>
        <v>#DIV/0!</v>
      </c>
      <c r="AT33" s="4"/>
      <c r="AU33" s="4"/>
      <c r="AV33" s="4"/>
      <c r="AW33" s="4"/>
      <c r="AX33" s="4"/>
      <c r="AY33" s="4"/>
      <c r="AZ33" s="4"/>
      <c r="BA33" s="4"/>
      <c r="BB33" s="4"/>
      <c r="BC33" s="4"/>
    </row>
    <row r="34" spans="1:75" x14ac:dyDescent="0.2">
      <c r="A34" s="95" t="s">
        <v>7</v>
      </c>
      <c r="B34" s="21"/>
      <c r="C34" s="95"/>
      <c r="D34" s="67"/>
      <c r="E34" s="67"/>
      <c r="F34" s="406" t="e">
        <f t="shared" ref="F34:F37" si="16">ROUNDDOWN(E34/D34,4)</f>
        <v>#DIV/0!</v>
      </c>
      <c r="G34" s="246">
        <f t="shared" si="15"/>
        <v>0</v>
      </c>
      <c r="H34" s="67"/>
      <c r="I34" s="67"/>
      <c r="J34" s="198"/>
      <c r="K34" s="199"/>
      <c r="L34" s="199"/>
      <c r="M34" s="199"/>
      <c r="N34" s="200">
        <f t="shared" si="6"/>
        <v>0</v>
      </c>
      <c r="O34" s="69">
        <f t="shared" si="13"/>
        <v>0</v>
      </c>
      <c r="P34" s="87">
        <f t="shared" ref="P34:Q37" si="17">ROUNDDOWN(P$24*$G34,2)+ROUNDDOWN(P$24*$L34,2)</f>
        <v>0</v>
      </c>
      <c r="Q34" s="67">
        <f t="shared" si="17"/>
        <v>0</v>
      </c>
      <c r="R34" s="67">
        <f t="shared" si="1"/>
        <v>0</v>
      </c>
      <c r="S34" s="67">
        <f t="shared" si="1"/>
        <v>0</v>
      </c>
      <c r="T34" s="67">
        <f t="shared" si="1"/>
        <v>0</v>
      </c>
      <c r="U34" s="198">
        <f t="shared" si="1"/>
        <v>0</v>
      </c>
      <c r="V34" s="198">
        <f t="shared" si="1"/>
        <v>0</v>
      </c>
      <c r="W34" s="67">
        <f t="shared" si="1"/>
        <v>0</v>
      </c>
      <c r="X34" s="67">
        <f t="shared" si="1"/>
        <v>0</v>
      </c>
      <c r="Y34" s="67">
        <f t="shared" si="1"/>
        <v>0</v>
      </c>
      <c r="Z34" s="88">
        <f t="shared" si="1"/>
        <v>0</v>
      </c>
      <c r="AA34" s="217">
        <f>IF(C34="",0,IF(VLOOKUP($C34,limity!$A$5:$CC$11,HLOOKUP($D$15,limity!$A$5:$CC$6,2,FALSE),FALSE)=0,G34-K34,IF(G34-K34&gt;VLOOKUP($C34,limity!$A$5:$CC$11,HLOOKUP($D$15,limity!$A$5:$CC$6,2,FALSE),FALSE),VLOOKUP($C34,limity!$A$5:$CC$11,HLOOKUP($D$15,limity!$A$5:$CC$6,2,FALSE),FALSE),G34-K34)))</f>
        <v>0</v>
      </c>
      <c r="AB34" s="217" t="e">
        <f t="shared" si="7"/>
        <v>#DIV/0!</v>
      </c>
      <c r="AC34" s="104" t="e">
        <f>IF(AB34/E34&gt;VLOOKUP($C34,limity!$A$18:$AO$22,HLOOKUP($D$15,limity!$A$16:$W$22,2,FALSE),FALSE),E34*VLOOKUP($C34,limity!$A$18:$AO$22,HLOOKUP($D$15,limity!$A$16:$W$22,2,FALSE),FALSE),AB34)</f>
        <v>#DIV/0!</v>
      </c>
      <c r="AD34" s="67" t="e">
        <f t="shared" si="8"/>
        <v>#DIV/0!</v>
      </c>
      <c r="AE34" s="67" t="e">
        <f t="shared" si="9"/>
        <v>#DIV/0!</v>
      </c>
      <c r="AF34" s="67" t="e">
        <f t="shared" si="10"/>
        <v>#DIV/0!</v>
      </c>
      <c r="AG34" s="69" t="e">
        <f t="shared" si="11"/>
        <v>#DIV/0!</v>
      </c>
      <c r="AH34" s="67" t="e">
        <f t="shared" si="2"/>
        <v>#DIV/0!</v>
      </c>
      <c r="AI34" s="67" t="e">
        <f t="shared" si="3"/>
        <v>#DIV/0!</v>
      </c>
      <c r="AJ34" s="67" t="e">
        <f t="shared" si="3"/>
        <v>#DIV/0!</v>
      </c>
      <c r="AK34" s="67" t="e">
        <f t="shared" si="3"/>
        <v>#DIV/0!</v>
      </c>
      <c r="AL34" s="67" t="e">
        <f t="shared" si="3"/>
        <v>#DIV/0!</v>
      </c>
      <c r="AM34" s="67" t="e">
        <f t="shared" si="3"/>
        <v>#DIV/0!</v>
      </c>
      <c r="AN34" s="67" t="e">
        <f t="shared" si="3"/>
        <v>#DIV/0!</v>
      </c>
      <c r="AO34" s="67" t="e">
        <f t="shared" si="3"/>
        <v>#DIV/0!</v>
      </c>
      <c r="AP34" s="67" t="e">
        <f t="shared" si="3"/>
        <v>#DIV/0!</v>
      </c>
      <c r="AQ34" s="67" t="e">
        <f t="shared" si="3"/>
        <v>#DIV/0!</v>
      </c>
      <c r="AR34" s="88" t="e">
        <f t="shared" si="3"/>
        <v>#DIV/0!</v>
      </c>
      <c r="AS34" s="109" t="e">
        <f t="shared" si="12"/>
        <v>#DIV/0!</v>
      </c>
      <c r="AT34" s="4"/>
      <c r="AU34" s="4"/>
      <c r="AV34" s="4"/>
      <c r="AW34" s="4"/>
      <c r="AX34" s="4"/>
      <c r="AY34" s="4"/>
      <c r="AZ34" s="4"/>
      <c r="BA34" s="4"/>
      <c r="BB34" s="4"/>
      <c r="BC34" s="4"/>
    </row>
    <row r="35" spans="1:75" s="150" customFormat="1" x14ac:dyDescent="0.2">
      <c r="A35" s="95" t="s">
        <v>8</v>
      </c>
      <c r="B35" s="21"/>
      <c r="C35" s="95"/>
      <c r="D35" s="67"/>
      <c r="E35" s="67"/>
      <c r="F35" s="406" t="e">
        <f t="shared" si="16"/>
        <v>#DIV/0!</v>
      </c>
      <c r="G35" s="246">
        <f t="shared" si="15"/>
        <v>0</v>
      </c>
      <c r="H35" s="67"/>
      <c r="I35" s="67"/>
      <c r="J35" s="198"/>
      <c r="K35" s="199"/>
      <c r="L35" s="199"/>
      <c r="M35" s="199"/>
      <c r="N35" s="200">
        <f t="shared" si="6"/>
        <v>0</v>
      </c>
      <c r="O35" s="69">
        <f t="shared" si="13"/>
        <v>0</v>
      </c>
      <c r="P35" s="87">
        <f t="shared" si="17"/>
        <v>0</v>
      </c>
      <c r="Q35" s="67">
        <f t="shared" si="17"/>
        <v>0</v>
      </c>
      <c r="R35" s="67">
        <f t="shared" si="1"/>
        <v>0</v>
      </c>
      <c r="S35" s="67">
        <f t="shared" si="1"/>
        <v>0</v>
      </c>
      <c r="T35" s="67">
        <f t="shared" si="1"/>
        <v>0</v>
      </c>
      <c r="U35" s="198">
        <f t="shared" si="1"/>
        <v>0</v>
      </c>
      <c r="V35" s="198">
        <f t="shared" si="1"/>
        <v>0</v>
      </c>
      <c r="W35" s="67">
        <f t="shared" si="1"/>
        <v>0</v>
      </c>
      <c r="X35" s="67">
        <f t="shared" si="1"/>
        <v>0</v>
      </c>
      <c r="Y35" s="67">
        <f t="shared" si="1"/>
        <v>0</v>
      </c>
      <c r="Z35" s="88">
        <f t="shared" si="1"/>
        <v>0</v>
      </c>
      <c r="AA35" s="217">
        <f>IF(C35="",0,IF(VLOOKUP($C35,limity!$A$5:$CC$11,HLOOKUP($D$15,limity!$A$5:$CC$6,2,FALSE),FALSE)=0,G35-K35,IF(G35-K35&gt;VLOOKUP($C35,limity!$A$5:$CC$11,HLOOKUP($D$15,limity!$A$5:$CC$6,2,FALSE),FALSE),VLOOKUP($C35,limity!$A$5:$CC$11,HLOOKUP($D$15,limity!$A$5:$CC$6,2,FALSE),FALSE),G35-K35)))</f>
        <v>0</v>
      </c>
      <c r="AB35" s="217" t="e">
        <f t="shared" ref="AB35" si="18">ROUNDDOWN(AA35*F35,2)</f>
        <v>#DIV/0!</v>
      </c>
      <c r="AC35" s="104" t="e">
        <f>IF(AB35/E35&gt;VLOOKUP($C35,limity!$A$18:$AO$22,HLOOKUP($D$15,limity!$A$16:$W$22,2,FALSE),FALSE),E35*VLOOKUP($C35,limity!$A$18:$AO$22,HLOOKUP($D$15,limity!$A$16:$W$22,2,FALSE),FALSE),AB35)</f>
        <v>#DIV/0!</v>
      </c>
      <c r="AD35" s="67" t="e">
        <f t="shared" ref="AD35" si="19">AC35*(H35/(H35+I35+J35))</f>
        <v>#DIV/0!</v>
      </c>
      <c r="AE35" s="67" t="e">
        <f t="shared" ref="AE35" si="20">AC35*(I35/(I35+H35+J35))</f>
        <v>#DIV/0!</v>
      </c>
      <c r="AF35" s="67" t="e">
        <f t="shared" ref="AF35" si="21">AC35*(J35/(I35+H35+J35))</f>
        <v>#DIV/0!</v>
      </c>
      <c r="AG35" s="69" t="e">
        <f t="shared" ref="AG35" si="22">SUM(AH35:AR35)</f>
        <v>#DIV/0!</v>
      </c>
      <c r="AH35" s="67" t="e">
        <f t="shared" si="2"/>
        <v>#DIV/0!</v>
      </c>
      <c r="AI35" s="67" t="e">
        <f t="shared" si="3"/>
        <v>#DIV/0!</v>
      </c>
      <c r="AJ35" s="67" t="e">
        <f t="shared" si="3"/>
        <v>#DIV/0!</v>
      </c>
      <c r="AK35" s="67" t="e">
        <f t="shared" si="3"/>
        <v>#DIV/0!</v>
      </c>
      <c r="AL35" s="67" t="e">
        <f t="shared" si="3"/>
        <v>#DIV/0!</v>
      </c>
      <c r="AM35" s="67" t="e">
        <f t="shared" si="3"/>
        <v>#DIV/0!</v>
      </c>
      <c r="AN35" s="67" t="e">
        <f t="shared" si="3"/>
        <v>#DIV/0!</v>
      </c>
      <c r="AO35" s="67" t="e">
        <f t="shared" si="3"/>
        <v>#DIV/0!</v>
      </c>
      <c r="AP35" s="67" t="e">
        <f t="shared" si="3"/>
        <v>#DIV/0!</v>
      </c>
      <c r="AQ35" s="67" t="e">
        <f t="shared" si="3"/>
        <v>#DIV/0!</v>
      </c>
      <c r="AR35" s="88" t="e">
        <f t="shared" si="3"/>
        <v>#DIV/0!</v>
      </c>
      <c r="AS35" s="109" t="e">
        <f t="shared" ref="AS35" si="23">AC35+AG35</f>
        <v>#DIV/0!</v>
      </c>
      <c r="AT35" s="4"/>
      <c r="AU35" s="4"/>
      <c r="AV35" s="4"/>
      <c r="AW35" s="4"/>
      <c r="AX35" s="4"/>
      <c r="AY35" s="4"/>
      <c r="AZ35" s="4"/>
      <c r="BA35" s="4"/>
      <c r="BB35" s="4"/>
      <c r="BC35" s="4"/>
      <c r="BW35" s="149"/>
    </row>
    <row r="36" spans="1:75" x14ac:dyDescent="0.2">
      <c r="A36" s="95" t="s">
        <v>89</v>
      </c>
      <c r="B36" s="21"/>
      <c r="C36" s="95"/>
      <c r="D36" s="67"/>
      <c r="E36" s="67"/>
      <c r="F36" s="406" t="e">
        <f t="shared" si="16"/>
        <v>#DIV/0!</v>
      </c>
      <c r="G36" s="246">
        <f t="shared" si="15"/>
        <v>0</v>
      </c>
      <c r="H36" s="67"/>
      <c r="I36" s="67"/>
      <c r="J36" s="198"/>
      <c r="K36" s="199"/>
      <c r="L36" s="199"/>
      <c r="M36" s="199"/>
      <c r="N36" s="200">
        <f t="shared" si="6"/>
        <v>0</v>
      </c>
      <c r="O36" s="69">
        <f t="shared" si="13"/>
        <v>0</v>
      </c>
      <c r="P36" s="87">
        <f t="shared" si="17"/>
        <v>0</v>
      </c>
      <c r="Q36" s="67">
        <f t="shared" si="17"/>
        <v>0</v>
      </c>
      <c r="R36" s="67">
        <f t="shared" si="1"/>
        <v>0</v>
      </c>
      <c r="S36" s="67">
        <f t="shared" si="1"/>
        <v>0</v>
      </c>
      <c r="T36" s="67">
        <f t="shared" si="1"/>
        <v>0</v>
      </c>
      <c r="U36" s="198">
        <f t="shared" si="1"/>
        <v>0</v>
      </c>
      <c r="V36" s="198">
        <f t="shared" si="1"/>
        <v>0</v>
      </c>
      <c r="W36" s="67">
        <f t="shared" si="1"/>
        <v>0</v>
      </c>
      <c r="X36" s="67">
        <f t="shared" si="1"/>
        <v>0</v>
      </c>
      <c r="Y36" s="67">
        <f t="shared" si="1"/>
        <v>0</v>
      </c>
      <c r="Z36" s="88">
        <f t="shared" si="1"/>
        <v>0</v>
      </c>
      <c r="AA36" s="217">
        <f>IF(C36="",0,IF(VLOOKUP($C36,limity!$A$5:$CC$11,HLOOKUP($D$15,limity!$A$5:$CC$6,2,FALSE),FALSE)=0,G36-K36,IF(G36-K36&gt;VLOOKUP($C36,limity!$A$5:$CC$11,HLOOKUP($D$15,limity!$A$5:$CC$6,2,FALSE),FALSE),VLOOKUP($C36,limity!$A$5:$CC$11,HLOOKUP($D$15,limity!$A$5:$CC$6,2,FALSE),FALSE),G36-K36)))</f>
        <v>0</v>
      </c>
      <c r="AB36" s="217" t="e">
        <f t="shared" si="7"/>
        <v>#DIV/0!</v>
      </c>
      <c r="AC36" s="104" t="e">
        <f>IF(AB36/E36&gt;VLOOKUP($C36,limity!$A$18:$AO$22,HLOOKUP($D$15,limity!$A$16:$W$22,2,FALSE),FALSE),E36*VLOOKUP($C36,limity!$A$18:$AO$22,HLOOKUP($D$15,limity!$A$16:$W$22,2,FALSE),FALSE),AB36)</f>
        <v>#DIV/0!</v>
      </c>
      <c r="AD36" s="67" t="e">
        <f t="shared" si="8"/>
        <v>#DIV/0!</v>
      </c>
      <c r="AE36" s="67" t="e">
        <f t="shared" si="9"/>
        <v>#DIV/0!</v>
      </c>
      <c r="AF36" s="67" t="e">
        <f t="shared" si="10"/>
        <v>#DIV/0!</v>
      </c>
      <c r="AG36" s="69" t="e">
        <f t="shared" si="11"/>
        <v>#DIV/0!</v>
      </c>
      <c r="AH36" s="67" t="e">
        <f t="shared" si="2"/>
        <v>#DIV/0!</v>
      </c>
      <c r="AI36" s="67" t="e">
        <f t="shared" si="3"/>
        <v>#DIV/0!</v>
      </c>
      <c r="AJ36" s="67" t="e">
        <f t="shared" si="3"/>
        <v>#DIV/0!</v>
      </c>
      <c r="AK36" s="67" t="e">
        <f t="shared" si="3"/>
        <v>#DIV/0!</v>
      </c>
      <c r="AL36" s="67" t="e">
        <f t="shared" si="3"/>
        <v>#DIV/0!</v>
      </c>
      <c r="AM36" s="67" t="e">
        <f t="shared" si="3"/>
        <v>#DIV/0!</v>
      </c>
      <c r="AN36" s="67" t="e">
        <f t="shared" si="3"/>
        <v>#DIV/0!</v>
      </c>
      <c r="AO36" s="67" t="e">
        <f t="shared" si="3"/>
        <v>#DIV/0!</v>
      </c>
      <c r="AP36" s="67" t="e">
        <f t="shared" si="3"/>
        <v>#DIV/0!</v>
      </c>
      <c r="AQ36" s="67" t="e">
        <f t="shared" si="3"/>
        <v>#DIV/0!</v>
      </c>
      <c r="AR36" s="88" t="e">
        <f t="shared" si="3"/>
        <v>#DIV/0!</v>
      </c>
      <c r="AS36" s="109" t="e">
        <f t="shared" si="12"/>
        <v>#DIV/0!</v>
      </c>
      <c r="AT36" s="4"/>
      <c r="AU36" s="4"/>
      <c r="AV36" s="4"/>
      <c r="AW36" s="4"/>
      <c r="AX36" s="4"/>
      <c r="AY36" s="4"/>
      <c r="AZ36" s="4"/>
      <c r="BA36" s="4"/>
      <c r="BB36" s="4"/>
      <c r="BC36" s="4"/>
    </row>
    <row r="37" spans="1:75" x14ac:dyDescent="0.2">
      <c r="A37" s="94" t="s">
        <v>90</v>
      </c>
      <c r="B37" s="21"/>
      <c r="C37" s="95"/>
      <c r="D37" s="67"/>
      <c r="E37" s="67"/>
      <c r="F37" s="406" t="e">
        <f t="shared" si="16"/>
        <v>#DIV/0!</v>
      </c>
      <c r="G37" s="246">
        <f t="shared" si="15"/>
        <v>0</v>
      </c>
      <c r="H37" s="67"/>
      <c r="I37" s="67"/>
      <c r="J37" s="198"/>
      <c r="K37" s="199"/>
      <c r="L37" s="199"/>
      <c r="M37" s="199"/>
      <c r="N37" s="200">
        <f t="shared" si="6"/>
        <v>0</v>
      </c>
      <c r="O37" s="69">
        <f t="shared" si="13"/>
        <v>0</v>
      </c>
      <c r="P37" s="87">
        <f t="shared" si="17"/>
        <v>0</v>
      </c>
      <c r="Q37" s="67">
        <f t="shared" si="17"/>
        <v>0</v>
      </c>
      <c r="R37" s="67">
        <f t="shared" si="1"/>
        <v>0</v>
      </c>
      <c r="S37" s="67">
        <f t="shared" si="1"/>
        <v>0</v>
      </c>
      <c r="T37" s="67">
        <f t="shared" si="1"/>
        <v>0</v>
      </c>
      <c r="U37" s="198">
        <f t="shared" si="1"/>
        <v>0</v>
      </c>
      <c r="V37" s="198">
        <f t="shared" si="1"/>
        <v>0</v>
      </c>
      <c r="W37" s="67">
        <f t="shared" si="1"/>
        <v>0</v>
      </c>
      <c r="X37" s="67">
        <f t="shared" si="1"/>
        <v>0</v>
      </c>
      <c r="Y37" s="67">
        <f t="shared" si="1"/>
        <v>0</v>
      </c>
      <c r="Z37" s="88">
        <f t="shared" si="1"/>
        <v>0</v>
      </c>
      <c r="AA37" s="217">
        <f>IF(C37="",0,IF(VLOOKUP($C37,limity!$A$5:$CC$11,HLOOKUP($D$15,limity!$A$5:$CC$6,2,FALSE),FALSE)=0,G37-K37,IF(G37-K37&gt;VLOOKUP($C37,limity!$A$5:$CC$11,HLOOKUP($D$15,limity!$A$5:$CC$6,2,FALSE),FALSE),VLOOKUP($C37,limity!$A$5:$CC$11,HLOOKUP($D$15,limity!$A$5:$CC$6,2,FALSE),FALSE),G37-K37)))</f>
        <v>0</v>
      </c>
      <c r="AB37" s="217" t="e">
        <f t="shared" si="7"/>
        <v>#DIV/0!</v>
      </c>
      <c r="AC37" s="104" t="e">
        <f>IF(AB37/E37&gt;VLOOKUP($C37,limity!$A$18:$AO$22,HLOOKUP($D$15,limity!$A$16:$W$22,2,FALSE),FALSE),E37*VLOOKUP($C37,limity!$A$18:$AO$22,HLOOKUP($D$15,limity!$A$16:$W$22,2,FALSE),FALSE),AB37)</f>
        <v>#DIV/0!</v>
      </c>
      <c r="AD37" s="67" t="e">
        <f t="shared" si="8"/>
        <v>#DIV/0!</v>
      </c>
      <c r="AE37" s="67" t="e">
        <f t="shared" si="9"/>
        <v>#DIV/0!</v>
      </c>
      <c r="AF37" s="67" t="e">
        <f t="shared" si="10"/>
        <v>#DIV/0!</v>
      </c>
      <c r="AG37" s="69" t="e">
        <f t="shared" si="11"/>
        <v>#DIV/0!</v>
      </c>
      <c r="AH37" s="67" t="e">
        <f t="shared" si="2"/>
        <v>#DIV/0!</v>
      </c>
      <c r="AI37" s="67" t="e">
        <f t="shared" si="3"/>
        <v>#DIV/0!</v>
      </c>
      <c r="AJ37" s="67" t="e">
        <f t="shared" si="3"/>
        <v>#DIV/0!</v>
      </c>
      <c r="AK37" s="67" t="e">
        <f t="shared" si="3"/>
        <v>#DIV/0!</v>
      </c>
      <c r="AL37" s="67" t="e">
        <f t="shared" si="3"/>
        <v>#DIV/0!</v>
      </c>
      <c r="AM37" s="67" t="e">
        <f t="shared" si="3"/>
        <v>#DIV/0!</v>
      </c>
      <c r="AN37" s="67" t="e">
        <f t="shared" si="3"/>
        <v>#DIV/0!</v>
      </c>
      <c r="AO37" s="67" t="e">
        <f t="shared" si="3"/>
        <v>#DIV/0!</v>
      </c>
      <c r="AP37" s="67" t="e">
        <f t="shared" si="3"/>
        <v>#DIV/0!</v>
      </c>
      <c r="AQ37" s="67" t="e">
        <f t="shared" si="3"/>
        <v>#DIV/0!</v>
      </c>
      <c r="AR37" s="88" t="e">
        <f t="shared" si="3"/>
        <v>#DIV/0!</v>
      </c>
      <c r="AS37" s="109" t="e">
        <f t="shared" si="12"/>
        <v>#DIV/0!</v>
      </c>
      <c r="AT37" s="4"/>
      <c r="AU37" s="4"/>
      <c r="AV37" s="4"/>
      <c r="AW37" s="4"/>
      <c r="AX37" s="4"/>
      <c r="AY37" s="4"/>
      <c r="AZ37" s="4"/>
      <c r="BA37" s="4"/>
      <c r="BB37" s="4"/>
      <c r="BC37" s="4"/>
    </row>
    <row r="38" spans="1:75" s="12" customFormat="1" x14ac:dyDescent="0.2">
      <c r="A38" s="335" t="s">
        <v>92</v>
      </c>
      <c r="B38" s="336"/>
      <c r="C38" s="336"/>
      <c r="D38" s="211">
        <f t="shared" ref="D38:AS38" si="24">SUM(D33:D37)</f>
        <v>0</v>
      </c>
      <c r="E38" s="211">
        <f t="shared" si="24"/>
        <v>0</v>
      </c>
      <c r="F38" s="211" t="e">
        <f t="shared" si="24"/>
        <v>#DIV/0!</v>
      </c>
      <c r="G38" s="96">
        <f t="shared" si="24"/>
        <v>0</v>
      </c>
      <c r="H38" s="96">
        <f t="shared" si="24"/>
        <v>0</v>
      </c>
      <c r="I38" s="96">
        <f t="shared" si="24"/>
        <v>0</v>
      </c>
      <c r="J38" s="191">
        <f t="shared" si="24"/>
        <v>0</v>
      </c>
      <c r="K38" s="191">
        <f t="shared" si="24"/>
        <v>0</v>
      </c>
      <c r="L38" s="191">
        <f t="shared" si="24"/>
        <v>0</v>
      </c>
      <c r="M38" s="191">
        <f t="shared" si="24"/>
        <v>0</v>
      </c>
      <c r="N38" s="191">
        <f t="shared" si="24"/>
        <v>0</v>
      </c>
      <c r="O38" s="96">
        <f t="shared" si="24"/>
        <v>0</v>
      </c>
      <c r="P38" s="96">
        <f t="shared" si="24"/>
        <v>0</v>
      </c>
      <c r="Q38" s="96">
        <f t="shared" si="24"/>
        <v>0</v>
      </c>
      <c r="R38" s="96">
        <f t="shared" si="24"/>
        <v>0</v>
      </c>
      <c r="S38" s="96">
        <f t="shared" si="24"/>
        <v>0</v>
      </c>
      <c r="T38" s="96">
        <f t="shared" si="24"/>
        <v>0</v>
      </c>
      <c r="U38" s="191">
        <f t="shared" si="24"/>
        <v>0</v>
      </c>
      <c r="V38" s="191">
        <f t="shared" si="24"/>
        <v>0</v>
      </c>
      <c r="W38" s="96">
        <f t="shared" si="24"/>
        <v>0</v>
      </c>
      <c r="X38" s="96">
        <f t="shared" si="24"/>
        <v>0</v>
      </c>
      <c r="Y38" s="96">
        <f t="shared" si="24"/>
        <v>0</v>
      </c>
      <c r="Z38" s="102">
        <f t="shared" si="24"/>
        <v>0</v>
      </c>
      <c r="AA38" s="96">
        <f t="shared" si="24"/>
        <v>0</v>
      </c>
      <c r="AB38" s="96" t="e">
        <f t="shared" si="24"/>
        <v>#DIV/0!</v>
      </c>
      <c r="AC38" s="97" t="e">
        <f t="shared" si="24"/>
        <v>#DIV/0!</v>
      </c>
      <c r="AD38" s="96" t="e">
        <f t="shared" si="24"/>
        <v>#DIV/0!</v>
      </c>
      <c r="AE38" s="96" t="e">
        <f t="shared" si="24"/>
        <v>#DIV/0!</v>
      </c>
      <c r="AF38" s="96" t="e">
        <f t="shared" si="24"/>
        <v>#DIV/0!</v>
      </c>
      <c r="AG38" s="96" t="e">
        <f t="shared" si="24"/>
        <v>#DIV/0!</v>
      </c>
      <c r="AH38" s="96" t="e">
        <f t="shared" si="24"/>
        <v>#DIV/0!</v>
      </c>
      <c r="AI38" s="96" t="e">
        <f t="shared" si="24"/>
        <v>#DIV/0!</v>
      </c>
      <c r="AJ38" s="96" t="e">
        <f t="shared" si="24"/>
        <v>#DIV/0!</v>
      </c>
      <c r="AK38" s="96" t="e">
        <f t="shared" si="24"/>
        <v>#DIV/0!</v>
      </c>
      <c r="AL38" s="96" t="e">
        <f t="shared" si="24"/>
        <v>#DIV/0!</v>
      </c>
      <c r="AM38" s="96" t="e">
        <f t="shared" si="24"/>
        <v>#DIV/0!</v>
      </c>
      <c r="AN38" s="96" t="e">
        <f t="shared" si="24"/>
        <v>#DIV/0!</v>
      </c>
      <c r="AO38" s="96" t="e">
        <f t="shared" si="24"/>
        <v>#DIV/0!</v>
      </c>
      <c r="AP38" s="96" t="e">
        <f t="shared" si="24"/>
        <v>#DIV/0!</v>
      </c>
      <c r="AQ38" s="96" t="e">
        <f t="shared" si="24"/>
        <v>#DIV/0!</v>
      </c>
      <c r="AR38" s="101" t="e">
        <f t="shared" si="24"/>
        <v>#DIV/0!</v>
      </c>
      <c r="AS38" s="114" t="e">
        <f t="shared" si="24"/>
        <v>#DIV/0!</v>
      </c>
      <c r="AT38" s="4"/>
      <c r="AU38" s="4"/>
      <c r="AV38" s="4"/>
      <c r="AW38" s="4"/>
      <c r="AX38" s="4"/>
      <c r="AY38" s="4"/>
      <c r="AZ38" s="4"/>
      <c r="BA38" s="4"/>
      <c r="BB38" s="4"/>
      <c r="BC38" s="4"/>
      <c r="BW38" s="34"/>
    </row>
    <row r="39" spans="1:75" x14ac:dyDescent="0.2">
      <c r="A39" s="250" t="s">
        <v>184</v>
      </c>
      <c r="B39" s="251"/>
      <c r="C39" s="251"/>
      <c r="D39" s="251"/>
      <c r="E39" s="251"/>
      <c r="F39" s="251"/>
      <c r="G39" s="135"/>
      <c r="H39" s="135"/>
      <c r="I39" s="135"/>
      <c r="J39" s="193"/>
      <c r="K39" s="193"/>
      <c r="L39" s="193"/>
      <c r="M39" s="193"/>
      <c r="N39" s="193"/>
      <c r="O39" s="135"/>
      <c r="P39" s="135"/>
      <c r="Q39" s="135"/>
      <c r="R39" s="135"/>
      <c r="S39" s="135"/>
      <c r="T39" s="135"/>
      <c r="U39" s="193"/>
      <c r="V39" s="193"/>
      <c r="W39" s="135"/>
      <c r="X39" s="135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05"/>
      <c r="AS39" s="115"/>
      <c r="AT39" s="4"/>
      <c r="AU39" s="4"/>
      <c r="AV39" s="4"/>
      <c r="AW39" s="4"/>
      <c r="AX39" s="4"/>
      <c r="AY39" s="4"/>
      <c r="AZ39" s="4"/>
      <c r="BA39" s="4"/>
      <c r="BB39" s="4"/>
      <c r="BC39" s="4"/>
    </row>
    <row r="40" spans="1:75" x14ac:dyDescent="0.2">
      <c r="A40" s="127" t="s">
        <v>6</v>
      </c>
      <c r="B40" s="84"/>
      <c r="C40" s="405"/>
      <c r="D40" s="128"/>
      <c r="E40" s="128"/>
      <c r="F40" s="407" t="e">
        <f>ROUNDDOWN(E40/D40,4)</f>
        <v>#DIV/0!</v>
      </c>
      <c r="G40" s="246">
        <f t="shared" si="15"/>
        <v>0</v>
      </c>
      <c r="H40" s="67"/>
      <c r="I40" s="67"/>
      <c r="J40" s="198"/>
      <c r="K40" s="199"/>
      <c r="L40" s="199"/>
      <c r="M40" s="199"/>
      <c r="N40" s="200">
        <f t="shared" si="6"/>
        <v>0</v>
      </c>
      <c r="O40" s="69">
        <f t="shared" si="13"/>
        <v>0</v>
      </c>
      <c r="P40" s="87">
        <f>ROUNDDOWN(P$24*$G40,2)+ROUNDDOWN(P$24*$L40,2)</f>
        <v>0</v>
      </c>
      <c r="Q40" s="67">
        <f>ROUNDDOWN(Q$24*$G40,2)+ROUNDDOWN(Q$24*$L40,2)</f>
        <v>0</v>
      </c>
      <c r="R40" s="67">
        <f t="shared" si="1"/>
        <v>0</v>
      </c>
      <c r="S40" s="67">
        <f t="shared" si="1"/>
        <v>0</v>
      </c>
      <c r="T40" s="67">
        <f t="shared" si="1"/>
        <v>0</v>
      </c>
      <c r="U40" s="198">
        <f t="shared" si="1"/>
        <v>0</v>
      </c>
      <c r="V40" s="198">
        <f t="shared" si="1"/>
        <v>0</v>
      </c>
      <c r="W40" s="67">
        <f t="shared" si="1"/>
        <v>0</v>
      </c>
      <c r="X40" s="67">
        <f t="shared" si="1"/>
        <v>0</v>
      </c>
      <c r="Y40" s="67">
        <f t="shared" si="1"/>
        <v>0</v>
      </c>
      <c r="Z40" s="88">
        <f t="shared" si="1"/>
        <v>0</v>
      </c>
      <c r="AA40" s="217">
        <f>IF(C40="",0,IF(VLOOKUP($C40,limity!$A$5:$CC$11,HLOOKUP($D$15,limity!$A$5:$CC$6,2,FALSE),FALSE)=0,G40-K40,IF(G40-K40&gt;VLOOKUP($C40,limity!$A$5:$CC$11,HLOOKUP($D$15,limity!$A$5:$CC$6,2,FALSE),FALSE),VLOOKUP($C40,limity!$A$5:$CC$11,HLOOKUP($D$15,limity!$A$5:$CC$6,2,FALSE),FALSE),G40-K40)))</f>
        <v>0</v>
      </c>
      <c r="AB40" s="217" t="e">
        <f t="shared" si="7"/>
        <v>#DIV/0!</v>
      </c>
      <c r="AC40" s="104" t="e">
        <f>IF(AB40/E40&gt;VLOOKUP($C40,limity!$A$18:$AO$22,HLOOKUP($D$15,limity!$A$16:$W$22,2,FALSE),FALSE),E40*VLOOKUP($C40,limity!$A$18:$AO$22,HLOOKUP($D$15,limity!$A$16:$W$22,2,FALSE),FALSE),AB40)</f>
        <v>#DIV/0!</v>
      </c>
      <c r="AD40" s="67" t="e">
        <f t="shared" si="8"/>
        <v>#DIV/0!</v>
      </c>
      <c r="AE40" s="67" t="e">
        <f t="shared" si="9"/>
        <v>#DIV/0!</v>
      </c>
      <c r="AF40" s="67" t="e">
        <f t="shared" si="10"/>
        <v>#DIV/0!</v>
      </c>
      <c r="AG40" s="69" t="e">
        <f t="shared" si="11"/>
        <v>#DIV/0!</v>
      </c>
      <c r="AH40" s="67" t="e">
        <f t="shared" si="2"/>
        <v>#DIV/0!</v>
      </c>
      <c r="AI40" s="67" t="e">
        <f t="shared" si="2"/>
        <v>#DIV/0!</v>
      </c>
      <c r="AJ40" s="67" t="e">
        <f t="shared" si="2"/>
        <v>#DIV/0!</v>
      </c>
      <c r="AK40" s="67" t="e">
        <f t="shared" si="2"/>
        <v>#DIV/0!</v>
      </c>
      <c r="AL40" s="67" t="e">
        <f t="shared" si="2"/>
        <v>#DIV/0!</v>
      </c>
      <c r="AM40" s="67" t="e">
        <f t="shared" si="2"/>
        <v>#DIV/0!</v>
      </c>
      <c r="AN40" s="67" t="e">
        <f t="shared" si="2"/>
        <v>#DIV/0!</v>
      </c>
      <c r="AO40" s="67" t="e">
        <f t="shared" si="2"/>
        <v>#DIV/0!</v>
      </c>
      <c r="AP40" s="67" t="e">
        <f t="shared" si="2"/>
        <v>#DIV/0!</v>
      </c>
      <c r="AQ40" s="67" t="e">
        <f t="shared" si="2"/>
        <v>#DIV/0!</v>
      </c>
      <c r="AR40" s="88" t="e">
        <f t="shared" si="2"/>
        <v>#DIV/0!</v>
      </c>
      <c r="AS40" s="109" t="e">
        <f t="shared" si="12"/>
        <v>#DIV/0!</v>
      </c>
      <c r="AT40" s="4"/>
      <c r="AU40" s="4"/>
      <c r="AV40" s="4"/>
      <c r="AW40" s="4"/>
      <c r="AX40" s="4"/>
      <c r="AY40" s="4"/>
      <c r="AZ40" s="4"/>
      <c r="BA40" s="4"/>
      <c r="BB40" s="4"/>
      <c r="BC40" s="4"/>
    </row>
    <row r="41" spans="1:75" x14ac:dyDescent="0.2">
      <c r="A41" s="95" t="s">
        <v>7</v>
      </c>
      <c r="B41" s="21"/>
      <c r="C41" s="405"/>
      <c r="D41" s="67"/>
      <c r="E41" s="67"/>
      <c r="F41" s="406" t="e">
        <f t="shared" ref="F41:F44" si="25">ROUNDDOWN(E41/D41,4)</f>
        <v>#DIV/0!</v>
      </c>
      <c r="G41" s="246">
        <f t="shared" si="15"/>
        <v>0</v>
      </c>
      <c r="H41" s="67"/>
      <c r="I41" s="67"/>
      <c r="J41" s="198"/>
      <c r="K41" s="199"/>
      <c r="L41" s="199"/>
      <c r="M41" s="199"/>
      <c r="N41" s="200">
        <f t="shared" si="6"/>
        <v>0</v>
      </c>
      <c r="O41" s="69">
        <f t="shared" si="13"/>
        <v>0</v>
      </c>
      <c r="P41" s="87">
        <f t="shared" ref="P41:Q44" si="26">ROUNDDOWN(P$24*$G41,2)+ROUNDDOWN(P$24*$L41,2)</f>
        <v>0</v>
      </c>
      <c r="Q41" s="67">
        <f t="shared" si="26"/>
        <v>0</v>
      </c>
      <c r="R41" s="67">
        <f t="shared" si="1"/>
        <v>0</v>
      </c>
      <c r="S41" s="67">
        <f t="shared" si="1"/>
        <v>0</v>
      </c>
      <c r="T41" s="67">
        <f t="shared" si="1"/>
        <v>0</v>
      </c>
      <c r="U41" s="198">
        <f t="shared" si="1"/>
        <v>0</v>
      </c>
      <c r="V41" s="198">
        <f t="shared" si="1"/>
        <v>0</v>
      </c>
      <c r="W41" s="67">
        <f t="shared" si="1"/>
        <v>0</v>
      </c>
      <c r="X41" s="67">
        <f t="shared" si="1"/>
        <v>0</v>
      </c>
      <c r="Y41" s="67">
        <f t="shared" si="1"/>
        <v>0</v>
      </c>
      <c r="Z41" s="88">
        <f t="shared" si="1"/>
        <v>0</v>
      </c>
      <c r="AA41" s="217">
        <f>IF(C41="",0,IF(VLOOKUP($C41,limity!$A$5:$CC$11,HLOOKUP($D$15,limity!$A$5:$CC$6,2,FALSE),FALSE)=0,G41-K41,IF(G41-K41&gt;VLOOKUP($C41,limity!$A$5:$CC$11,HLOOKUP($D$15,limity!$A$5:$CC$6,2,FALSE),FALSE),VLOOKUP($C41,limity!$A$5:$CC$11,HLOOKUP($D$15,limity!$A$5:$CC$6,2,FALSE),FALSE),G41-K41)))</f>
        <v>0</v>
      </c>
      <c r="AB41" s="217" t="e">
        <f t="shared" si="7"/>
        <v>#DIV/0!</v>
      </c>
      <c r="AC41" s="104" t="e">
        <f>IF(AB41/E41&gt;VLOOKUP($C41,limity!$A$18:$AO$22,HLOOKUP($D$15,limity!$A$16:$W$22,2,FALSE),FALSE),E41*VLOOKUP($C41,limity!$A$18:$AO$22,HLOOKUP($D$15,limity!$A$16:$W$22,2,FALSE),FALSE),AB41)</f>
        <v>#DIV/0!</v>
      </c>
      <c r="AD41" s="67" t="e">
        <f t="shared" si="8"/>
        <v>#DIV/0!</v>
      </c>
      <c r="AE41" s="67" t="e">
        <f t="shared" si="9"/>
        <v>#DIV/0!</v>
      </c>
      <c r="AF41" s="67" t="e">
        <f t="shared" si="10"/>
        <v>#DIV/0!</v>
      </c>
      <c r="AG41" s="69" t="e">
        <f t="shared" si="11"/>
        <v>#DIV/0!</v>
      </c>
      <c r="AH41" s="67" t="e">
        <f t="shared" si="2"/>
        <v>#DIV/0!</v>
      </c>
      <c r="AI41" s="67" t="e">
        <f t="shared" si="2"/>
        <v>#DIV/0!</v>
      </c>
      <c r="AJ41" s="67" t="e">
        <f t="shared" si="2"/>
        <v>#DIV/0!</v>
      </c>
      <c r="AK41" s="67" t="e">
        <f t="shared" si="2"/>
        <v>#DIV/0!</v>
      </c>
      <c r="AL41" s="67" t="e">
        <f t="shared" si="2"/>
        <v>#DIV/0!</v>
      </c>
      <c r="AM41" s="67" t="e">
        <f t="shared" si="2"/>
        <v>#DIV/0!</v>
      </c>
      <c r="AN41" s="67" t="e">
        <f t="shared" si="2"/>
        <v>#DIV/0!</v>
      </c>
      <c r="AO41" s="67" t="e">
        <f t="shared" si="2"/>
        <v>#DIV/0!</v>
      </c>
      <c r="AP41" s="67" t="e">
        <f t="shared" si="2"/>
        <v>#DIV/0!</v>
      </c>
      <c r="AQ41" s="67" t="e">
        <f t="shared" si="2"/>
        <v>#DIV/0!</v>
      </c>
      <c r="AR41" s="88" t="e">
        <f t="shared" si="2"/>
        <v>#DIV/0!</v>
      </c>
      <c r="AS41" s="109" t="e">
        <f t="shared" si="12"/>
        <v>#DIV/0!</v>
      </c>
      <c r="AT41" s="4"/>
      <c r="AU41" s="4"/>
      <c r="AV41" s="4"/>
      <c r="AW41" s="4"/>
      <c r="AX41" s="4"/>
      <c r="AY41" s="4"/>
      <c r="AZ41" s="4"/>
      <c r="BA41" s="4"/>
      <c r="BB41" s="4"/>
      <c r="BC41" s="4"/>
    </row>
    <row r="42" spans="1:75" s="150" customFormat="1" x14ac:dyDescent="0.2">
      <c r="A42" s="94" t="s">
        <v>8</v>
      </c>
      <c r="B42" s="21"/>
      <c r="C42" s="405"/>
      <c r="D42" s="67"/>
      <c r="E42" s="67"/>
      <c r="F42" s="406" t="e">
        <f t="shared" ref="F42" si="27">ROUNDDOWN(E42/D42,4)</f>
        <v>#DIV/0!</v>
      </c>
      <c r="G42" s="246">
        <f t="shared" ref="G42" si="28">H42+I42+J42+K42</f>
        <v>0</v>
      </c>
      <c r="H42" s="67"/>
      <c r="I42" s="67"/>
      <c r="J42" s="198"/>
      <c r="K42" s="199"/>
      <c r="L42" s="199"/>
      <c r="M42" s="199"/>
      <c r="N42" s="200">
        <f t="shared" ref="N42" si="29">SUM(P42:Z42)</f>
        <v>0</v>
      </c>
      <c r="O42" s="69">
        <f t="shared" ref="O42" si="30">G42+N42</f>
        <v>0</v>
      </c>
      <c r="P42" s="87">
        <f t="shared" si="26"/>
        <v>0</v>
      </c>
      <c r="Q42" s="67">
        <f t="shared" si="26"/>
        <v>0</v>
      </c>
      <c r="R42" s="67">
        <f t="shared" si="1"/>
        <v>0</v>
      </c>
      <c r="S42" s="67">
        <f t="shared" si="1"/>
        <v>0</v>
      </c>
      <c r="T42" s="67">
        <f t="shared" si="1"/>
        <v>0</v>
      </c>
      <c r="U42" s="198">
        <f t="shared" si="1"/>
        <v>0</v>
      </c>
      <c r="V42" s="198">
        <f t="shared" si="1"/>
        <v>0</v>
      </c>
      <c r="W42" s="67">
        <f t="shared" si="1"/>
        <v>0</v>
      </c>
      <c r="X42" s="67">
        <f t="shared" si="1"/>
        <v>0</v>
      </c>
      <c r="Y42" s="67">
        <f t="shared" si="1"/>
        <v>0</v>
      </c>
      <c r="Z42" s="88">
        <f t="shared" si="1"/>
        <v>0</v>
      </c>
      <c r="AA42" s="217">
        <f>IF(C42="",0,IF(VLOOKUP($C42,limity!$A$5:$CC$11,HLOOKUP($D$15,limity!$A$5:$CC$6,2,FALSE),FALSE)=0,G42-K42,IF(G42-K42&gt;VLOOKUP($C42,limity!$A$5:$CC$11,HLOOKUP($D$15,limity!$A$5:$CC$6,2,FALSE),FALSE),VLOOKUP($C42,limity!$A$5:$CC$11,HLOOKUP($D$15,limity!$A$5:$CC$6,2,FALSE),FALSE),G42-K42)))</f>
        <v>0</v>
      </c>
      <c r="AB42" s="217" t="e">
        <f t="shared" ref="AB42" si="31">ROUNDDOWN(AA42*F42,2)</f>
        <v>#DIV/0!</v>
      </c>
      <c r="AC42" s="104" t="e">
        <f>IF(AB42/E42&gt;VLOOKUP($C42,limity!$A$18:$AO$22,HLOOKUP($D$15,limity!$A$16:$W$22,2,FALSE),FALSE),E42*VLOOKUP($C42,limity!$A$18:$AO$22,HLOOKUP($D$15,limity!$A$16:$W$22,2,FALSE),FALSE),AB42)</f>
        <v>#DIV/0!</v>
      </c>
      <c r="AD42" s="67" t="e">
        <f t="shared" ref="AD42" si="32">AC42*(H42/(H42+I42+J42))</f>
        <v>#DIV/0!</v>
      </c>
      <c r="AE42" s="67" t="e">
        <f t="shared" ref="AE42" si="33">AC42*(I42/(I42+H42+J42))</f>
        <v>#DIV/0!</v>
      </c>
      <c r="AF42" s="67" t="e">
        <f t="shared" ref="AF42" si="34">AC42*(J42/(I42+H42+J42))</f>
        <v>#DIV/0!</v>
      </c>
      <c r="AG42" s="69" t="e">
        <f t="shared" ref="AG42" si="35">SUM(AH42:AR42)</f>
        <v>#DIV/0!</v>
      </c>
      <c r="AH42" s="67" t="e">
        <f t="shared" si="2"/>
        <v>#DIV/0!</v>
      </c>
      <c r="AI42" s="67" t="e">
        <f t="shared" si="2"/>
        <v>#DIV/0!</v>
      </c>
      <c r="AJ42" s="67" t="e">
        <f t="shared" si="2"/>
        <v>#DIV/0!</v>
      </c>
      <c r="AK42" s="67" t="e">
        <f t="shared" si="2"/>
        <v>#DIV/0!</v>
      </c>
      <c r="AL42" s="67" t="e">
        <f t="shared" si="2"/>
        <v>#DIV/0!</v>
      </c>
      <c r="AM42" s="67" t="e">
        <f t="shared" si="2"/>
        <v>#DIV/0!</v>
      </c>
      <c r="AN42" s="67" t="e">
        <f t="shared" si="2"/>
        <v>#DIV/0!</v>
      </c>
      <c r="AO42" s="67" t="e">
        <f t="shared" si="2"/>
        <v>#DIV/0!</v>
      </c>
      <c r="AP42" s="67" t="e">
        <f t="shared" si="2"/>
        <v>#DIV/0!</v>
      </c>
      <c r="AQ42" s="67" t="e">
        <f t="shared" si="2"/>
        <v>#DIV/0!</v>
      </c>
      <c r="AR42" s="88" t="e">
        <f t="shared" si="2"/>
        <v>#DIV/0!</v>
      </c>
      <c r="AS42" s="109" t="e">
        <f t="shared" ref="AS42" si="36">AC42+AG42</f>
        <v>#DIV/0!</v>
      </c>
      <c r="AT42" s="4"/>
      <c r="AU42" s="4"/>
      <c r="AV42" s="4"/>
      <c r="AW42" s="4"/>
      <c r="AX42" s="4"/>
      <c r="AY42" s="4"/>
      <c r="AZ42" s="4"/>
      <c r="BA42" s="4"/>
      <c r="BB42" s="4"/>
      <c r="BC42" s="4"/>
      <c r="BW42" s="149"/>
    </row>
    <row r="43" spans="1:75" x14ac:dyDescent="0.2">
      <c r="A43" s="94" t="s">
        <v>89</v>
      </c>
      <c r="B43" s="21"/>
      <c r="C43" s="405"/>
      <c r="D43" s="67"/>
      <c r="E43" s="67"/>
      <c r="F43" s="406" t="e">
        <f t="shared" si="25"/>
        <v>#DIV/0!</v>
      </c>
      <c r="G43" s="246">
        <f t="shared" si="15"/>
        <v>0</v>
      </c>
      <c r="H43" s="67"/>
      <c r="I43" s="67"/>
      <c r="J43" s="198"/>
      <c r="K43" s="199"/>
      <c r="L43" s="199"/>
      <c r="M43" s="199"/>
      <c r="N43" s="200">
        <f t="shared" si="6"/>
        <v>0</v>
      </c>
      <c r="O43" s="69">
        <f t="shared" si="13"/>
        <v>0</v>
      </c>
      <c r="P43" s="87">
        <f t="shared" si="26"/>
        <v>0</v>
      </c>
      <c r="Q43" s="67">
        <f t="shared" si="26"/>
        <v>0</v>
      </c>
      <c r="R43" s="67">
        <f t="shared" si="1"/>
        <v>0</v>
      </c>
      <c r="S43" s="67">
        <f t="shared" si="1"/>
        <v>0</v>
      </c>
      <c r="T43" s="67">
        <f t="shared" si="1"/>
        <v>0</v>
      </c>
      <c r="U43" s="198">
        <f t="shared" si="1"/>
        <v>0</v>
      </c>
      <c r="V43" s="198">
        <f t="shared" si="1"/>
        <v>0</v>
      </c>
      <c r="W43" s="67">
        <f t="shared" si="1"/>
        <v>0</v>
      </c>
      <c r="X43" s="67">
        <f t="shared" si="1"/>
        <v>0</v>
      </c>
      <c r="Y43" s="67">
        <f t="shared" si="1"/>
        <v>0</v>
      </c>
      <c r="Z43" s="88">
        <f t="shared" si="1"/>
        <v>0</v>
      </c>
      <c r="AA43" s="217">
        <f>IF(C43="",0,IF(VLOOKUP($C43,limity!$A$5:$CC$11,HLOOKUP($D$15,limity!$A$5:$CC$6,2,FALSE),FALSE)=0,G43-K43,IF(G43-K43&gt;VLOOKUP($C43,limity!$A$5:$CC$11,HLOOKUP($D$15,limity!$A$5:$CC$6,2,FALSE),FALSE),VLOOKUP($C43,limity!$A$5:$CC$11,HLOOKUP($D$15,limity!$A$5:$CC$6,2,FALSE),FALSE),G43-K43)))</f>
        <v>0</v>
      </c>
      <c r="AB43" s="217" t="e">
        <f t="shared" si="7"/>
        <v>#DIV/0!</v>
      </c>
      <c r="AC43" s="104" t="e">
        <f>IF(AB43/E43&gt;VLOOKUP($C43,limity!$A$18:$AO$22,HLOOKUP($D$15,limity!$A$16:$W$22,2,FALSE),FALSE),E43*VLOOKUP($C43,limity!$A$18:$AO$22,HLOOKUP($D$15,limity!$A$16:$W$22,2,FALSE),FALSE),AB43)</f>
        <v>#DIV/0!</v>
      </c>
      <c r="AD43" s="67" t="e">
        <f t="shared" si="8"/>
        <v>#DIV/0!</v>
      </c>
      <c r="AE43" s="67" t="e">
        <f t="shared" si="9"/>
        <v>#DIV/0!</v>
      </c>
      <c r="AF43" s="67" t="e">
        <f t="shared" si="10"/>
        <v>#DIV/0!</v>
      </c>
      <c r="AG43" s="69" t="e">
        <f t="shared" si="11"/>
        <v>#DIV/0!</v>
      </c>
      <c r="AH43" s="67" t="e">
        <f t="shared" si="2"/>
        <v>#DIV/0!</v>
      </c>
      <c r="AI43" s="67" t="e">
        <f t="shared" si="2"/>
        <v>#DIV/0!</v>
      </c>
      <c r="AJ43" s="67" t="e">
        <f t="shared" si="2"/>
        <v>#DIV/0!</v>
      </c>
      <c r="AK43" s="67" t="e">
        <f t="shared" si="2"/>
        <v>#DIV/0!</v>
      </c>
      <c r="AL43" s="67" t="e">
        <f t="shared" si="2"/>
        <v>#DIV/0!</v>
      </c>
      <c r="AM43" s="67" t="e">
        <f t="shared" si="2"/>
        <v>#DIV/0!</v>
      </c>
      <c r="AN43" s="67" t="e">
        <f t="shared" si="2"/>
        <v>#DIV/0!</v>
      </c>
      <c r="AO43" s="67" t="e">
        <f t="shared" si="2"/>
        <v>#DIV/0!</v>
      </c>
      <c r="AP43" s="67" t="e">
        <f t="shared" si="2"/>
        <v>#DIV/0!</v>
      </c>
      <c r="AQ43" s="67" t="e">
        <f t="shared" si="2"/>
        <v>#DIV/0!</v>
      </c>
      <c r="AR43" s="88" t="e">
        <f t="shared" si="2"/>
        <v>#DIV/0!</v>
      </c>
      <c r="AS43" s="109" t="e">
        <f t="shared" si="12"/>
        <v>#DIV/0!</v>
      </c>
      <c r="AT43" s="4"/>
      <c r="AU43" s="4"/>
      <c r="AV43" s="4"/>
      <c r="AW43" s="4"/>
      <c r="AX43" s="4"/>
      <c r="AY43" s="4"/>
      <c r="AZ43" s="4"/>
      <c r="BA43" s="4"/>
      <c r="BB43" s="4"/>
      <c r="BC43" s="4"/>
    </row>
    <row r="44" spans="1:75" s="12" customFormat="1" x14ac:dyDescent="0.2">
      <c r="A44" s="98" t="s">
        <v>90</v>
      </c>
      <c r="B44" s="245"/>
      <c r="C44" s="405"/>
      <c r="D44" s="91"/>
      <c r="E44" s="91"/>
      <c r="F44" s="408" t="e">
        <f t="shared" si="25"/>
        <v>#DIV/0!</v>
      </c>
      <c r="G44" s="248">
        <f t="shared" si="15"/>
        <v>0</v>
      </c>
      <c r="H44" s="91"/>
      <c r="I44" s="91"/>
      <c r="J44" s="201"/>
      <c r="K44" s="202"/>
      <c r="L44" s="202"/>
      <c r="M44" s="202"/>
      <c r="N44" s="203">
        <f t="shared" si="6"/>
        <v>0</v>
      </c>
      <c r="O44" s="99">
        <f t="shared" si="13"/>
        <v>0</v>
      </c>
      <c r="P44" s="92">
        <f t="shared" si="26"/>
        <v>0</v>
      </c>
      <c r="Q44" s="91">
        <f t="shared" si="26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201">
        <f t="shared" si="1"/>
        <v>0</v>
      </c>
      <c r="V44" s="20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108">
        <f t="shared" si="1"/>
        <v>0</v>
      </c>
      <c r="AA44" s="217">
        <f>IF(C44="",0,IF(VLOOKUP($C44,limity!$A$5:$CC$11,HLOOKUP($D$15,limity!$A$5:$CC$6,2,FALSE),FALSE)=0,G44-K44,IF(G44-K44&gt;VLOOKUP($C44,limity!$A$5:$CC$11,HLOOKUP($D$15,limity!$A$5:$CC$6,2,FALSE),FALSE),VLOOKUP($C44,limity!$A$5:$CC$11,HLOOKUP($D$15,limity!$A$5:$CC$6,2,FALSE),FALSE),G44-K44)))</f>
        <v>0</v>
      </c>
      <c r="AB44" s="217" t="e">
        <f t="shared" si="7"/>
        <v>#DIV/0!</v>
      </c>
      <c r="AC44" s="409" t="e">
        <f>IF(AB44/E44&gt;VLOOKUP($C44,limity!$A$18:$AO$22,HLOOKUP($D$15,limity!$A$16:$W$22,2,FALSE),FALSE),E44*VLOOKUP($C44,limity!$A$18:$AO$22,HLOOKUP($D$15,limity!$A$16:$W$22,2,FALSE),FALSE),AB44)</f>
        <v>#DIV/0!</v>
      </c>
      <c r="AD44" s="91" t="e">
        <f t="shared" si="8"/>
        <v>#DIV/0!</v>
      </c>
      <c r="AE44" s="91" t="e">
        <f t="shared" si="9"/>
        <v>#DIV/0!</v>
      </c>
      <c r="AF44" s="91" t="e">
        <f t="shared" si="10"/>
        <v>#DIV/0!</v>
      </c>
      <c r="AG44" s="99" t="e">
        <f t="shared" si="11"/>
        <v>#DIV/0!</v>
      </c>
      <c r="AH44" s="91" t="e">
        <f t="shared" si="2"/>
        <v>#DIV/0!</v>
      </c>
      <c r="AI44" s="91" t="e">
        <f t="shared" si="2"/>
        <v>#DIV/0!</v>
      </c>
      <c r="AJ44" s="91" t="e">
        <f t="shared" si="2"/>
        <v>#DIV/0!</v>
      </c>
      <c r="AK44" s="91" t="e">
        <f t="shared" si="2"/>
        <v>#DIV/0!</v>
      </c>
      <c r="AL44" s="91" t="e">
        <f t="shared" si="2"/>
        <v>#DIV/0!</v>
      </c>
      <c r="AM44" s="91" t="e">
        <f t="shared" si="2"/>
        <v>#DIV/0!</v>
      </c>
      <c r="AN44" s="91" t="e">
        <f t="shared" si="2"/>
        <v>#DIV/0!</v>
      </c>
      <c r="AO44" s="91" t="e">
        <f t="shared" si="2"/>
        <v>#DIV/0!</v>
      </c>
      <c r="AP44" s="91" t="e">
        <f t="shared" si="2"/>
        <v>#DIV/0!</v>
      </c>
      <c r="AQ44" s="91" t="e">
        <f t="shared" si="2"/>
        <v>#DIV/0!</v>
      </c>
      <c r="AR44" s="108" t="e">
        <f t="shared" si="2"/>
        <v>#DIV/0!</v>
      </c>
      <c r="AS44" s="113" t="e">
        <f t="shared" si="12"/>
        <v>#DIV/0!</v>
      </c>
      <c r="AT44" s="4"/>
      <c r="AU44" s="4"/>
      <c r="AV44" s="4"/>
      <c r="AW44" s="4"/>
      <c r="AX44" s="4"/>
      <c r="AY44" s="4"/>
      <c r="AZ44" s="4"/>
      <c r="BA44" s="4"/>
      <c r="BB44" s="4"/>
      <c r="BC44" s="4"/>
      <c r="BW44" s="34"/>
    </row>
    <row r="45" spans="1:75" s="12" customFormat="1" x14ac:dyDescent="0.2">
      <c r="A45" s="335" t="s">
        <v>20</v>
      </c>
      <c r="B45" s="336"/>
      <c r="C45" s="336"/>
      <c r="D45" s="211">
        <f>SUM(D40:D44)</f>
        <v>0</v>
      </c>
      <c r="E45" s="211">
        <f t="shared" ref="E45:AS45" si="37">SUM(E40:E44)</f>
        <v>0</v>
      </c>
      <c r="F45" s="211" t="e">
        <f t="shared" si="37"/>
        <v>#DIV/0!</v>
      </c>
      <c r="G45" s="96">
        <f t="shared" si="37"/>
        <v>0</v>
      </c>
      <c r="H45" s="96">
        <f t="shared" si="37"/>
        <v>0</v>
      </c>
      <c r="I45" s="96">
        <f t="shared" si="37"/>
        <v>0</v>
      </c>
      <c r="J45" s="191">
        <f t="shared" si="37"/>
        <v>0</v>
      </c>
      <c r="K45" s="191">
        <f t="shared" si="37"/>
        <v>0</v>
      </c>
      <c r="L45" s="191">
        <f t="shared" si="37"/>
        <v>0</v>
      </c>
      <c r="M45" s="191"/>
      <c r="N45" s="191">
        <f t="shared" si="37"/>
        <v>0</v>
      </c>
      <c r="O45" s="96">
        <f t="shared" si="37"/>
        <v>0</v>
      </c>
      <c r="P45" s="96">
        <f t="shared" si="37"/>
        <v>0</v>
      </c>
      <c r="Q45" s="96">
        <f t="shared" si="37"/>
        <v>0</v>
      </c>
      <c r="R45" s="96">
        <f t="shared" si="37"/>
        <v>0</v>
      </c>
      <c r="S45" s="96">
        <f t="shared" si="37"/>
        <v>0</v>
      </c>
      <c r="T45" s="96">
        <f t="shared" si="37"/>
        <v>0</v>
      </c>
      <c r="U45" s="191">
        <f t="shared" si="37"/>
        <v>0</v>
      </c>
      <c r="V45" s="191">
        <f t="shared" si="37"/>
        <v>0</v>
      </c>
      <c r="W45" s="96">
        <f t="shared" si="37"/>
        <v>0</v>
      </c>
      <c r="X45" s="96">
        <f t="shared" si="37"/>
        <v>0</v>
      </c>
      <c r="Y45" s="96">
        <f t="shared" si="37"/>
        <v>0</v>
      </c>
      <c r="Z45" s="102">
        <f t="shared" si="37"/>
        <v>0</v>
      </c>
      <c r="AA45" s="90">
        <f t="shared" si="37"/>
        <v>0</v>
      </c>
      <c r="AB45" s="90" t="e">
        <f t="shared" si="37"/>
        <v>#DIV/0!</v>
      </c>
      <c r="AC45" s="97" t="e">
        <f t="shared" si="37"/>
        <v>#DIV/0!</v>
      </c>
      <c r="AD45" s="96" t="e">
        <f t="shared" si="37"/>
        <v>#DIV/0!</v>
      </c>
      <c r="AE45" s="96" t="e">
        <f t="shared" si="37"/>
        <v>#DIV/0!</v>
      </c>
      <c r="AF45" s="96" t="e">
        <f t="shared" si="37"/>
        <v>#DIV/0!</v>
      </c>
      <c r="AG45" s="96" t="e">
        <f t="shared" si="37"/>
        <v>#DIV/0!</v>
      </c>
      <c r="AH45" s="96" t="e">
        <f t="shared" si="37"/>
        <v>#DIV/0!</v>
      </c>
      <c r="AI45" s="96" t="e">
        <f t="shared" si="37"/>
        <v>#DIV/0!</v>
      </c>
      <c r="AJ45" s="96" t="e">
        <f t="shared" si="37"/>
        <v>#DIV/0!</v>
      </c>
      <c r="AK45" s="96" t="e">
        <f t="shared" si="37"/>
        <v>#DIV/0!</v>
      </c>
      <c r="AL45" s="96" t="e">
        <f t="shared" si="37"/>
        <v>#DIV/0!</v>
      </c>
      <c r="AM45" s="96" t="e">
        <f t="shared" si="37"/>
        <v>#DIV/0!</v>
      </c>
      <c r="AN45" s="96" t="e">
        <f t="shared" si="37"/>
        <v>#DIV/0!</v>
      </c>
      <c r="AO45" s="96" t="e">
        <f t="shared" si="37"/>
        <v>#DIV/0!</v>
      </c>
      <c r="AP45" s="96" t="e">
        <f t="shared" si="37"/>
        <v>#DIV/0!</v>
      </c>
      <c r="AQ45" s="96" t="e">
        <f t="shared" si="37"/>
        <v>#DIV/0!</v>
      </c>
      <c r="AR45" s="102" t="e">
        <f t="shared" si="37"/>
        <v>#DIV/0!</v>
      </c>
      <c r="AS45" s="110" t="e">
        <f t="shared" si="37"/>
        <v>#DIV/0!</v>
      </c>
      <c r="AT45" s="4"/>
      <c r="AU45" s="4"/>
      <c r="AV45" s="4"/>
      <c r="AW45" s="4"/>
      <c r="AX45" s="4"/>
      <c r="AY45" s="4"/>
      <c r="AZ45" s="4"/>
      <c r="BA45" s="4"/>
      <c r="BB45" s="4"/>
      <c r="BC45" s="4"/>
      <c r="BW45" s="34"/>
    </row>
    <row r="46" spans="1:75" ht="13.5" thickBot="1" x14ac:dyDescent="0.25">
      <c r="A46" s="254" t="s">
        <v>21</v>
      </c>
      <c r="B46" s="251"/>
      <c r="C46" s="255"/>
      <c r="D46" s="213">
        <f t="shared" ref="D46:AS46" si="38">D31+D38+D45</f>
        <v>0</v>
      </c>
      <c r="E46" s="213">
        <f t="shared" si="38"/>
        <v>0</v>
      </c>
      <c r="F46" s="213" t="e">
        <f t="shared" si="38"/>
        <v>#DIV/0!</v>
      </c>
      <c r="G46" s="100">
        <f t="shared" si="38"/>
        <v>0</v>
      </c>
      <c r="H46" s="100">
        <f t="shared" si="38"/>
        <v>0</v>
      </c>
      <c r="I46" s="100">
        <f t="shared" si="38"/>
        <v>0</v>
      </c>
      <c r="J46" s="100">
        <f t="shared" si="38"/>
        <v>0</v>
      </c>
      <c r="K46" s="100">
        <f t="shared" si="38"/>
        <v>0</v>
      </c>
      <c r="L46" s="100">
        <f t="shared" si="38"/>
        <v>0</v>
      </c>
      <c r="M46" s="100">
        <f t="shared" si="38"/>
        <v>0</v>
      </c>
      <c r="N46" s="100">
        <f t="shared" si="38"/>
        <v>0</v>
      </c>
      <c r="O46" s="100">
        <f t="shared" si="38"/>
        <v>0</v>
      </c>
      <c r="P46" s="100">
        <f t="shared" si="38"/>
        <v>0</v>
      </c>
      <c r="Q46" s="100">
        <f t="shared" si="38"/>
        <v>0</v>
      </c>
      <c r="R46" s="100">
        <f t="shared" si="38"/>
        <v>0</v>
      </c>
      <c r="S46" s="100">
        <f t="shared" si="38"/>
        <v>0</v>
      </c>
      <c r="T46" s="100">
        <f t="shared" si="38"/>
        <v>0</v>
      </c>
      <c r="U46" s="194">
        <f t="shared" si="38"/>
        <v>0</v>
      </c>
      <c r="V46" s="194">
        <f t="shared" si="38"/>
        <v>0</v>
      </c>
      <c r="W46" s="100">
        <f t="shared" si="38"/>
        <v>0</v>
      </c>
      <c r="X46" s="100">
        <f t="shared" si="38"/>
        <v>0</v>
      </c>
      <c r="Y46" s="100">
        <f t="shared" si="38"/>
        <v>0</v>
      </c>
      <c r="Z46" s="100">
        <f t="shared" si="38"/>
        <v>0</v>
      </c>
      <c r="AA46" s="107">
        <f t="shared" si="38"/>
        <v>0</v>
      </c>
      <c r="AB46" s="107" t="e">
        <f t="shared" si="38"/>
        <v>#DIV/0!</v>
      </c>
      <c r="AC46" s="100" t="e">
        <f t="shared" si="38"/>
        <v>#DIV/0!</v>
      </c>
      <c r="AD46" s="100" t="e">
        <f t="shared" si="38"/>
        <v>#DIV/0!</v>
      </c>
      <c r="AE46" s="100" t="e">
        <f t="shared" si="38"/>
        <v>#DIV/0!</v>
      </c>
      <c r="AF46" s="100" t="e">
        <f t="shared" si="38"/>
        <v>#DIV/0!</v>
      </c>
      <c r="AG46" s="100" t="e">
        <f t="shared" si="38"/>
        <v>#DIV/0!</v>
      </c>
      <c r="AH46" s="100" t="e">
        <f t="shared" si="38"/>
        <v>#DIV/0!</v>
      </c>
      <c r="AI46" s="100" t="e">
        <f t="shared" si="38"/>
        <v>#DIV/0!</v>
      </c>
      <c r="AJ46" s="100" t="e">
        <f t="shared" si="38"/>
        <v>#DIV/0!</v>
      </c>
      <c r="AK46" s="100" t="e">
        <f t="shared" si="38"/>
        <v>#DIV/0!</v>
      </c>
      <c r="AL46" s="100" t="e">
        <f t="shared" si="38"/>
        <v>#DIV/0!</v>
      </c>
      <c r="AM46" s="100" t="e">
        <f t="shared" si="38"/>
        <v>#DIV/0!</v>
      </c>
      <c r="AN46" s="100" t="e">
        <f t="shared" si="38"/>
        <v>#DIV/0!</v>
      </c>
      <c r="AO46" s="100" t="e">
        <f t="shared" si="38"/>
        <v>#DIV/0!</v>
      </c>
      <c r="AP46" s="100" t="e">
        <f t="shared" si="38"/>
        <v>#DIV/0!</v>
      </c>
      <c r="AQ46" s="100" t="e">
        <f t="shared" si="38"/>
        <v>#DIV/0!</v>
      </c>
      <c r="AR46" s="103" t="e">
        <f t="shared" si="38"/>
        <v>#DIV/0!</v>
      </c>
      <c r="AS46" s="116" t="e">
        <f t="shared" si="38"/>
        <v>#DIV/0!</v>
      </c>
      <c r="AT46" s="4"/>
      <c r="AU46" s="4"/>
      <c r="AV46" s="4"/>
      <c r="AW46" s="4"/>
      <c r="AX46" s="4"/>
      <c r="AY46" s="4"/>
      <c r="AZ46" s="4"/>
      <c r="BA46" s="4"/>
      <c r="BB46" s="4"/>
      <c r="BC46" s="4"/>
    </row>
    <row r="47" spans="1:75" x14ac:dyDescent="0.2">
      <c r="A47" s="22"/>
      <c r="B47" s="22"/>
      <c r="C47" s="22"/>
      <c r="D47" s="23"/>
      <c r="E47" s="23"/>
      <c r="F47" s="23"/>
      <c r="G47" s="23"/>
      <c r="H47" s="23"/>
      <c r="I47" s="23"/>
      <c r="J47" s="23"/>
      <c r="K47" s="24"/>
      <c r="L47" s="24"/>
      <c r="M47" s="24"/>
      <c r="N47" s="23"/>
      <c r="O47" s="23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50"/>
      <c r="AB47" s="50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4"/>
      <c r="AU47" s="4"/>
      <c r="AV47" s="4"/>
      <c r="AW47" s="4"/>
      <c r="AX47" s="4"/>
      <c r="AY47" s="4"/>
      <c r="AZ47" s="4"/>
      <c r="BA47" s="4"/>
      <c r="BB47" s="4"/>
      <c r="BC47" s="4"/>
    </row>
    <row r="48" spans="1:75" s="147" customFormat="1" x14ac:dyDescent="0.2">
      <c r="A48" s="338" t="s">
        <v>106</v>
      </c>
      <c r="B48" s="339"/>
      <c r="C48" s="339"/>
      <c r="D48" s="339"/>
      <c r="E48" s="339"/>
      <c r="F48" s="339"/>
      <c r="G48" s="339"/>
      <c r="H48" s="339"/>
      <c r="I48" s="339"/>
      <c r="J48" s="339"/>
      <c r="K48" s="339"/>
      <c r="L48" s="339"/>
      <c r="M48" s="339"/>
      <c r="N48" s="339"/>
      <c r="O48" s="339"/>
      <c r="P48" s="339"/>
      <c r="Q48" s="339"/>
      <c r="R48" s="339"/>
      <c r="S48" s="339"/>
      <c r="T48" s="339"/>
      <c r="U48" s="339"/>
      <c r="V48" s="339"/>
      <c r="W48" s="339"/>
      <c r="X48" s="339"/>
      <c r="Y48" s="339"/>
      <c r="Z48" s="339"/>
      <c r="AA48" s="339"/>
      <c r="AB48" s="339"/>
      <c r="AC48" s="339"/>
      <c r="AD48" s="339"/>
      <c r="AE48" s="339"/>
      <c r="AF48" s="339"/>
      <c r="AG48" s="339"/>
      <c r="AH48" s="339"/>
      <c r="AI48" s="339"/>
      <c r="AJ48" s="339"/>
      <c r="AK48" s="339"/>
      <c r="AL48" s="339"/>
      <c r="AM48" s="339"/>
      <c r="AN48" s="339"/>
      <c r="AO48" s="339"/>
      <c r="AP48" s="339"/>
      <c r="AQ48" s="339"/>
      <c r="AR48" s="339"/>
      <c r="AS48" s="339"/>
      <c r="AT48" s="4"/>
      <c r="AU48" s="4"/>
      <c r="AV48" s="4"/>
      <c r="AW48" s="4"/>
      <c r="AX48" s="4"/>
      <c r="AY48" s="4"/>
      <c r="AZ48" s="4"/>
      <c r="BA48" s="4"/>
      <c r="BB48" s="4"/>
      <c r="BC48" s="4"/>
      <c r="BW48" s="32"/>
    </row>
    <row r="49" spans="1:75" s="12" customFormat="1" ht="15" customHeight="1" x14ac:dyDescent="0.2">
      <c r="A49" s="330" t="s">
        <v>103</v>
      </c>
      <c r="B49" s="330"/>
      <c r="C49" s="330"/>
      <c r="D49" s="330"/>
      <c r="E49" s="330"/>
      <c r="F49" s="330"/>
      <c r="G49" s="330"/>
      <c r="H49" s="330"/>
      <c r="I49" s="330"/>
      <c r="J49" s="330"/>
      <c r="K49" s="330"/>
      <c r="L49" s="330"/>
      <c r="M49" s="330"/>
      <c r="N49" s="330"/>
      <c r="O49" s="330"/>
      <c r="P49" s="330"/>
      <c r="Q49" s="330"/>
      <c r="R49" s="330"/>
      <c r="S49" s="330"/>
      <c r="T49" s="330"/>
      <c r="U49" s="330"/>
      <c r="V49" s="330"/>
      <c r="W49" s="330"/>
      <c r="X49" s="330"/>
      <c r="Y49" s="330"/>
      <c r="Z49" s="330"/>
      <c r="AA49" s="330"/>
      <c r="AB49" s="330"/>
      <c r="AC49" s="330"/>
      <c r="AD49" s="330"/>
      <c r="AE49" s="330"/>
      <c r="AF49" s="330"/>
      <c r="AG49" s="330"/>
      <c r="AH49" s="330"/>
      <c r="AI49" s="330"/>
      <c r="AJ49" s="330"/>
      <c r="AK49" s="330"/>
      <c r="AL49" s="330"/>
      <c r="AM49" s="330"/>
      <c r="AN49" s="330"/>
      <c r="AO49" s="330"/>
      <c r="AP49" s="330"/>
      <c r="AQ49" s="330"/>
      <c r="AR49" s="330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W49" s="34"/>
    </row>
    <row r="50" spans="1:75" s="12" customFormat="1" ht="16.5" customHeight="1" x14ac:dyDescent="0.2">
      <c r="A50" s="249" t="s">
        <v>126</v>
      </c>
      <c r="B50" s="249"/>
      <c r="C50" s="249"/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  <c r="P50" s="249"/>
      <c r="Q50" s="249"/>
      <c r="R50" s="249"/>
      <c r="S50" s="249"/>
      <c r="T50" s="249"/>
      <c r="U50" s="249"/>
      <c r="V50" s="249"/>
      <c r="W50" s="249"/>
      <c r="X50" s="249"/>
      <c r="Y50" s="249"/>
      <c r="Z50" s="249"/>
      <c r="AA50" s="249"/>
      <c r="AB50" s="249"/>
      <c r="AC50" s="249"/>
      <c r="AD50" s="249"/>
      <c r="AE50" s="249"/>
      <c r="AF50" s="249"/>
      <c r="AG50" s="249"/>
      <c r="AH50" s="249"/>
      <c r="AI50" s="249"/>
      <c r="AJ50" s="249"/>
      <c r="AK50" s="249"/>
      <c r="AL50" s="249"/>
      <c r="AM50" s="249"/>
      <c r="AN50" s="249"/>
      <c r="AO50" s="249"/>
      <c r="AP50" s="249"/>
      <c r="AQ50" s="249"/>
      <c r="AR50" s="249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W50" s="34"/>
    </row>
    <row r="51" spans="1:75" s="12" customFormat="1" ht="16.5" customHeight="1" x14ac:dyDescent="0.2">
      <c r="A51" s="249" t="s">
        <v>163</v>
      </c>
      <c r="B51" s="249"/>
      <c r="C51" s="249"/>
      <c r="D51" s="249"/>
      <c r="E51" s="249"/>
      <c r="F51" s="249"/>
      <c r="G51" s="249"/>
      <c r="H51" s="249"/>
      <c r="I51" s="249"/>
      <c r="J51" s="249"/>
      <c r="K51" s="249"/>
      <c r="L51" s="249"/>
      <c r="M51" s="249"/>
      <c r="N51" s="249"/>
      <c r="O51" s="249"/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49"/>
      <c r="AE51" s="249"/>
      <c r="AF51" s="249"/>
      <c r="AG51" s="249"/>
      <c r="AH51" s="249"/>
      <c r="AI51" s="249"/>
      <c r="AJ51" s="249"/>
      <c r="AK51" s="249"/>
      <c r="AL51" s="249"/>
      <c r="AM51" s="249"/>
      <c r="AN51" s="249"/>
      <c r="AO51" s="249"/>
      <c r="AP51" s="249"/>
      <c r="AQ51" s="249"/>
      <c r="AR51" s="249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W51" s="152"/>
    </row>
    <row r="52" spans="1:75" s="12" customFormat="1" ht="16.5" customHeight="1" x14ac:dyDescent="0.2">
      <c r="A52" s="249" t="s">
        <v>152</v>
      </c>
      <c r="B52" s="253"/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/>
      <c r="AF52" s="208"/>
      <c r="AG52" s="208"/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W52" s="152"/>
    </row>
    <row r="53" spans="1:75" s="12" customFormat="1" ht="16.5" customHeight="1" x14ac:dyDescent="0.2">
      <c r="A53" s="249" t="s">
        <v>127</v>
      </c>
      <c r="B53" s="249"/>
      <c r="C53" s="249"/>
      <c r="D53" s="249"/>
      <c r="E53" s="249"/>
      <c r="F53" s="249"/>
      <c r="G53" s="249"/>
      <c r="H53" s="249"/>
      <c r="I53" s="249"/>
      <c r="J53" s="249"/>
      <c r="K53" s="249"/>
      <c r="L53" s="249"/>
      <c r="M53" s="249"/>
      <c r="N53" s="249"/>
      <c r="O53" s="249"/>
      <c r="P53" s="249"/>
      <c r="Q53" s="249"/>
      <c r="R53" s="249"/>
      <c r="S53" s="249"/>
      <c r="T53" s="249"/>
      <c r="U53" s="249"/>
      <c r="V53" s="249"/>
      <c r="W53" s="249"/>
      <c r="X53" s="249"/>
      <c r="Y53" s="249"/>
      <c r="Z53" s="249"/>
      <c r="AA53" s="249"/>
      <c r="AB53" s="249"/>
      <c r="AC53" s="249"/>
      <c r="AD53" s="249"/>
      <c r="AE53" s="249"/>
      <c r="AF53" s="249"/>
      <c r="AG53" s="249"/>
      <c r="AH53" s="249"/>
      <c r="AI53" s="249"/>
      <c r="AJ53" s="249"/>
      <c r="AK53" s="249"/>
      <c r="AL53" s="249"/>
      <c r="AM53" s="249"/>
      <c r="AN53" s="249"/>
      <c r="AO53" s="249"/>
      <c r="AP53" s="249"/>
      <c r="AQ53" s="249"/>
      <c r="AR53" s="249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W53" s="34"/>
    </row>
    <row r="54" spans="1:75" s="12" customFormat="1" ht="16.5" customHeight="1" x14ac:dyDescent="0.2">
      <c r="A54" s="249" t="s">
        <v>158</v>
      </c>
      <c r="B54" s="249"/>
      <c r="C54" s="249"/>
      <c r="D54" s="249"/>
      <c r="E54" s="249"/>
      <c r="F54" s="249"/>
      <c r="G54" s="249"/>
      <c r="H54" s="249"/>
      <c r="I54" s="249"/>
      <c r="J54" s="249"/>
      <c r="K54" s="249"/>
      <c r="L54" s="249"/>
      <c r="M54" s="249"/>
      <c r="N54" s="249"/>
      <c r="O54" s="249"/>
      <c r="P54" s="249"/>
      <c r="Q54" s="249"/>
      <c r="R54" s="249"/>
      <c r="S54" s="249"/>
      <c r="T54" s="249"/>
      <c r="U54" s="249"/>
      <c r="V54" s="249"/>
      <c r="W54" s="249"/>
      <c r="X54" s="249"/>
      <c r="Y54" s="249"/>
      <c r="Z54" s="249"/>
      <c r="AA54" s="249"/>
      <c r="AB54" s="249"/>
      <c r="AC54" s="249"/>
      <c r="AD54" s="249"/>
      <c r="AE54" s="249"/>
      <c r="AF54" s="249"/>
      <c r="AG54" s="249"/>
      <c r="AH54" s="249"/>
      <c r="AI54" s="249"/>
      <c r="AJ54" s="249"/>
      <c r="AK54" s="249"/>
      <c r="AL54" s="249"/>
      <c r="AM54" s="249"/>
      <c r="AN54" s="249"/>
      <c r="AO54" s="249"/>
      <c r="AP54" s="249"/>
      <c r="AQ54" s="249"/>
      <c r="AR54" s="249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W54" s="152"/>
    </row>
    <row r="55" spans="1:75" s="34" customFormat="1" ht="15" customHeight="1" x14ac:dyDescent="0.2">
      <c r="A55" s="249" t="s">
        <v>160</v>
      </c>
      <c r="B55" s="337"/>
      <c r="C55" s="337"/>
      <c r="D55" s="337"/>
      <c r="E55" s="337"/>
      <c r="F55" s="337"/>
      <c r="G55" s="337"/>
      <c r="H55" s="337"/>
      <c r="I55" s="337"/>
      <c r="J55" s="337"/>
      <c r="K55" s="337"/>
      <c r="L55" s="337"/>
      <c r="M55" s="337"/>
      <c r="N55" s="337"/>
      <c r="O55" s="337"/>
      <c r="P55" s="337"/>
      <c r="Q55" s="337"/>
      <c r="R55" s="337"/>
      <c r="S55" s="337"/>
      <c r="T55" s="337"/>
      <c r="U55" s="337"/>
      <c r="V55" s="337"/>
      <c r="W55" s="337"/>
      <c r="X55" s="337"/>
      <c r="Y55" s="337"/>
      <c r="Z55" s="337"/>
      <c r="AA55" s="337"/>
      <c r="AB55" s="337"/>
      <c r="AC55" s="337"/>
      <c r="AD55" s="337"/>
      <c r="AE55" s="337"/>
      <c r="AF55" s="337"/>
      <c r="AG55" s="337"/>
      <c r="AH55" s="337"/>
      <c r="AI55" s="337"/>
      <c r="AJ55" s="337"/>
      <c r="AK55" s="337"/>
      <c r="AL55" s="337"/>
      <c r="AM55" s="337"/>
      <c r="AN55" s="337"/>
      <c r="AO55" s="337"/>
      <c r="AP55" s="337"/>
      <c r="AQ55" s="337"/>
      <c r="AR55" s="337"/>
      <c r="AS55" s="70"/>
      <c r="AT55" s="70"/>
      <c r="AU55" s="71"/>
      <c r="AV55" s="71"/>
      <c r="AW55" s="71"/>
      <c r="AX55" s="71"/>
      <c r="AY55" s="71"/>
      <c r="AZ55" s="71"/>
      <c r="BA55" s="71"/>
      <c r="BB55" s="71"/>
      <c r="BC55" s="71"/>
    </row>
    <row r="56" spans="1:75" s="12" customFormat="1" ht="13.5" customHeight="1" x14ac:dyDescent="0.2">
      <c r="A56" s="249" t="s">
        <v>162</v>
      </c>
      <c r="B56" s="249"/>
      <c r="C56" s="249"/>
      <c r="D56" s="249"/>
      <c r="E56" s="249"/>
      <c r="F56" s="249"/>
      <c r="G56" s="249"/>
      <c r="H56" s="249"/>
      <c r="I56" s="249"/>
      <c r="J56" s="249"/>
      <c r="K56" s="249"/>
      <c r="L56" s="249"/>
      <c r="M56" s="249"/>
      <c r="N56" s="249"/>
      <c r="O56" s="249"/>
      <c r="P56" s="249"/>
      <c r="Q56" s="249"/>
      <c r="R56" s="249"/>
      <c r="S56" s="249"/>
      <c r="T56" s="249"/>
      <c r="U56" s="249"/>
      <c r="V56" s="249"/>
      <c r="W56" s="249"/>
      <c r="X56" s="249"/>
      <c r="Y56" s="249"/>
      <c r="Z56" s="249"/>
      <c r="AA56" s="249"/>
      <c r="AB56" s="249"/>
      <c r="AC56" s="249"/>
      <c r="AD56" s="249"/>
      <c r="AE56" s="249"/>
      <c r="AF56" s="249"/>
      <c r="AG56" s="249"/>
      <c r="AH56" s="249"/>
      <c r="AI56" s="249"/>
      <c r="AJ56" s="249"/>
      <c r="AK56" s="249"/>
      <c r="AL56" s="249"/>
      <c r="AM56" s="249"/>
      <c r="AN56" s="249"/>
      <c r="AO56" s="249"/>
      <c r="AP56" s="249"/>
      <c r="AQ56" s="249"/>
      <c r="AR56" s="249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W56" s="34"/>
    </row>
    <row r="57" spans="1:75" s="12" customFormat="1" ht="13.5" customHeight="1" x14ac:dyDescent="0.2">
      <c r="A57" s="252" t="s">
        <v>204</v>
      </c>
      <c r="B57" s="252"/>
      <c r="C57" s="252"/>
      <c r="D57" s="252"/>
      <c r="E57" s="252"/>
      <c r="F57" s="252"/>
      <c r="G57" s="252"/>
      <c r="H57" s="252"/>
      <c r="I57" s="252"/>
      <c r="J57" s="252"/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2"/>
      <c r="AH57" s="252"/>
      <c r="AI57" s="252"/>
      <c r="AJ57" s="252"/>
      <c r="AK57" s="252"/>
      <c r="AL57" s="252"/>
      <c r="AM57" s="252"/>
      <c r="AN57" s="252"/>
      <c r="AO57" s="252"/>
      <c r="AP57" s="252"/>
      <c r="AQ57" s="252"/>
      <c r="AR57" s="252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W57" s="34"/>
    </row>
    <row r="58" spans="1:75" s="12" customFormat="1" ht="15.75" customHeight="1" x14ac:dyDescent="0.2">
      <c r="A58" s="249" t="s">
        <v>202</v>
      </c>
      <c r="B58" s="249"/>
      <c r="C58" s="249"/>
      <c r="D58" s="249"/>
      <c r="E58" s="249"/>
      <c r="F58" s="249"/>
      <c r="G58" s="249"/>
      <c r="H58" s="249"/>
      <c r="I58" s="249"/>
      <c r="J58" s="249"/>
      <c r="K58" s="249"/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249"/>
      <c r="AL58" s="249"/>
      <c r="AM58" s="249"/>
      <c r="AN58" s="249"/>
      <c r="AO58" s="249"/>
      <c r="AP58" s="249"/>
      <c r="AQ58" s="249"/>
      <c r="AR58" s="249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W58" s="152"/>
    </row>
    <row r="59" spans="1:75" s="12" customFormat="1" ht="23.25" customHeight="1" x14ac:dyDescent="0.2">
      <c r="A59" s="249" t="s">
        <v>203</v>
      </c>
      <c r="B59" s="253"/>
      <c r="C59" s="253"/>
      <c r="D59" s="253"/>
      <c r="E59" s="253"/>
      <c r="F59" s="253"/>
      <c r="G59" s="253"/>
      <c r="H59" s="253"/>
      <c r="I59" s="253"/>
      <c r="J59" s="253"/>
      <c r="K59" s="253"/>
      <c r="L59" s="253"/>
      <c r="M59" s="253"/>
      <c r="N59" s="253"/>
      <c r="O59" s="210"/>
      <c r="P59" s="210"/>
      <c r="Q59" s="210"/>
      <c r="R59" s="210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/>
      <c r="AD59" s="208"/>
      <c r="AE59" s="208"/>
      <c r="AF59" s="208"/>
      <c r="AG59" s="208"/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W59" s="152"/>
    </row>
    <row r="60" spans="1:75" ht="15" customHeight="1" x14ac:dyDescent="0.2">
      <c r="A60" s="249" t="s">
        <v>145</v>
      </c>
      <c r="B60" s="249"/>
      <c r="C60" s="249"/>
      <c r="D60" s="249"/>
      <c r="E60" s="249"/>
      <c r="F60" s="249"/>
      <c r="G60" s="249"/>
      <c r="H60" s="249"/>
      <c r="I60" s="2"/>
      <c r="J60" s="2"/>
      <c r="K60" s="2"/>
      <c r="L60" s="2"/>
      <c r="M60" s="2"/>
      <c r="N60" s="2"/>
      <c r="O60" s="2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51"/>
      <c r="AB60" s="51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4"/>
      <c r="AU60" s="4"/>
      <c r="AV60" s="4"/>
      <c r="AW60" s="4"/>
      <c r="AX60" s="4"/>
      <c r="AY60" s="4"/>
      <c r="AZ60" s="4"/>
      <c r="BA60" s="4"/>
      <c r="BB60" s="4"/>
      <c r="BC60" s="4"/>
    </row>
    <row r="61" spans="1:75" x14ac:dyDescent="0.2"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2"/>
      <c r="AT61" s="4"/>
      <c r="AU61" s="4"/>
      <c r="AV61" s="4"/>
      <c r="AW61" s="4"/>
      <c r="AX61" s="4"/>
      <c r="AY61" s="4"/>
      <c r="AZ61" s="4"/>
      <c r="BA61" s="4"/>
      <c r="BB61" s="4"/>
      <c r="BC61" s="4"/>
    </row>
    <row r="62" spans="1:75" x14ac:dyDescent="0.2">
      <c r="D62" s="3"/>
      <c r="E62" s="3"/>
      <c r="F62" s="3"/>
      <c r="G62" s="2"/>
      <c r="H62" s="2"/>
      <c r="I62" s="2"/>
      <c r="J62" s="2"/>
      <c r="K62" s="2"/>
      <c r="L62" s="2"/>
      <c r="M62" s="2"/>
      <c r="N62" s="2"/>
      <c r="O62" s="2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51"/>
      <c r="AB62" s="51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4"/>
      <c r="AU62" s="4"/>
      <c r="AV62" s="4"/>
      <c r="AW62" s="4"/>
      <c r="AX62" s="4"/>
      <c r="AY62" s="4"/>
      <c r="AZ62" s="4"/>
      <c r="BA62" s="4"/>
      <c r="BB62" s="4"/>
      <c r="BC62" s="4"/>
    </row>
    <row r="63" spans="1:75" x14ac:dyDescent="0.2">
      <c r="D63" s="3"/>
      <c r="E63" s="3"/>
      <c r="F63" s="3"/>
      <c r="G63" s="2"/>
      <c r="H63" s="2"/>
      <c r="I63" s="2"/>
      <c r="J63" s="2"/>
      <c r="K63" s="2"/>
      <c r="L63" s="2"/>
      <c r="M63" s="2"/>
      <c r="N63" s="2"/>
      <c r="O63" s="2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51"/>
      <c r="AB63" s="51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4"/>
      <c r="AU63" s="4"/>
      <c r="AV63" s="4"/>
      <c r="AW63" s="4"/>
      <c r="AX63" s="4"/>
      <c r="AY63" s="4"/>
      <c r="AZ63" s="4"/>
      <c r="BA63" s="4"/>
      <c r="BB63" s="4"/>
      <c r="BC63" s="4"/>
    </row>
    <row r="64" spans="1:75" x14ac:dyDescent="0.2">
      <c r="D64" s="3"/>
      <c r="E64" s="3"/>
      <c r="F64" s="3"/>
      <c r="G64" s="2"/>
      <c r="H64" s="2"/>
      <c r="I64" s="2"/>
      <c r="J64" s="2"/>
      <c r="K64" s="2"/>
      <c r="L64" s="2"/>
      <c r="M64" s="2"/>
      <c r="N64" s="2"/>
      <c r="O64" s="2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51"/>
      <c r="AB64" s="51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4"/>
      <c r="AU64" s="4"/>
      <c r="AV64" s="4"/>
      <c r="AW64" s="4"/>
      <c r="AX64" s="4"/>
      <c r="AY64" s="4"/>
      <c r="AZ64" s="4"/>
      <c r="BA64" s="4"/>
      <c r="BB64" s="4"/>
      <c r="BC64" s="4"/>
    </row>
    <row r="65" spans="1:55" x14ac:dyDescent="0.2">
      <c r="D65" s="3"/>
      <c r="E65" s="3"/>
      <c r="F65" s="3"/>
      <c r="G65" s="2"/>
      <c r="H65" s="2"/>
      <c r="I65" s="2"/>
      <c r="J65" s="2"/>
      <c r="K65" s="2"/>
      <c r="L65" s="2"/>
      <c r="M65" s="2"/>
      <c r="N65" s="2"/>
      <c r="O65" s="2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51"/>
      <c r="AB65" s="51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4"/>
      <c r="AU65" s="4"/>
      <c r="AV65" s="4"/>
      <c r="AW65" s="4"/>
      <c r="AX65" s="4"/>
      <c r="AY65" s="4"/>
      <c r="AZ65" s="4"/>
      <c r="BA65" s="4"/>
      <c r="BB65" s="4"/>
      <c r="BC65" s="4"/>
    </row>
    <row r="66" spans="1:55" x14ac:dyDescent="0.2">
      <c r="D66" s="3"/>
      <c r="E66" s="3"/>
      <c r="F66" s="3"/>
      <c r="G66" s="2"/>
      <c r="H66" s="2"/>
      <c r="I66" s="2"/>
      <c r="J66" s="2"/>
      <c r="K66" s="2"/>
      <c r="L66" s="2"/>
      <c r="M66" s="2"/>
      <c r="N66" s="2"/>
      <c r="O66" s="2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51"/>
      <c r="AB66" s="51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4"/>
      <c r="AU66" s="4"/>
      <c r="AV66" s="4"/>
      <c r="AW66" s="4"/>
      <c r="AX66" s="4"/>
      <c r="AY66" s="4"/>
      <c r="AZ66" s="4"/>
      <c r="BA66" s="4"/>
      <c r="BB66" s="4"/>
      <c r="BC66" s="4"/>
    </row>
    <row r="67" spans="1:55" x14ac:dyDescent="0.2">
      <c r="D67" s="3"/>
      <c r="E67" s="3"/>
      <c r="F67" s="3"/>
      <c r="G67" s="2"/>
      <c r="H67" s="2"/>
      <c r="I67" s="2"/>
      <c r="J67" s="2"/>
      <c r="K67" s="2"/>
      <c r="L67" s="2"/>
      <c r="M67" s="2"/>
      <c r="N67" s="2"/>
      <c r="O67" s="2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51"/>
      <c r="AB67" s="51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4"/>
      <c r="AU67" s="4"/>
      <c r="AV67" s="4"/>
      <c r="AW67" s="4"/>
      <c r="AX67" s="4"/>
      <c r="AY67" s="4"/>
      <c r="AZ67" s="4"/>
      <c r="BA67" s="4"/>
      <c r="BB67" s="4"/>
      <c r="BC67" s="4"/>
    </row>
    <row r="68" spans="1:55" x14ac:dyDescent="0.2">
      <c r="D68" s="3"/>
      <c r="E68" s="3"/>
      <c r="F68" s="3"/>
      <c r="G68" s="2"/>
      <c r="H68" s="2"/>
      <c r="I68" s="2"/>
      <c r="J68" s="2"/>
      <c r="K68" s="2"/>
      <c r="L68" s="2"/>
      <c r="M68" s="2"/>
      <c r="N68" s="2"/>
      <c r="O68" s="2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51"/>
      <c r="AB68" s="51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4"/>
      <c r="AU68" s="4"/>
      <c r="AV68" s="4"/>
      <c r="AW68" s="4"/>
      <c r="AX68" s="4"/>
      <c r="AY68" s="4"/>
      <c r="AZ68" s="4"/>
      <c r="BA68" s="4"/>
      <c r="BB68" s="4"/>
      <c r="BC68" s="4"/>
    </row>
    <row r="69" spans="1:55" x14ac:dyDescent="0.2">
      <c r="D69" s="3"/>
      <c r="E69" s="3"/>
      <c r="F69" s="3"/>
      <c r="G69" s="2"/>
      <c r="H69" s="2"/>
      <c r="I69" s="2"/>
      <c r="J69" s="2"/>
      <c r="K69" s="2"/>
      <c r="L69" s="2"/>
      <c r="M69" s="2"/>
      <c r="N69" s="2"/>
      <c r="O69" s="2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51"/>
      <c r="AB69" s="51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4"/>
      <c r="AU69" s="4"/>
      <c r="AV69" s="4"/>
      <c r="AW69" s="4"/>
      <c r="AX69" s="4"/>
      <c r="AY69" s="4"/>
      <c r="AZ69" s="4"/>
      <c r="BA69" s="4"/>
      <c r="BB69" s="4"/>
      <c r="BC69" s="4"/>
    </row>
    <row r="70" spans="1:55" x14ac:dyDescent="0.2">
      <c r="D70" s="3"/>
      <c r="E70" s="3"/>
      <c r="F70" s="3"/>
      <c r="G70" s="2"/>
      <c r="H70" s="2"/>
      <c r="I70" s="2"/>
      <c r="J70" s="2"/>
      <c r="K70" s="2"/>
      <c r="L70" s="2"/>
      <c r="M70" s="2"/>
      <c r="N70" s="2"/>
      <c r="O70" s="2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51"/>
      <c r="AB70" s="51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4"/>
      <c r="AU70" s="4"/>
      <c r="AV70" s="4"/>
      <c r="AW70" s="4"/>
      <c r="AX70" s="4"/>
      <c r="AY70" s="4"/>
      <c r="AZ70" s="4"/>
      <c r="BA70" s="4"/>
      <c r="BB70" s="4"/>
      <c r="BC70" s="4"/>
    </row>
    <row r="71" spans="1:55" x14ac:dyDescent="0.2">
      <c r="D71" s="3"/>
      <c r="E71" s="3"/>
      <c r="F71" s="3"/>
      <c r="G71" s="2"/>
      <c r="H71" s="2"/>
      <c r="I71" s="2"/>
      <c r="J71" s="2"/>
      <c r="K71" s="2"/>
      <c r="L71" s="2"/>
      <c r="M71" s="2"/>
      <c r="N71" s="2"/>
      <c r="O71" s="2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51"/>
      <c r="AB71" s="51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4"/>
      <c r="AU71" s="4"/>
      <c r="AV71" s="4"/>
      <c r="AW71" s="4"/>
      <c r="AX71" s="4"/>
      <c r="AY71" s="4"/>
      <c r="AZ71" s="4"/>
      <c r="BA71" s="4"/>
      <c r="BB71" s="4"/>
      <c r="BC71" s="4"/>
    </row>
    <row r="72" spans="1:55" x14ac:dyDescent="0.2">
      <c r="D72" s="3"/>
      <c r="E72" s="3"/>
      <c r="F72" s="3"/>
      <c r="G72" s="2"/>
      <c r="H72" s="2"/>
      <c r="I72" s="2"/>
      <c r="J72" s="2"/>
      <c r="K72" s="2"/>
      <c r="L72" s="2"/>
      <c r="M72" s="2"/>
      <c r="N72" s="2"/>
      <c r="O72" s="2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51"/>
      <c r="AB72" s="51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4"/>
      <c r="AU72" s="4"/>
      <c r="AV72" s="4"/>
      <c r="AW72" s="4"/>
      <c r="AX72" s="4"/>
      <c r="AY72" s="4"/>
      <c r="AZ72" s="4"/>
      <c r="BA72" s="4"/>
      <c r="BB72" s="4"/>
      <c r="BC72" s="4"/>
    </row>
    <row r="73" spans="1:55" x14ac:dyDescent="0.2">
      <c r="D73" s="3"/>
      <c r="E73" s="3"/>
      <c r="F73" s="3"/>
      <c r="G73" s="2"/>
      <c r="H73" s="2"/>
      <c r="I73" s="2"/>
      <c r="J73" s="2"/>
      <c r="K73" s="2"/>
      <c r="L73" s="2"/>
      <c r="M73" s="2"/>
      <c r="N73" s="2"/>
      <c r="O73" s="2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51"/>
      <c r="AB73" s="51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4"/>
      <c r="AU73" s="4"/>
      <c r="AV73" s="4"/>
      <c r="AW73" s="4"/>
      <c r="AX73" s="4"/>
      <c r="AY73" s="4"/>
      <c r="AZ73" s="4"/>
      <c r="BA73" s="4"/>
      <c r="BB73" s="4"/>
      <c r="BC73" s="4"/>
    </row>
    <row r="74" spans="1:55" x14ac:dyDescent="0.2">
      <c r="D74" s="3"/>
      <c r="E74" s="3"/>
      <c r="F74" s="3"/>
      <c r="G74" s="2"/>
      <c r="H74" s="2"/>
      <c r="I74" s="2"/>
      <c r="J74" s="2"/>
      <c r="K74" s="2"/>
      <c r="L74" s="2"/>
      <c r="M74" s="2"/>
      <c r="N74" s="2"/>
      <c r="O74" s="2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51"/>
      <c r="AB74" s="51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4"/>
      <c r="AU74" s="4"/>
      <c r="AV74" s="4"/>
      <c r="AW74" s="4"/>
      <c r="AX74" s="4"/>
      <c r="AY74" s="4"/>
      <c r="AZ74" s="4"/>
      <c r="BA74" s="4"/>
      <c r="BB74" s="4"/>
      <c r="BC74" s="4"/>
    </row>
    <row r="75" spans="1:55" x14ac:dyDescent="0.2">
      <c r="D75" s="3"/>
      <c r="E75" s="3"/>
      <c r="F75" s="3"/>
      <c r="G75" s="2"/>
      <c r="H75" s="2"/>
      <c r="I75" s="2"/>
      <c r="J75" s="2"/>
      <c r="K75" s="2"/>
      <c r="L75" s="2"/>
      <c r="M75" s="2"/>
      <c r="N75" s="2"/>
      <c r="O75" s="2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51"/>
      <c r="AB75" s="51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4"/>
      <c r="AU75" s="4"/>
      <c r="AV75" s="4"/>
      <c r="AW75" s="4"/>
      <c r="AX75" s="4"/>
      <c r="AY75" s="4"/>
      <c r="AZ75" s="4"/>
      <c r="BA75" s="4"/>
      <c r="BB75" s="4"/>
      <c r="BC75" s="4"/>
    </row>
    <row r="76" spans="1:55" x14ac:dyDescent="0.2">
      <c r="D76" s="3"/>
      <c r="E76" s="3"/>
      <c r="F76" s="3"/>
      <c r="G76" s="2"/>
      <c r="H76" s="2"/>
      <c r="I76" s="2"/>
      <c r="J76" s="2"/>
      <c r="K76" s="2"/>
      <c r="L76" s="2"/>
      <c r="M76" s="2"/>
      <c r="N76" s="2"/>
      <c r="O76" s="2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51"/>
      <c r="AB76" s="51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4"/>
      <c r="AU76" s="4"/>
      <c r="AV76" s="4"/>
      <c r="AW76" s="4"/>
      <c r="AX76" s="4"/>
      <c r="AY76" s="4"/>
      <c r="AZ76" s="4"/>
      <c r="BA76" s="4"/>
      <c r="BB76" s="4"/>
      <c r="BC76" s="4"/>
    </row>
    <row r="77" spans="1:55" x14ac:dyDescent="0.2">
      <c r="D77" s="3"/>
      <c r="E77" s="3"/>
      <c r="F77" s="3"/>
      <c r="G77" s="2"/>
      <c r="H77" s="2"/>
      <c r="I77" s="2"/>
      <c r="J77" s="2"/>
      <c r="K77" s="2"/>
      <c r="L77" s="2"/>
      <c r="M77" s="2"/>
      <c r="N77" s="2"/>
      <c r="O77" s="2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51"/>
      <c r="AB77" s="51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4"/>
      <c r="AU77" s="4"/>
      <c r="AV77" s="4"/>
      <c r="AW77" s="4"/>
      <c r="AX77" s="4"/>
      <c r="AY77" s="4"/>
      <c r="AZ77" s="4"/>
      <c r="BA77" s="4"/>
      <c r="BB77" s="4"/>
      <c r="BC77" s="4"/>
    </row>
    <row r="78" spans="1:55" x14ac:dyDescent="0.2">
      <c r="D78" s="3"/>
      <c r="E78" s="3"/>
      <c r="F78" s="3"/>
      <c r="G78" s="2"/>
      <c r="H78" s="2"/>
      <c r="I78" s="2"/>
      <c r="J78" s="2"/>
      <c r="K78" s="2"/>
      <c r="L78" s="2"/>
      <c r="M78" s="2"/>
      <c r="N78" s="2"/>
      <c r="O78" s="2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51"/>
      <c r="AB78" s="51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4"/>
      <c r="AU78" s="4"/>
      <c r="AV78" s="4"/>
      <c r="AW78" s="4"/>
      <c r="AX78" s="4"/>
      <c r="AY78" s="4"/>
      <c r="AZ78" s="4"/>
      <c r="BA78" s="4"/>
      <c r="BB78" s="4"/>
      <c r="BC78" s="4"/>
    </row>
    <row r="79" spans="1:55" x14ac:dyDescent="0.2">
      <c r="A79" s="12"/>
      <c r="B79" s="12"/>
      <c r="C79" s="12"/>
      <c r="D79" s="3"/>
      <c r="E79" s="3"/>
      <c r="F79" s="3"/>
      <c r="G79" s="8"/>
      <c r="H79" s="8"/>
      <c r="I79" s="8"/>
      <c r="J79" s="8"/>
      <c r="K79" s="8"/>
      <c r="L79" s="8"/>
      <c r="M79" s="8"/>
      <c r="N79" s="8"/>
      <c r="O79" s="8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52"/>
      <c r="AB79" s="52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4"/>
      <c r="AU79" s="4"/>
      <c r="AV79" s="4"/>
      <c r="AW79" s="4"/>
      <c r="AX79" s="4"/>
      <c r="AY79" s="4"/>
      <c r="AZ79" s="4"/>
      <c r="BA79" s="4"/>
      <c r="BB79" s="4"/>
      <c r="BC79" s="4"/>
    </row>
    <row r="80" spans="1:55" x14ac:dyDescent="0.2">
      <c r="A80" s="12"/>
      <c r="B80" s="12"/>
      <c r="C80" s="12"/>
      <c r="D80" s="3"/>
      <c r="E80" s="3"/>
      <c r="F80" s="3"/>
      <c r="G80" s="8"/>
      <c r="H80" s="8"/>
      <c r="I80" s="8"/>
      <c r="J80" s="8"/>
      <c r="K80" s="8"/>
      <c r="L80" s="8"/>
      <c r="M80" s="8"/>
      <c r="N80" s="8"/>
      <c r="O80" s="8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52"/>
      <c r="AB80" s="52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4"/>
      <c r="AU80" s="4"/>
      <c r="AV80" s="4"/>
      <c r="AW80" s="4"/>
      <c r="AX80" s="4"/>
      <c r="AY80" s="4"/>
      <c r="AZ80" s="4"/>
      <c r="BA80" s="4"/>
      <c r="BB80" s="4"/>
      <c r="BC80" s="4"/>
    </row>
    <row r="81" spans="1:55" x14ac:dyDescent="0.2">
      <c r="A81" s="12"/>
      <c r="B81" s="12"/>
      <c r="C81" s="12"/>
      <c r="D81" s="3"/>
      <c r="E81" s="3"/>
      <c r="F81" s="3"/>
      <c r="G81" s="8"/>
      <c r="H81" s="8"/>
      <c r="I81" s="8"/>
      <c r="J81" s="8"/>
      <c r="K81" s="8"/>
      <c r="L81" s="8"/>
      <c r="M81" s="8"/>
      <c r="N81" s="8"/>
      <c r="O81" s="8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52"/>
      <c r="AB81" s="52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4"/>
      <c r="AU81" s="4"/>
      <c r="AV81" s="4"/>
      <c r="AW81" s="4"/>
      <c r="AX81" s="4"/>
      <c r="AY81" s="4"/>
      <c r="AZ81" s="4"/>
      <c r="BA81" s="4"/>
      <c r="BB81" s="4"/>
      <c r="BC81" s="4"/>
    </row>
    <row r="82" spans="1:55" x14ac:dyDescent="0.2">
      <c r="A82" s="12"/>
      <c r="B82" s="12"/>
      <c r="C82" s="12"/>
      <c r="D82" s="3"/>
      <c r="E82" s="3"/>
      <c r="F82" s="3"/>
      <c r="G82" s="8"/>
      <c r="H82" s="8"/>
      <c r="I82" s="8"/>
      <c r="J82" s="8"/>
      <c r="K82" s="8"/>
      <c r="L82" s="8"/>
      <c r="M82" s="8"/>
      <c r="N82" s="8"/>
      <c r="O82" s="8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52"/>
      <c r="AB82" s="52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4"/>
      <c r="AU82" s="4"/>
      <c r="AV82" s="4"/>
      <c r="AW82" s="4"/>
      <c r="AX82" s="4"/>
      <c r="AY82" s="4"/>
      <c r="AZ82" s="4"/>
      <c r="BA82" s="4"/>
      <c r="BB82" s="4"/>
      <c r="BC82" s="4"/>
    </row>
    <row r="83" spans="1:55" x14ac:dyDescent="0.2">
      <c r="A83" s="12"/>
      <c r="B83" s="12"/>
      <c r="C83" s="12"/>
      <c r="D83" s="3"/>
      <c r="E83" s="3"/>
      <c r="F83" s="3"/>
      <c r="G83" s="8"/>
      <c r="H83" s="8"/>
      <c r="I83" s="8"/>
      <c r="J83" s="8"/>
      <c r="K83" s="8"/>
      <c r="L83" s="8"/>
      <c r="M83" s="8"/>
      <c r="N83" s="8"/>
      <c r="O83" s="8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52"/>
      <c r="AB83" s="52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4"/>
      <c r="AU83" s="4"/>
      <c r="AV83" s="4"/>
      <c r="AW83" s="4"/>
      <c r="AX83" s="4"/>
      <c r="AY83" s="4"/>
      <c r="AZ83" s="4"/>
      <c r="BA83" s="4"/>
      <c r="BB83" s="4"/>
      <c r="BC83" s="4"/>
    </row>
    <row r="84" spans="1:55" x14ac:dyDescent="0.2">
      <c r="A84" s="12"/>
      <c r="B84" s="12"/>
      <c r="C84" s="12"/>
      <c r="D84" s="3"/>
      <c r="E84" s="3"/>
      <c r="F84" s="3"/>
      <c r="G84" s="8"/>
      <c r="H84" s="8"/>
      <c r="I84" s="8"/>
      <c r="J84" s="8"/>
      <c r="K84" s="8"/>
      <c r="L84" s="8"/>
      <c r="M84" s="8"/>
      <c r="N84" s="8"/>
      <c r="O84" s="8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52"/>
      <c r="AB84" s="52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4"/>
      <c r="AU84" s="4"/>
      <c r="AV84" s="4"/>
      <c r="AW84" s="4"/>
      <c r="AX84" s="4"/>
      <c r="AY84" s="4"/>
      <c r="AZ84" s="4"/>
      <c r="BA84" s="4"/>
      <c r="BB84" s="4"/>
      <c r="BC84" s="4"/>
    </row>
    <row r="85" spans="1:55" x14ac:dyDescent="0.2">
      <c r="A85" s="12"/>
      <c r="B85" s="12"/>
      <c r="C85" s="12"/>
      <c r="D85" s="3"/>
      <c r="E85" s="3"/>
      <c r="F85" s="3"/>
      <c r="G85" s="8"/>
      <c r="H85" s="8"/>
      <c r="I85" s="8"/>
      <c r="J85" s="8"/>
      <c r="K85" s="8"/>
      <c r="L85" s="8"/>
      <c r="M85" s="8"/>
      <c r="N85" s="8"/>
      <c r="O85" s="8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52"/>
      <c r="AB85" s="52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4"/>
      <c r="AU85" s="4"/>
      <c r="AV85" s="4"/>
      <c r="AW85" s="4"/>
      <c r="AX85" s="4"/>
      <c r="AY85" s="4"/>
      <c r="AZ85" s="4"/>
      <c r="BA85" s="4"/>
      <c r="BB85" s="4"/>
      <c r="BC85" s="4"/>
    </row>
    <row r="86" spans="1:55" x14ac:dyDescent="0.2">
      <c r="A86" s="12"/>
      <c r="B86" s="12"/>
      <c r="C86" s="12"/>
      <c r="D86" s="3"/>
      <c r="E86" s="3"/>
      <c r="F86" s="3"/>
      <c r="G86" s="8"/>
      <c r="H86" s="8"/>
      <c r="I86" s="8"/>
      <c r="J86" s="8"/>
      <c r="K86" s="8"/>
      <c r="L86" s="8"/>
      <c r="M86" s="8"/>
      <c r="N86" s="8"/>
      <c r="O86" s="8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52"/>
      <c r="AB86" s="52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4"/>
      <c r="AU86" s="4"/>
      <c r="AV86" s="4"/>
      <c r="AW86" s="4"/>
      <c r="AX86" s="4"/>
      <c r="AY86" s="4"/>
      <c r="AZ86" s="4"/>
      <c r="BA86" s="4"/>
      <c r="BB86" s="4"/>
      <c r="BC86" s="4"/>
    </row>
    <row r="87" spans="1:55" x14ac:dyDescent="0.2">
      <c r="A87" s="12"/>
      <c r="B87" s="12"/>
      <c r="C87" s="12"/>
      <c r="D87" s="3"/>
      <c r="E87" s="3"/>
      <c r="F87" s="3"/>
      <c r="G87" s="8"/>
      <c r="H87" s="8"/>
      <c r="I87" s="8"/>
      <c r="J87" s="8"/>
      <c r="K87" s="8"/>
      <c r="L87" s="8"/>
      <c r="M87" s="8"/>
      <c r="N87" s="8"/>
      <c r="O87" s="8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52"/>
      <c r="AB87" s="52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4"/>
      <c r="AU87" s="4"/>
      <c r="AV87" s="4"/>
      <c r="AW87" s="4"/>
      <c r="AX87" s="4"/>
      <c r="AY87" s="4"/>
      <c r="AZ87" s="4"/>
      <c r="BA87" s="4"/>
      <c r="BB87" s="4"/>
      <c r="BC87" s="4"/>
    </row>
    <row r="88" spans="1:55" x14ac:dyDescent="0.2">
      <c r="A88" s="12"/>
      <c r="B88" s="12"/>
      <c r="C88" s="12"/>
      <c r="D88" s="3"/>
      <c r="E88" s="3"/>
      <c r="F88" s="3"/>
      <c r="G88" s="8"/>
      <c r="H88" s="8"/>
      <c r="I88" s="8"/>
      <c r="J88" s="8"/>
      <c r="K88" s="8"/>
      <c r="L88" s="8"/>
      <c r="M88" s="8"/>
      <c r="N88" s="8"/>
      <c r="O88" s="8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52"/>
      <c r="AB88" s="52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4"/>
      <c r="AU88" s="4"/>
      <c r="AV88" s="4"/>
      <c r="AW88" s="4"/>
      <c r="AX88" s="4"/>
      <c r="AY88" s="4"/>
      <c r="AZ88" s="4"/>
      <c r="BA88" s="4"/>
      <c r="BB88" s="4"/>
      <c r="BC88" s="4"/>
    </row>
    <row r="89" spans="1:55" x14ac:dyDescent="0.2">
      <c r="A89" s="12"/>
      <c r="B89" s="12"/>
      <c r="C89" s="12"/>
      <c r="D89" s="3"/>
      <c r="E89" s="3"/>
      <c r="F89" s="3"/>
      <c r="G89" s="8"/>
      <c r="H89" s="8"/>
      <c r="I89" s="8"/>
      <c r="J89" s="8"/>
      <c r="K89" s="8"/>
      <c r="L89" s="8"/>
      <c r="M89" s="8"/>
      <c r="N89" s="8"/>
      <c r="O89" s="8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52"/>
      <c r="AB89" s="52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4"/>
      <c r="AU89" s="4"/>
      <c r="AV89" s="4"/>
      <c r="AW89" s="4"/>
      <c r="AX89" s="4"/>
      <c r="AY89" s="4"/>
      <c r="AZ89" s="4"/>
      <c r="BA89" s="4"/>
      <c r="BB89" s="4"/>
      <c r="BC89" s="4"/>
    </row>
    <row r="90" spans="1:55" x14ac:dyDescent="0.2">
      <c r="A90" s="12"/>
      <c r="B90" s="12"/>
      <c r="C90" s="12"/>
      <c r="D90" s="3"/>
      <c r="E90" s="3"/>
      <c r="F90" s="3"/>
      <c r="G90" s="8"/>
      <c r="H90" s="8"/>
      <c r="I90" s="8"/>
      <c r="J90" s="8"/>
      <c r="K90" s="8"/>
      <c r="L90" s="8"/>
      <c r="M90" s="8"/>
      <c r="N90" s="8"/>
      <c r="O90" s="8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52"/>
      <c r="AB90" s="52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4"/>
      <c r="AU90" s="4"/>
      <c r="AV90" s="4"/>
      <c r="AW90" s="4"/>
      <c r="AX90" s="4"/>
      <c r="AY90" s="4"/>
      <c r="AZ90" s="4"/>
      <c r="BA90" s="4"/>
      <c r="BB90" s="4"/>
      <c r="BC90" s="4"/>
    </row>
    <row r="91" spans="1:55" x14ac:dyDescent="0.2">
      <c r="A91" s="12"/>
      <c r="B91" s="12"/>
      <c r="C91" s="12"/>
      <c r="D91" s="3"/>
      <c r="E91" s="3"/>
      <c r="F91" s="3"/>
      <c r="G91" s="8"/>
      <c r="H91" s="8"/>
      <c r="I91" s="8"/>
      <c r="J91" s="8"/>
      <c r="K91" s="8"/>
      <c r="L91" s="8"/>
      <c r="M91" s="8"/>
      <c r="N91" s="8"/>
      <c r="O91" s="8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52"/>
      <c r="AB91" s="52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4"/>
      <c r="AU91" s="4"/>
      <c r="AV91" s="4"/>
      <c r="AW91" s="4"/>
      <c r="AX91" s="4"/>
      <c r="AY91" s="4"/>
      <c r="AZ91" s="4"/>
      <c r="BA91" s="4"/>
      <c r="BB91" s="4"/>
      <c r="BC91" s="4"/>
    </row>
    <row r="92" spans="1:55" x14ac:dyDescent="0.2">
      <c r="A92" s="12"/>
      <c r="B92" s="12"/>
      <c r="C92" s="12"/>
      <c r="D92" s="3"/>
      <c r="E92" s="3"/>
      <c r="F92" s="3"/>
      <c r="G92" s="8"/>
      <c r="H92" s="8"/>
      <c r="I92" s="8"/>
      <c r="J92" s="8"/>
      <c r="K92" s="8"/>
      <c r="L92" s="8"/>
      <c r="M92" s="8"/>
      <c r="N92" s="8"/>
      <c r="O92" s="8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52"/>
      <c r="AB92" s="52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4"/>
      <c r="AU92" s="4"/>
      <c r="AV92" s="4"/>
      <c r="AW92" s="4"/>
      <c r="AX92" s="4"/>
      <c r="AY92" s="4"/>
      <c r="AZ92" s="4"/>
      <c r="BA92" s="4"/>
      <c r="BB92" s="4"/>
      <c r="BC92" s="4"/>
    </row>
    <row r="93" spans="1:55" x14ac:dyDescent="0.2">
      <c r="A93" s="12"/>
      <c r="B93" s="12"/>
      <c r="C93" s="12"/>
      <c r="D93" s="3"/>
      <c r="E93" s="3"/>
      <c r="F93" s="3"/>
      <c r="G93" s="8"/>
      <c r="H93" s="8"/>
      <c r="I93" s="8"/>
      <c r="J93" s="8"/>
      <c r="K93" s="8"/>
      <c r="L93" s="8"/>
      <c r="M93" s="8"/>
      <c r="N93" s="8"/>
      <c r="O93" s="8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52"/>
      <c r="AB93" s="52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4"/>
      <c r="AU93" s="4"/>
      <c r="AV93" s="4"/>
      <c r="AW93" s="4"/>
      <c r="AX93" s="4"/>
      <c r="AY93" s="4"/>
      <c r="AZ93" s="4"/>
      <c r="BA93" s="4"/>
      <c r="BB93" s="4"/>
      <c r="BC93" s="4"/>
    </row>
    <row r="94" spans="1:55" x14ac:dyDescent="0.2">
      <c r="A94" s="12"/>
      <c r="B94" s="12"/>
      <c r="C94" s="12"/>
      <c r="D94" s="3"/>
      <c r="E94" s="3"/>
      <c r="F94" s="3"/>
      <c r="G94" s="8"/>
      <c r="H94" s="8"/>
      <c r="I94" s="8"/>
      <c r="J94" s="8"/>
      <c r="K94" s="8"/>
      <c r="L94" s="8"/>
      <c r="M94" s="8"/>
      <c r="N94" s="8"/>
      <c r="O94" s="8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52"/>
      <c r="AB94" s="52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4"/>
      <c r="AU94" s="4"/>
      <c r="AV94" s="4"/>
      <c r="AW94" s="4"/>
      <c r="AX94" s="4"/>
      <c r="AY94" s="4"/>
      <c r="AZ94" s="4"/>
      <c r="BA94" s="4"/>
      <c r="BB94" s="4"/>
      <c r="BC94" s="4"/>
    </row>
    <row r="95" spans="1:55" x14ac:dyDescent="0.2">
      <c r="A95" s="12"/>
      <c r="B95" s="12"/>
      <c r="C95" s="12"/>
      <c r="D95" s="3"/>
      <c r="E95" s="3"/>
      <c r="F95" s="3"/>
      <c r="G95" s="8"/>
      <c r="H95" s="8"/>
      <c r="I95" s="8"/>
      <c r="J95" s="8"/>
      <c r="K95" s="8"/>
      <c r="L95" s="8"/>
      <c r="M95" s="8"/>
      <c r="N95" s="8"/>
      <c r="O95" s="8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52"/>
      <c r="AB95" s="52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4"/>
      <c r="AU95" s="4"/>
      <c r="AV95" s="4"/>
      <c r="AW95" s="4"/>
      <c r="AX95" s="4"/>
      <c r="AY95" s="4"/>
      <c r="AZ95" s="4"/>
      <c r="BA95" s="4"/>
      <c r="BB95" s="4"/>
      <c r="BC95" s="4"/>
    </row>
    <row r="96" spans="1:55" x14ac:dyDescent="0.2">
      <c r="A96" s="12"/>
      <c r="B96" s="12"/>
      <c r="C96" s="12"/>
      <c r="D96" s="3"/>
      <c r="E96" s="3"/>
      <c r="F96" s="3"/>
      <c r="G96" s="8"/>
      <c r="H96" s="8"/>
      <c r="I96" s="8"/>
      <c r="J96" s="8"/>
      <c r="K96" s="8"/>
      <c r="L96" s="8"/>
      <c r="M96" s="8"/>
      <c r="N96" s="8"/>
      <c r="O96" s="8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52"/>
      <c r="AB96" s="52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4"/>
      <c r="AU96" s="4"/>
      <c r="AV96" s="4"/>
      <c r="AW96" s="4"/>
      <c r="AX96" s="4"/>
      <c r="AY96" s="4"/>
      <c r="AZ96" s="4"/>
      <c r="BA96" s="4"/>
      <c r="BB96" s="4"/>
      <c r="BC96" s="4"/>
    </row>
    <row r="97" spans="1:55" x14ac:dyDescent="0.2">
      <c r="A97" s="12"/>
      <c r="B97" s="12"/>
      <c r="C97" s="12"/>
      <c r="D97" s="3"/>
      <c r="E97" s="3"/>
      <c r="F97" s="3"/>
      <c r="G97" s="8"/>
      <c r="H97" s="8"/>
      <c r="I97" s="8"/>
      <c r="J97" s="8"/>
      <c r="K97" s="8"/>
      <c r="L97" s="8"/>
      <c r="M97" s="8"/>
      <c r="N97" s="8"/>
      <c r="O97" s="8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52"/>
      <c r="AB97" s="52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4"/>
      <c r="AU97" s="4"/>
      <c r="AV97" s="4"/>
      <c r="AW97" s="4"/>
      <c r="AX97" s="4"/>
      <c r="AY97" s="4"/>
      <c r="AZ97" s="4"/>
      <c r="BA97" s="4"/>
      <c r="BB97" s="4"/>
      <c r="BC97" s="4"/>
    </row>
    <row r="98" spans="1:55" x14ac:dyDescent="0.2">
      <c r="A98" s="12"/>
      <c r="B98" s="12"/>
      <c r="C98" s="12"/>
      <c r="D98" s="3"/>
      <c r="E98" s="3"/>
      <c r="F98" s="3"/>
      <c r="G98" s="8"/>
      <c r="H98" s="8"/>
      <c r="I98" s="8"/>
      <c r="J98" s="8"/>
      <c r="K98" s="8"/>
      <c r="L98" s="8"/>
      <c r="M98" s="8"/>
      <c r="N98" s="8"/>
      <c r="O98" s="8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52"/>
      <c r="AB98" s="52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4"/>
      <c r="AU98" s="4"/>
      <c r="AV98" s="4"/>
      <c r="AW98" s="4"/>
      <c r="AX98" s="4"/>
      <c r="AY98" s="4"/>
      <c r="AZ98" s="4"/>
      <c r="BA98" s="4"/>
      <c r="BB98" s="4"/>
      <c r="BC98" s="4"/>
    </row>
    <row r="99" spans="1:55" x14ac:dyDescent="0.2">
      <c r="A99" s="12"/>
      <c r="B99" s="12"/>
      <c r="C99" s="12"/>
      <c r="D99" s="3"/>
      <c r="E99" s="3"/>
      <c r="F99" s="3"/>
      <c r="G99" s="8"/>
      <c r="H99" s="8"/>
      <c r="I99" s="8"/>
      <c r="J99" s="8"/>
      <c r="K99" s="8"/>
      <c r="L99" s="8"/>
      <c r="M99" s="8"/>
      <c r="N99" s="8"/>
      <c r="O99" s="8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52"/>
      <c r="AB99" s="52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4"/>
      <c r="AU99" s="4"/>
      <c r="AV99" s="4"/>
      <c r="AW99" s="4"/>
      <c r="AX99" s="4"/>
      <c r="AY99" s="4"/>
      <c r="AZ99" s="4"/>
      <c r="BA99" s="4"/>
      <c r="BB99" s="4"/>
      <c r="BC99" s="4"/>
    </row>
    <row r="100" spans="1:55" x14ac:dyDescent="0.2">
      <c r="A100" s="12"/>
      <c r="B100" s="12"/>
      <c r="C100" s="12"/>
      <c r="D100" s="3"/>
      <c r="E100" s="3"/>
      <c r="F100" s="3"/>
      <c r="G100" s="8"/>
      <c r="H100" s="8"/>
      <c r="I100" s="8"/>
      <c r="J100" s="8"/>
      <c r="K100" s="8"/>
      <c r="L100" s="8"/>
      <c r="M100" s="8"/>
      <c r="N100" s="8"/>
      <c r="O100" s="8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52"/>
      <c r="AB100" s="52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4"/>
      <c r="AU100" s="4"/>
      <c r="AV100" s="4"/>
      <c r="AW100" s="4"/>
      <c r="AX100" s="4"/>
      <c r="AY100" s="4"/>
      <c r="AZ100" s="4"/>
      <c r="BA100" s="4"/>
      <c r="BB100" s="4"/>
      <c r="BC100" s="4"/>
    </row>
    <row r="101" spans="1:55" x14ac:dyDescent="0.2">
      <c r="A101" s="12"/>
      <c r="B101" s="12"/>
      <c r="C101" s="12"/>
      <c r="D101" s="3"/>
      <c r="E101" s="3"/>
      <c r="F101" s="3"/>
      <c r="G101" s="8"/>
      <c r="H101" s="8"/>
      <c r="I101" s="8"/>
      <c r="J101" s="8"/>
      <c r="K101" s="8"/>
      <c r="L101" s="8"/>
      <c r="M101" s="8"/>
      <c r="N101" s="8"/>
      <c r="O101" s="8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52"/>
      <c r="AB101" s="52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4"/>
      <c r="AU101" s="4"/>
      <c r="AV101" s="4"/>
      <c r="AW101" s="4"/>
      <c r="AX101" s="4"/>
      <c r="AY101" s="4"/>
      <c r="AZ101" s="4"/>
      <c r="BA101" s="4"/>
      <c r="BB101" s="4"/>
      <c r="BC101" s="4"/>
    </row>
    <row r="102" spans="1:55" x14ac:dyDescent="0.2">
      <c r="A102" s="12"/>
      <c r="B102" s="12"/>
      <c r="C102" s="12"/>
      <c r="D102" s="3"/>
      <c r="E102" s="3"/>
      <c r="F102" s="3"/>
      <c r="G102" s="8"/>
      <c r="H102" s="8"/>
      <c r="I102" s="8"/>
      <c r="J102" s="8"/>
      <c r="K102" s="8"/>
      <c r="L102" s="8"/>
      <c r="M102" s="8"/>
      <c r="N102" s="8"/>
      <c r="O102" s="8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52"/>
      <c r="AB102" s="52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4"/>
      <c r="AU102" s="4"/>
      <c r="AV102" s="4"/>
      <c r="AW102" s="4"/>
      <c r="AX102" s="4"/>
      <c r="AY102" s="4"/>
      <c r="AZ102" s="4"/>
      <c r="BA102" s="4"/>
      <c r="BB102" s="4"/>
      <c r="BC102" s="4"/>
    </row>
    <row r="103" spans="1:55" x14ac:dyDescent="0.2">
      <c r="A103" s="12"/>
      <c r="B103" s="12"/>
      <c r="C103" s="12"/>
      <c r="D103" s="3"/>
      <c r="E103" s="3"/>
      <c r="F103" s="3"/>
      <c r="G103" s="8"/>
      <c r="H103" s="8"/>
      <c r="I103" s="8"/>
      <c r="J103" s="8"/>
      <c r="K103" s="8"/>
      <c r="L103" s="8"/>
      <c r="M103" s="8"/>
      <c r="N103" s="8"/>
      <c r="O103" s="8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52"/>
      <c r="AB103" s="52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4"/>
      <c r="AU103" s="4"/>
      <c r="AV103" s="4"/>
      <c r="AW103" s="4"/>
      <c r="AX103" s="4"/>
      <c r="AY103" s="4"/>
      <c r="AZ103" s="4"/>
      <c r="BA103" s="4"/>
      <c r="BB103" s="4"/>
      <c r="BC103" s="4"/>
    </row>
    <row r="104" spans="1:55" x14ac:dyDescent="0.2">
      <c r="A104" s="12"/>
      <c r="B104" s="12"/>
      <c r="C104" s="12"/>
      <c r="D104" s="3"/>
      <c r="E104" s="3"/>
      <c r="F104" s="3"/>
      <c r="G104" s="8"/>
      <c r="H104" s="8"/>
      <c r="I104" s="8"/>
      <c r="J104" s="8"/>
      <c r="K104" s="8"/>
      <c r="L104" s="8"/>
      <c r="M104" s="8"/>
      <c r="N104" s="8"/>
      <c r="O104" s="8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52"/>
      <c r="AB104" s="52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4"/>
      <c r="AU104" s="4"/>
      <c r="AV104" s="4"/>
      <c r="AW104" s="4"/>
      <c r="AX104" s="4"/>
      <c r="AY104" s="4"/>
      <c r="AZ104" s="4"/>
      <c r="BA104" s="4"/>
      <c r="BB104" s="4"/>
      <c r="BC104" s="4"/>
    </row>
    <row r="105" spans="1:55" x14ac:dyDescent="0.2">
      <c r="A105" s="12"/>
      <c r="B105" s="12"/>
      <c r="C105" s="12"/>
      <c r="D105" s="3"/>
      <c r="E105" s="3"/>
      <c r="F105" s="3"/>
      <c r="G105" s="8"/>
      <c r="H105" s="8"/>
      <c r="I105" s="8"/>
      <c r="J105" s="8"/>
      <c r="K105" s="8"/>
      <c r="L105" s="8"/>
      <c r="M105" s="8"/>
      <c r="N105" s="8"/>
      <c r="O105" s="8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52"/>
      <c r="AB105" s="52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4"/>
      <c r="AU105" s="4"/>
      <c r="AV105" s="4"/>
      <c r="AW105" s="4"/>
      <c r="AX105" s="4"/>
      <c r="AY105" s="4"/>
      <c r="AZ105" s="4"/>
      <c r="BA105" s="4"/>
      <c r="BB105" s="4"/>
      <c r="BC105" s="4"/>
    </row>
    <row r="106" spans="1:55" x14ac:dyDescent="0.2">
      <c r="A106" s="12"/>
      <c r="B106" s="12"/>
      <c r="C106" s="12"/>
      <c r="D106" s="3"/>
      <c r="E106" s="3"/>
      <c r="F106" s="3"/>
      <c r="G106" s="8"/>
      <c r="H106" s="8"/>
      <c r="I106" s="8"/>
      <c r="J106" s="8"/>
      <c r="K106" s="8"/>
      <c r="L106" s="8"/>
      <c r="M106" s="8"/>
      <c r="N106" s="8"/>
      <c r="O106" s="8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52"/>
      <c r="AB106" s="52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4"/>
      <c r="AU106" s="4"/>
      <c r="AV106" s="4"/>
      <c r="AW106" s="4"/>
      <c r="AX106" s="4"/>
      <c r="AY106" s="4"/>
      <c r="AZ106" s="4"/>
      <c r="BA106" s="4"/>
      <c r="BB106" s="4"/>
      <c r="BC106" s="4"/>
    </row>
    <row r="107" spans="1:55" x14ac:dyDescent="0.2">
      <c r="A107" s="12"/>
      <c r="B107" s="12"/>
      <c r="C107" s="12"/>
      <c r="D107" s="3"/>
      <c r="E107" s="3"/>
      <c r="F107" s="3"/>
      <c r="G107" s="8"/>
      <c r="H107" s="8"/>
      <c r="I107" s="8"/>
      <c r="J107" s="8"/>
      <c r="K107" s="8"/>
      <c r="L107" s="8"/>
      <c r="M107" s="8"/>
      <c r="N107" s="8"/>
      <c r="O107" s="8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52"/>
      <c r="AB107" s="52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4"/>
      <c r="AU107" s="4"/>
      <c r="AV107" s="4"/>
      <c r="AW107" s="4"/>
      <c r="AX107" s="4"/>
      <c r="AY107" s="4"/>
      <c r="AZ107" s="4"/>
      <c r="BA107" s="4"/>
      <c r="BB107" s="4"/>
      <c r="BC107" s="4"/>
    </row>
    <row r="108" spans="1:55" x14ac:dyDescent="0.2">
      <c r="A108" s="12"/>
      <c r="B108" s="12"/>
      <c r="C108" s="12"/>
      <c r="D108" s="3"/>
      <c r="E108" s="3"/>
      <c r="F108" s="3"/>
      <c r="G108" s="8"/>
      <c r="H108" s="8"/>
      <c r="I108" s="8"/>
      <c r="J108" s="8"/>
      <c r="K108" s="8"/>
      <c r="L108" s="8"/>
      <c r="M108" s="8"/>
      <c r="N108" s="8"/>
      <c r="O108" s="8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52"/>
      <c r="AB108" s="52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4"/>
      <c r="AU108" s="4"/>
      <c r="AV108" s="4"/>
      <c r="AW108" s="4"/>
      <c r="AX108" s="4"/>
      <c r="AY108" s="4"/>
      <c r="AZ108" s="4"/>
      <c r="BA108" s="4"/>
      <c r="BB108" s="4"/>
      <c r="BC108" s="4"/>
    </row>
    <row r="109" spans="1:55" x14ac:dyDescent="0.2">
      <c r="A109" s="12"/>
      <c r="B109" s="12"/>
      <c r="C109" s="12"/>
      <c r="D109" s="3"/>
      <c r="E109" s="3"/>
      <c r="F109" s="3"/>
      <c r="G109" s="8"/>
      <c r="H109" s="8"/>
      <c r="I109" s="8"/>
      <c r="J109" s="8"/>
      <c r="K109" s="8"/>
      <c r="L109" s="8"/>
      <c r="M109" s="8"/>
      <c r="N109" s="8"/>
      <c r="O109" s="8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52"/>
      <c r="AB109" s="52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4"/>
      <c r="AU109" s="4"/>
      <c r="AV109" s="4"/>
      <c r="AW109" s="4"/>
      <c r="AX109" s="4"/>
      <c r="AY109" s="4"/>
      <c r="AZ109" s="4"/>
      <c r="BA109" s="4"/>
      <c r="BB109" s="4"/>
      <c r="BC109" s="4"/>
    </row>
    <row r="110" spans="1:55" x14ac:dyDescent="0.2">
      <c r="A110" s="12"/>
      <c r="B110" s="12"/>
      <c r="C110" s="12"/>
      <c r="D110" s="3"/>
      <c r="E110" s="3"/>
      <c r="F110" s="3"/>
      <c r="G110" s="8"/>
      <c r="H110" s="8"/>
      <c r="I110" s="8"/>
      <c r="J110" s="8"/>
      <c r="K110" s="8"/>
      <c r="L110" s="8"/>
      <c r="M110" s="8"/>
      <c r="N110" s="8"/>
      <c r="O110" s="8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52"/>
      <c r="AB110" s="52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4"/>
      <c r="AU110" s="4"/>
      <c r="AV110" s="4"/>
      <c r="AW110" s="4"/>
      <c r="AX110" s="4"/>
      <c r="AY110" s="4"/>
      <c r="AZ110" s="4"/>
      <c r="BA110" s="4"/>
      <c r="BB110" s="4"/>
      <c r="BC110" s="4"/>
    </row>
    <row r="111" spans="1:55" x14ac:dyDescent="0.2">
      <c r="A111" s="12"/>
      <c r="B111" s="12"/>
      <c r="C111" s="12"/>
      <c r="D111" s="3"/>
      <c r="E111" s="3"/>
      <c r="F111" s="3"/>
      <c r="G111" s="8"/>
      <c r="H111" s="8"/>
      <c r="I111" s="8"/>
      <c r="J111" s="8"/>
      <c r="K111" s="8"/>
      <c r="L111" s="8"/>
      <c r="M111" s="8"/>
      <c r="N111" s="8"/>
      <c r="O111" s="8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52"/>
      <c r="AB111" s="52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4"/>
      <c r="AU111" s="4"/>
      <c r="AV111" s="4"/>
      <c r="AW111" s="4"/>
      <c r="AX111" s="4"/>
      <c r="AY111" s="4"/>
      <c r="AZ111" s="4"/>
      <c r="BA111" s="4"/>
      <c r="BB111" s="4"/>
      <c r="BC111" s="4"/>
    </row>
    <row r="112" spans="1:55" x14ac:dyDescent="0.2">
      <c r="A112" s="12"/>
      <c r="B112" s="12"/>
      <c r="C112" s="12"/>
      <c r="D112" s="3"/>
      <c r="E112" s="3"/>
      <c r="F112" s="3"/>
      <c r="G112" s="8"/>
      <c r="H112" s="8"/>
      <c r="I112" s="8"/>
      <c r="J112" s="8"/>
      <c r="K112" s="8"/>
      <c r="L112" s="8"/>
      <c r="M112" s="8"/>
      <c r="N112" s="8"/>
      <c r="O112" s="8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52"/>
      <c r="AB112" s="52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4"/>
      <c r="AU112" s="4"/>
      <c r="AV112" s="4"/>
      <c r="AW112" s="4"/>
      <c r="AX112" s="4"/>
      <c r="AY112" s="4"/>
      <c r="AZ112" s="4"/>
      <c r="BA112" s="4"/>
      <c r="BB112" s="4"/>
      <c r="BC112" s="4"/>
    </row>
    <row r="113" spans="1:55" x14ac:dyDescent="0.2">
      <c r="A113" s="12"/>
      <c r="B113" s="12"/>
      <c r="C113" s="12"/>
      <c r="D113" s="3"/>
      <c r="E113" s="3"/>
      <c r="F113" s="3"/>
      <c r="G113" s="8"/>
      <c r="H113" s="8"/>
      <c r="I113" s="8"/>
      <c r="J113" s="8"/>
      <c r="K113" s="8"/>
      <c r="L113" s="8"/>
      <c r="M113" s="8"/>
      <c r="N113" s="8"/>
      <c r="O113" s="8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52"/>
      <c r="AB113" s="52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4"/>
      <c r="AU113" s="4"/>
      <c r="AV113" s="4"/>
      <c r="AW113" s="4"/>
      <c r="AX113" s="4"/>
      <c r="AY113" s="4"/>
      <c r="AZ113" s="4"/>
      <c r="BA113" s="4"/>
      <c r="BB113" s="4"/>
      <c r="BC113" s="4"/>
    </row>
    <row r="114" spans="1:55" x14ac:dyDescent="0.2">
      <c r="A114" s="12"/>
      <c r="B114" s="12"/>
      <c r="C114" s="12"/>
      <c r="D114" s="3"/>
      <c r="E114" s="3"/>
      <c r="F114" s="3"/>
      <c r="G114" s="8"/>
      <c r="H114" s="8"/>
      <c r="I114" s="8"/>
      <c r="J114" s="8"/>
      <c r="K114" s="8"/>
      <c r="L114" s="8"/>
      <c r="M114" s="8"/>
      <c r="N114" s="8"/>
      <c r="O114" s="8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52"/>
      <c r="AB114" s="52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4"/>
      <c r="AU114" s="4"/>
      <c r="AV114" s="4"/>
      <c r="AW114" s="4"/>
      <c r="AX114" s="4"/>
      <c r="AY114" s="4"/>
      <c r="AZ114" s="4"/>
      <c r="BA114" s="4"/>
      <c r="BB114" s="4"/>
      <c r="BC114" s="4"/>
    </row>
    <row r="115" spans="1:55" x14ac:dyDescent="0.2">
      <c r="A115" s="12"/>
      <c r="B115" s="12"/>
      <c r="C115" s="12"/>
      <c r="D115" s="3"/>
      <c r="E115" s="3"/>
      <c r="F115" s="3"/>
      <c r="G115" s="8"/>
      <c r="H115" s="8"/>
      <c r="I115" s="8"/>
      <c r="J115" s="8"/>
      <c r="K115" s="8"/>
      <c r="L115" s="8"/>
      <c r="M115" s="8"/>
      <c r="N115" s="8"/>
      <c r="O115" s="8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52"/>
      <c r="AB115" s="52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4"/>
      <c r="AU115" s="4"/>
      <c r="AV115" s="4"/>
      <c r="AW115" s="4"/>
      <c r="AX115" s="4"/>
      <c r="AY115" s="4"/>
      <c r="AZ115" s="4"/>
      <c r="BA115" s="4"/>
      <c r="BB115" s="4"/>
      <c r="BC115" s="4"/>
    </row>
    <row r="116" spans="1:55" x14ac:dyDescent="0.2">
      <c r="A116" s="12"/>
      <c r="B116" s="12"/>
      <c r="C116" s="12"/>
      <c r="D116" s="3"/>
      <c r="E116" s="3"/>
      <c r="F116" s="3"/>
      <c r="G116" s="8"/>
      <c r="H116" s="8"/>
      <c r="I116" s="8"/>
      <c r="J116" s="8"/>
      <c r="K116" s="8"/>
      <c r="L116" s="8"/>
      <c r="M116" s="8"/>
      <c r="N116" s="8"/>
      <c r="O116" s="8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52"/>
      <c r="AB116" s="52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4"/>
      <c r="AU116" s="4"/>
      <c r="AV116" s="4"/>
      <c r="AW116" s="4"/>
      <c r="AX116" s="4"/>
      <c r="AY116" s="4"/>
      <c r="AZ116" s="4"/>
      <c r="BA116" s="4"/>
      <c r="BB116" s="4"/>
      <c r="BC116" s="4"/>
    </row>
    <row r="117" spans="1:55" x14ac:dyDescent="0.2">
      <c r="A117" s="12"/>
      <c r="B117" s="12"/>
      <c r="C117" s="12"/>
      <c r="D117" s="3"/>
      <c r="E117" s="3"/>
      <c r="F117" s="3"/>
      <c r="G117" s="8"/>
      <c r="H117" s="8"/>
      <c r="I117" s="8"/>
      <c r="J117" s="8"/>
      <c r="K117" s="8"/>
      <c r="L117" s="8"/>
      <c r="M117" s="8"/>
      <c r="N117" s="8"/>
      <c r="O117" s="8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52"/>
      <c r="AB117" s="52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4"/>
      <c r="AU117" s="4"/>
      <c r="AV117" s="4"/>
      <c r="AW117" s="4"/>
      <c r="AX117" s="4"/>
      <c r="AY117" s="4"/>
      <c r="AZ117" s="4"/>
      <c r="BA117" s="4"/>
      <c r="BB117" s="4"/>
      <c r="BC117" s="4"/>
    </row>
    <row r="118" spans="1:55" x14ac:dyDescent="0.2">
      <c r="A118" s="12"/>
      <c r="B118" s="12"/>
      <c r="C118" s="12"/>
      <c r="D118" s="3"/>
      <c r="E118" s="3"/>
      <c r="F118" s="3"/>
      <c r="G118" s="8"/>
      <c r="H118" s="8"/>
      <c r="I118" s="8"/>
      <c r="J118" s="8"/>
      <c r="K118" s="8"/>
      <c r="L118" s="8"/>
      <c r="M118" s="8"/>
      <c r="N118" s="8"/>
      <c r="O118" s="8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52"/>
      <c r="AB118" s="52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4"/>
      <c r="AU118" s="4"/>
      <c r="AV118" s="4"/>
      <c r="AW118" s="4"/>
      <c r="AX118" s="4"/>
      <c r="AY118" s="4"/>
      <c r="AZ118" s="4"/>
      <c r="BA118" s="4"/>
      <c r="BB118" s="4"/>
      <c r="BC118" s="4"/>
    </row>
    <row r="119" spans="1:55" x14ac:dyDescent="0.2">
      <c r="A119" s="12"/>
      <c r="B119" s="12"/>
      <c r="C119" s="12"/>
      <c r="D119" s="3"/>
      <c r="E119" s="3"/>
      <c r="F119" s="3"/>
      <c r="G119" s="8"/>
      <c r="H119" s="8"/>
      <c r="I119" s="8"/>
      <c r="J119" s="8"/>
      <c r="K119" s="8"/>
      <c r="L119" s="8"/>
      <c r="M119" s="8"/>
      <c r="N119" s="8"/>
      <c r="O119" s="8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52"/>
      <c r="AB119" s="52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4"/>
      <c r="AU119" s="4"/>
      <c r="AV119" s="4"/>
      <c r="AW119" s="4"/>
      <c r="AX119" s="4"/>
      <c r="AY119" s="4"/>
      <c r="AZ119" s="4"/>
      <c r="BA119" s="4"/>
      <c r="BB119" s="4"/>
      <c r="BC119" s="4"/>
    </row>
    <row r="120" spans="1:55" x14ac:dyDescent="0.2">
      <c r="A120" s="12"/>
      <c r="B120" s="12"/>
      <c r="C120" s="12"/>
      <c r="D120" s="3"/>
      <c r="E120" s="3"/>
      <c r="F120" s="3"/>
      <c r="G120" s="8"/>
      <c r="H120" s="8"/>
      <c r="I120" s="8"/>
      <c r="J120" s="8"/>
      <c r="K120" s="8"/>
      <c r="L120" s="8"/>
      <c r="M120" s="8"/>
      <c r="N120" s="8"/>
      <c r="O120" s="8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52"/>
      <c r="AB120" s="52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4"/>
      <c r="AU120" s="4"/>
      <c r="AV120" s="4"/>
      <c r="AW120" s="4"/>
      <c r="AX120" s="4"/>
      <c r="AY120" s="4"/>
      <c r="AZ120" s="4"/>
      <c r="BA120" s="4"/>
      <c r="BB120" s="4"/>
      <c r="BC120" s="4"/>
    </row>
    <row r="121" spans="1:55" x14ac:dyDescent="0.2">
      <c r="A121" s="12"/>
      <c r="B121" s="12"/>
      <c r="C121" s="12"/>
      <c r="D121" s="3"/>
      <c r="E121" s="3"/>
      <c r="F121" s="3"/>
      <c r="G121" s="8"/>
      <c r="H121" s="8"/>
      <c r="I121" s="8"/>
      <c r="J121" s="8"/>
      <c r="K121" s="8"/>
      <c r="L121" s="8"/>
      <c r="M121" s="8"/>
      <c r="N121" s="8"/>
      <c r="O121" s="8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52"/>
      <c r="AB121" s="52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4"/>
      <c r="AU121" s="4"/>
      <c r="AV121" s="4"/>
      <c r="AW121" s="4"/>
      <c r="AX121" s="4"/>
      <c r="AY121" s="4"/>
      <c r="AZ121" s="4"/>
      <c r="BA121" s="4"/>
      <c r="BB121" s="4"/>
      <c r="BC121" s="4"/>
    </row>
    <row r="122" spans="1:55" x14ac:dyDescent="0.2">
      <c r="A122" s="12"/>
      <c r="B122" s="12"/>
      <c r="C122" s="12"/>
      <c r="D122" s="3"/>
      <c r="E122" s="3"/>
      <c r="F122" s="3"/>
      <c r="G122" s="8"/>
      <c r="H122" s="8"/>
      <c r="I122" s="8"/>
      <c r="J122" s="8"/>
      <c r="K122" s="8"/>
      <c r="L122" s="8"/>
      <c r="M122" s="8"/>
      <c r="N122" s="8"/>
      <c r="O122" s="8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52"/>
      <c r="AB122" s="52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4"/>
      <c r="AU122" s="4"/>
      <c r="AV122" s="4"/>
      <c r="AW122" s="4"/>
      <c r="AX122" s="4"/>
      <c r="AY122" s="4"/>
      <c r="AZ122" s="4"/>
      <c r="BA122" s="4"/>
      <c r="BB122" s="4"/>
      <c r="BC122" s="4"/>
    </row>
    <row r="123" spans="1:55" x14ac:dyDescent="0.2">
      <c r="A123" s="12"/>
      <c r="B123" s="12"/>
      <c r="C123" s="12"/>
      <c r="D123" s="3"/>
      <c r="E123" s="3"/>
      <c r="F123" s="3"/>
      <c r="G123" s="8"/>
      <c r="H123" s="8"/>
      <c r="I123" s="8"/>
      <c r="J123" s="8"/>
      <c r="K123" s="8"/>
      <c r="L123" s="8"/>
      <c r="M123" s="8"/>
      <c r="N123" s="8"/>
      <c r="O123" s="8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52"/>
      <c r="AB123" s="52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4"/>
      <c r="AU123" s="4"/>
      <c r="AV123" s="4"/>
      <c r="AW123" s="4"/>
      <c r="AX123" s="4"/>
      <c r="AY123" s="4"/>
      <c r="AZ123" s="4"/>
      <c r="BA123" s="4"/>
      <c r="BB123" s="4"/>
      <c r="BC123" s="4"/>
    </row>
    <row r="124" spans="1:55" x14ac:dyDescent="0.2">
      <c r="A124" s="12"/>
      <c r="B124" s="12"/>
      <c r="C124" s="12"/>
      <c r="D124" s="3"/>
      <c r="E124" s="3"/>
      <c r="F124" s="3"/>
      <c r="G124" s="8"/>
      <c r="H124" s="8"/>
      <c r="I124" s="8"/>
      <c r="J124" s="8"/>
      <c r="K124" s="8"/>
      <c r="L124" s="8"/>
      <c r="M124" s="8"/>
      <c r="N124" s="8"/>
      <c r="O124" s="8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52"/>
      <c r="AB124" s="52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4"/>
      <c r="AU124" s="4"/>
      <c r="AV124" s="4"/>
      <c r="AW124" s="4"/>
      <c r="AX124" s="4"/>
      <c r="AY124" s="4"/>
      <c r="AZ124" s="4"/>
      <c r="BA124" s="4"/>
      <c r="BB124" s="4"/>
      <c r="BC124" s="4"/>
    </row>
    <row r="125" spans="1:55" x14ac:dyDescent="0.2">
      <c r="A125" s="12"/>
      <c r="B125" s="12"/>
      <c r="C125" s="12"/>
      <c r="D125" s="3"/>
      <c r="E125" s="3"/>
      <c r="F125" s="3"/>
      <c r="G125" s="8"/>
      <c r="H125" s="8"/>
      <c r="I125" s="8"/>
      <c r="J125" s="8"/>
      <c r="K125" s="8"/>
      <c r="L125" s="8"/>
      <c r="M125" s="8"/>
      <c r="N125" s="8"/>
      <c r="O125" s="8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52"/>
      <c r="AB125" s="52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4"/>
      <c r="AU125" s="4"/>
      <c r="AV125" s="4"/>
      <c r="AW125" s="4"/>
      <c r="AX125" s="4"/>
      <c r="AY125" s="4"/>
      <c r="AZ125" s="4"/>
      <c r="BA125" s="4"/>
      <c r="BB125" s="4"/>
      <c r="BC125" s="4"/>
    </row>
    <row r="126" spans="1:55" x14ac:dyDescent="0.2">
      <c r="A126" s="12"/>
      <c r="B126" s="12"/>
      <c r="C126" s="12"/>
      <c r="D126" s="3"/>
      <c r="E126" s="3"/>
      <c r="F126" s="3"/>
      <c r="G126" s="8"/>
      <c r="H126" s="8"/>
      <c r="I126" s="8"/>
      <c r="J126" s="8"/>
      <c r="K126" s="8"/>
      <c r="L126" s="8"/>
      <c r="M126" s="8"/>
      <c r="N126" s="8"/>
      <c r="O126" s="8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52"/>
      <c r="AB126" s="52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4"/>
      <c r="AU126" s="4"/>
      <c r="AV126" s="4"/>
      <c r="AW126" s="4"/>
      <c r="AX126" s="4"/>
      <c r="AY126" s="4"/>
      <c r="AZ126" s="4"/>
      <c r="BA126" s="4"/>
      <c r="BB126" s="4"/>
      <c r="BC126" s="4"/>
    </row>
    <row r="127" spans="1:55" x14ac:dyDescent="0.2">
      <c r="A127" s="12"/>
      <c r="B127" s="12"/>
      <c r="C127" s="12"/>
      <c r="D127" s="3"/>
      <c r="E127" s="3"/>
      <c r="F127" s="3"/>
      <c r="G127" s="8"/>
      <c r="H127" s="8"/>
      <c r="I127" s="8"/>
      <c r="J127" s="8"/>
      <c r="K127" s="8"/>
      <c r="L127" s="8"/>
      <c r="M127" s="8"/>
      <c r="N127" s="8"/>
      <c r="O127" s="8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52"/>
      <c r="AB127" s="52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4"/>
      <c r="AU127" s="4"/>
      <c r="AV127" s="4"/>
      <c r="AW127" s="4"/>
      <c r="AX127" s="4"/>
      <c r="AY127" s="4"/>
      <c r="AZ127" s="4"/>
      <c r="BA127" s="4"/>
      <c r="BB127" s="4"/>
      <c r="BC127" s="4"/>
    </row>
    <row r="128" spans="1:55" x14ac:dyDescent="0.2">
      <c r="A128" s="12"/>
      <c r="B128" s="12"/>
      <c r="C128" s="12"/>
      <c r="D128" s="3"/>
      <c r="E128" s="3"/>
      <c r="F128" s="3"/>
      <c r="G128" s="8"/>
      <c r="H128" s="8"/>
      <c r="I128" s="8"/>
      <c r="J128" s="8"/>
      <c r="K128" s="8"/>
      <c r="L128" s="8"/>
      <c r="M128" s="8"/>
      <c r="N128" s="8"/>
      <c r="O128" s="8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52"/>
      <c r="AB128" s="52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4"/>
      <c r="AU128" s="4"/>
      <c r="AV128" s="4"/>
      <c r="AW128" s="4"/>
      <c r="AX128" s="4"/>
      <c r="AY128" s="4"/>
      <c r="AZ128" s="4"/>
      <c r="BA128" s="4"/>
      <c r="BB128" s="4"/>
      <c r="BC128" s="4"/>
    </row>
    <row r="129" spans="1:55" x14ac:dyDescent="0.2">
      <c r="A129" s="12"/>
      <c r="B129" s="12"/>
      <c r="C129" s="12"/>
      <c r="D129" s="3"/>
      <c r="E129" s="3"/>
      <c r="F129" s="3"/>
      <c r="G129" s="8"/>
      <c r="H129" s="8"/>
      <c r="I129" s="8"/>
      <c r="J129" s="8"/>
      <c r="K129" s="8"/>
      <c r="L129" s="8"/>
      <c r="M129" s="8"/>
      <c r="N129" s="8"/>
      <c r="O129" s="8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52"/>
      <c r="AB129" s="52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4"/>
      <c r="AU129" s="4"/>
      <c r="AV129" s="4"/>
      <c r="AW129" s="4"/>
      <c r="AX129" s="4"/>
      <c r="AY129" s="4"/>
      <c r="AZ129" s="4"/>
      <c r="BA129" s="4"/>
      <c r="BB129" s="4"/>
      <c r="BC129" s="4"/>
    </row>
    <row r="130" spans="1:55" x14ac:dyDescent="0.2">
      <c r="A130" s="12"/>
      <c r="B130" s="12"/>
      <c r="C130" s="12"/>
      <c r="D130" s="3"/>
      <c r="E130" s="3"/>
      <c r="F130" s="3"/>
      <c r="G130" s="8"/>
      <c r="H130" s="8"/>
      <c r="I130" s="8"/>
      <c r="J130" s="8"/>
      <c r="K130" s="8"/>
      <c r="L130" s="8"/>
      <c r="M130" s="8"/>
      <c r="N130" s="8"/>
      <c r="O130" s="8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52"/>
      <c r="AB130" s="52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4"/>
      <c r="AU130" s="4"/>
      <c r="AV130" s="4"/>
      <c r="AW130" s="4"/>
      <c r="AX130" s="4"/>
      <c r="AY130" s="4"/>
      <c r="AZ130" s="4"/>
      <c r="BA130" s="4"/>
      <c r="BB130" s="4"/>
      <c r="BC130" s="4"/>
    </row>
    <row r="131" spans="1:55" x14ac:dyDescent="0.2">
      <c r="A131" s="12"/>
      <c r="B131" s="12"/>
      <c r="C131" s="12"/>
      <c r="D131" s="3"/>
      <c r="E131" s="3"/>
      <c r="F131" s="3"/>
      <c r="G131" s="8"/>
      <c r="H131" s="8"/>
      <c r="I131" s="8"/>
      <c r="J131" s="8"/>
      <c r="K131" s="8"/>
      <c r="L131" s="8"/>
      <c r="M131" s="8"/>
      <c r="N131" s="8"/>
      <c r="O131" s="8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52"/>
      <c r="AB131" s="52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4"/>
      <c r="AU131" s="4"/>
      <c r="AV131" s="4"/>
      <c r="AW131" s="4"/>
      <c r="AX131" s="4"/>
      <c r="AY131" s="4"/>
      <c r="AZ131" s="4"/>
      <c r="BA131" s="4"/>
      <c r="BB131" s="4"/>
      <c r="BC131" s="4"/>
    </row>
    <row r="132" spans="1:55" x14ac:dyDescent="0.2">
      <c r="A132" s="12"/>
      <c r="B132" s="12"/>
      <c r="C132" s="12"/>
      <c r="D132" s="3"/>
      <c r="E132" s="3"/>
      <c r="F132" s="3"/>
      <c r="G132" s="8"/>
      <c r="H132" s="8"/>
      <c r="I132" s="8"/>
      <c r="J132" s="8"/>
      <c r="K132" s="8"/>
      <c r="L132" s="8"/>
      <c r="M132" s="8"/>
      <c r="N132" s="8"/>
      <c r="O132" s="8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52"/>
      <c r="AB132" s="52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4"/>
      <c r="AU132" s="4"/>
      <c r="AV132" s="4"/>
      <c r="AW132" s="4"/>
      <c r="AX132" s="4"/>
      <c r="AY132" s="4"/>
      <c r="AZ132" s="4"/>
      <c r="BA132" s="4"/>
      <c r="BB132" s="4"/>
      <c r="BC132" s="4"/>
    </row>
    <row r="133" spans="1:55" x14ac:dyDescent="0.2">
      <c r="A133" s="12"/>
      <c r="B133" s="12"/>
      <c r="C133" s="12"/>
      <c r="D133" s="3"/>
      <c r="E133" s="3"/>
      <c r="F133" s="3"/>
      <c r="G133" s="8"/>
      <c r="H133" s="8"/>
      <c r="I133" s="8"/>
      <c r="J133" s="8"/>
      <c r="K133" s="8"/>
      <c r="L133" s="8"/>
      <c r="M133" s="8"/>
      <c r="N133" s="8"/>
      <c r="O133" s="8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52"/>
      <c r="AB133" s="52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4"/>
      <c r="AU133" s="4"/>
      <c r="AV133" s="4"/>
      <c r="AW133" s="4"/>
      <c r="AX133" s="4"/>
      <c r="AY133" s="4"/>
      <c r="AZ133" s="4"/>
      <c r="BA133" s="4"/>
      <c r="BB133" s="4"/>
      <c r="BC133" s="4"/>
    </row>
    <row r="134" spans="1:55" x14ac:dyDescent="0.2">
      <c r="A134" s="12"/>
      <c r="B134" s="12"/>
      <c r="C134" s="12"/>
      <c r="D134" s="3"/>
      <c r="E134" s="3"/>
      <c r="F134" s="3"/>
      <c r="G134" s="8"/>
      <c r="H134" s="8"/>
      <c r="I134" s="8"/>
      <c r="J134" s="8"/>
      <c r="K134" s="8"/>
      <c r="L134" s="8"/>
      <c r="M134" s="8"/>
      <c r="N134" s="8"/>
      <c r="O134" s="8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52"/>
      <c r="AB134" s="52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4"/>
      <c r="AU134" s="4"/>
      <c r="AV134" s="4"/>
      <c r="AW134" s="4"/>
      <c r="AX134" s="4"/>
      <c r="AY134" s="4"/>
      <c r="AZ134" s="4"/>
      <c r="BA134" s="4"/>
      <c r="BB134" s="4"/>
      <c r="BC134" s="4"/>
    </row>
    <row r="135" spans="1:55" x14ac:dyDescent="0.2">
      <c r="A135" s="12"/>
      <c r="B135" s="12"/>
      <c r="C135" s="12"/>
      <c r="D135" s="3"/>
      <c r="E135" s="3"/>
      <c r="F135" s="3"/>
      <c r="G135" s="8"/>
      <c r="H135" s="8"/>
      <c r="I135" s="8"/>
      <c r="J135" s="8"/>
      <c r="K135" s="8"/>
      <c r="L135" s="8"/>
      <c r="M135" s="8"/>
      <c r="N135" s="8"/>
      <c r="O135" s="8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52"/>
      <c r="AB135" s="52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4"/>
      <c r="AU135" s="4"/>
      <c r="AV135" s="4"/>
      <c r="AW135" s="4"/>
      <c r="AX135" s="4"/>
      <c r="AY135" s="4"/>
      <c r="AZ135" s="4"/>
      <c r="BA135" s="4"/>
      <c r="BB135" s="4"/>
      <c r="BC135" s="4"/>
    </row>
    <row r="136" spans="1:55" x14ac:dyDescent="0.2">
      <c r="A136" s="12"/>
      <c r="B136" s="12"/>
      <c r="C136" s="12"/>
      <c r="D136" s="3"/>
      <c r="E136" s="3"/>
      <c r="F136" s="3"/>
      <c r="G136" s="8"/>
      <c r="H136" s="8"/>
      <c r="I136" s="8"/>
      <c r="J136" s="8"/>
      <c r="K136" s="8"/>
      <c r="L136" s="8"/>
      <c r="M136" s="8"/>
      <c r="N136" s="8"/>
      <c r="O136" s="8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52"/>
      <c r="AB136" s="52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4"/>
      <c r="AU136" s="4"/>
      <c r="AV136" s="4"/>
      <c r="AW136" s="4"/>
      <c r="AX136" s="4"/>
      <c r="AY136" s="4"/>
      <c r="AZ136" s="4"/>
      <c r="BA136" s="4"/>
      <c r="BB136" s="4"/>
      <c r="BC136" s="4"/>
    </row>
    <row r="137" spans="1:55" x14ac:dyDescent="0.2">
      <c r="A137" s="12"/>
      <c r="B137" s="12"/>
      <c r="C137" s="12"/>
      <c r="D137" s="3"/>
      <c r="E137" s="3"/>
      <c r="F137" s="3"/>
      <c r="G137" s="8"/>
      <c r="H137" s="8"/>
      <c r="I137" s="8"/>
      <c r="J137" s="8"/>
      <c r="K137" s="8"/>
      <c r="L137" s="8"/>
      <c r="M137" s="8"/>
      <c r="N137" s="8"/>
      <c r="O137" s="8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52"/>
      <c r="AB137" s="52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4"/>
      <c r="AU137" s="4"/>
      <c r="AV137" s="4"/>
      <c r="AW137" s="4"/>
      <c r="AX137" s="4"/>
      <c r="AY137" s="4"/>
      <c r="AZ137" s="4"/>
      <c r="BA137" s="4"/>
      <c r="BB137" s="4"/>
      <c r="BC137" s="4"/>
    </row>
    <row r="138" spans="1:55" x14ac:dyDescent="0.2">
      <c r="A138" s="12"/>
      <c r="B138" s="12"/>
      <c r="C138" s="12"/>
      <c r="D138" s="3"/>
      <c r="E138" s="3"/>
      <c r="F138" s="3"/>
      <c r="G138" s="8"/>
      <c r="H138" s="8"/>
      <c r="I138" s="8"/>
      <c r="J138" s="8"/>
      <c r="K138" s="8"/>
      <c r="L138" s="8"/>
      <c r="M138" s="8"/>
      <c r="N138" s="8"/>
      <c r="O138" s="8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52"/>
      <c r="AB138" s="52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4"/>
      <c r="AU138" s="4"/>
      <c r="AV138" s="4"/>
      <c r="AW138" s="4"/>
      <c r="AX138" s="4"/>
      <c r="AY138" s="4"/>
      <c r="AZ138" s="4"/>
      <c r="BA138" s="4"/>
      <c r="BB138" s="4"/>
      <c r="BC138" s="4"/>
    </row>
    <row r="139" spans="1:55" x14ac:dyDescent="0.2">
      <c r="A139" s="12"/>
      <c r="B139" s="12"/>
      <c r="C139" s="12"/>
      <c r="D139" s="3"/>
      <c r="E139" s="3"/>
      <c r="F139" s="3"/>
      <c r="G139" s="8"/>
      <c r="H139" s="8"/>
      <c r="I139" s="8"/>
      <c r="J139" s="8"/>
      <c r="K139" s="8"/>
      <c r="L139" s="8"/>
      <c r="M139" s="8"/>
      <c r="N139" s="8"/>
      <c r="O139" s="8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52"/>
      <c r="AB139" s="52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4"/>
      <c r="AU139" s="4"/>
      <c r="AV139" s="4"/>
      <c r="AW139" s="4"/>
      <c r="AX139" s="4"/>
      <c r="AY139" s="4"/>
      <c r="AZ139" s="4"/>
      <c r="BA139" s="4"/>
      <c r="BB139" s="4"/>
      <c r="BC139" s="4"/>
    </row>
    <row r="140" spans="1:55" x14ac:dyDescent="0.2">
      <c r="A140" s="12"/>
      <c r="B140" s="12"/>
      <c r="C140" s="12"/>
      <c r="D140" s="3"/>
      <c r="E140" s="3"/>
      <c r="F140" s="3"/>
      <c r="G140" s="8"/>
      <c r="H140" s="8"/>
      <c r="I140" s="8"/>
      <c r="J140" s="8"/>
      <c r="K140" s="8"/>
      <c r="L140" s="8"/>
      <c r="M140" s="8"/>
      <c r="N140" s="8"/>
      <c r="O140" s="8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52"/>
      <c r="AB140" s="52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4"/>
      <c r="AU140" s="4"/>
      <c r="AV140" s="4"/>
      <c r="AW140" s="4"/>
      <c r="AX140" s="4"/>
      <c r="AY140" s="4"/>
      <c r="AZ140" s="4"/>
      <c r="BA140" s="4"/>
      <c r="BB140" s="4"/>
      <c r="BC140" s="4"/>
    </row>
    <row r="141" spans="1:55" x14ac:dyDescent="0.2">
      <c r="A141" s="12"/>
      <c r="B141" s="12"/>
      <c r="C141" s="12"/>
      <c r="D141" s="3"/>
      <c r="E141" s="3"/>
      <c r="F141" s="3"/>
      <c r="G141" s="8"/>
      <c r="H141" s="8"/>
      <c r="I141" s="8"/>
      <c r="J141" s="8"/>
      <c r="K141" s="8"/>
      <c r="L141" s="8"/>
      <c r="M141" s="8"/>
      <c r="N141" s="8"/>
      <c r="O141" s="8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52"/>
      <c r="AB141" s="52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4"/>
      <c r="AU141" s="4"/>
      <c r="AV141" s="4"/>
      <c r="AW141" s="4"/>
      <c r="AX141" s="4"/>
      <c r="AY141" s="4"/>
      <c r="AZ141" s="4"/>
      <c r="BA141" s="4"/>
      <c r="BB141" s="4"/>
      <c r="BC141" s="4"/>
    </row>
    <row r="142" spans="1:55" x14ac:dyDescent="0.2">
      <c r="A142" s="12"/>
      <c r="B142" s="12"/>
      <c r="C142" s="12"/>
      <c r="D142" s="3"/>
      <c r="E142" s="3"/>
      <c r="F142" s="3"/>
      <c r="G142" s="8"/>
      <c r="H142" s="8"/>
      <c r="I142" s="8"/>
      <c r="J142" s="8"/>
      <c r="K142" s="8"/>
      <c r="L142" s="8"/>
      <c r="M142" s="8"/>
      <c r="N142" s="8"/>
      <c r="O142" s="8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52"/>
      <c r="AB142" s="52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4"/>
      <c r="AU142" s="4"/>
      <c r="AV142" s="4"/>
      <c r="AW142" s="4"/>
      <c r="AX142" s="4"/>
      <c r="AY142" s="4"/>
      <c r="AZ142" s="4"/>
      <c r="BA142" s="4"/>
      <c r="BB142" s="4"/>
      <c r="BC142" s="4"/>
    </row>
    <row r="143" spans="1:55" x14ac:dyDescent="0.2">
      <c r="A143" s="12"/>
      <c r="B143" s="12"/>
      <c r="C143" s="12"/>
      <c r="D143" s="3"/>
      <c r="E143" s="3"/>
      <c r="F143" s="3"/>
      <c r="G143" s="8"/>
      <c r="H143" s="8"/>
      <c r="I143" s="8"/>
      <c r="J143" s="8"/>
      <c r="K143" s="8"/>
      <c r="L143" s="8"/>
      <c r="M143" s="8"/>
      <c r="N143" s="8"/>
      <c r="O143" s="8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52"/>
      <c r="AB143" s="52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4"/>
      <c r="AU143" s="4"/>
      <c r="AV143" s="4"/>
      <c r="AW143" s="4"/>
      <c r="AX143" s="4"/>
      <c r="AY143" s="4"/>
      <c r="AZ143" s="4"/>
      <c r="BA143" s="4"/>
      <c r="BB143" s="4"/>
      <c r="BC143" s="4"/>
    </row>
    <row r="144" spans="1:55" x14ac:dyDescent="0.2">
      <c r="A144" s="12"/>
      <c r="B144" s="12"/>
      <c r="C144" s="12"/>
      <c r="D144" s="3"/>
      <c r="E144" s="3"/>
      <c r="F144" s="3"/>
      <c r="G144" s="8"/>
      <c r="H144" s="8"/>
      <c r="I144" s="8"/>
      <c r="J144" s="8"/>
      <c r="K144" s="8"/>
      <c r="L144" s="8"/>
      <c r="M144" s="8"/>
      <c r="N144" s="8"/>
      <c r="O144" s="8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52"/>
      <c r="AB144" s="52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4"/>
      <c r="AU144" s="4"/>
      <c r="AV144" s="4"/>
      <c r="AW144" s="4"/>
      <c r="AX144" s="4"/>
      <c r="AY144" s="4"/>
      <c r="AZ144" s="4"/>
      <c r="BA144" s="4"/>
      <c r="BB144" s="4"/>
      <c r="BC144" s="4"/>
    </row>
    <row r="145" spans="1:55" x14ac:dyDescent="0.2">
      <c r="A145" s="12"/>
      <c r="B145" s="12"/>
      <c r="C145" s="12"/>
      <c r="D145" s="3"/>
      <c r="E145" s="3"/>
      <c r="F145" s="3"/>
      <c r="G145" s="8"/>
      <c r="H145" s="8"/>
      <c r="I145" s="8"/>
      <c r="J145" s="8"/>
      <c r="K145" s="8"/>
      <c r="L145" s="8"/>
      <c r="M145" s="8"/>
      <c r="N145" s="8"/>
      <c r="O145" s="8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52"/>
      <c r="AB145" s="52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4"/>
      <c r="AU145" s="4"/>
      <c r="AV145" s="4"/>
      <c r="AW145" s="4"/>
      <c r="AX145" s="4"/>
      <c r="AY145" s="4"/>
      <c r="AZ145" s="4"/>
      <c r="BA145" s="4"/>
      <c r="BB145" s="4"/>
      <c r="BC145" s="4"/>
    </row>
    <row r="146" spans="1:55" x14ac:dyDescent="0.2">
      <c r="A146" s="12"/>
      <c r="B146" s="12"/>
      <c r="C146" s="12"/>
      <c r="D146" s="3"/>
      <c r="E146" s="3"/>
      <c r="F146" s="3"/>
      <c r="G146" s="8"/>
      <c r="H146" s="8"/>
      <c r="I146" s="8"/>
      <c r="J146" s="8"/>
      <c r="K146" s="8"/>
      <c r="L146" s="8"/>
      <c r="M146" s="8"/>
      <c r="N146" s="8"/>
      <c r="O146" s="8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52"/>
      <c r="AB146" s="52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4"/>
      <c r="AU146" s="4"/>
      <c r="AV146" s="4"/>
      <c r="AW146" s="4"/>
      <c r="AX146" s="4"/>
      <c r="AY146" s="4"/>
      <c r="AZ146" s="4"/>
      <c r="BA146" s="4"/>
      <c r="BB146" s="4"/>
      <c r="BC146" s="4"/>
    </row>
    <row r="147" spans="1:55" x14ac:dyDescent="0.2">
      <c r="A147" s="12"/>
      <c r="B147" s="12"/>
      <c r="C147" s="12"/>
      <c r="D147" s="3"/>
      <c r="E147" s="3"/>
      <c r="F147" s="3"/>
      <c r="G147" s="8"/>
      <c r="H147" s="8"/>
      <c r="I147" s="8"/>
      <c r="J147" s="8"/>
      <c r="K147" s="8"/>
      <c r="L147" s="8"/>
      <c r="M147" s="8"/>
      <c r="N147" s="8"/>
      <c r="O147" s="8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52"/>
      <c r="AB147" s="52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4"/>
      <c r="AU147" s="4"/>
      <c r="AV147" s="4"/>
      <c r="AW147" s="4"/>
      <c r="AX147" s="4"/>
      <c r="AY147" s="4"/>
      <c r="AZ147" s="4"/>
      <c r="BA147" s="4"/>
      <c r="BB147" s="4"/>
      <c r="BC147" s="4"/>
    </row>
    <row r="148" spans="1:55" x14ac:dyDescent="0.2">
      <c r="A148" s="12"/>
      <c r="B148" s="12"/>
      <c r="C148" s="12"/>
      <c r="D148" s="3"/>
      <c r="E148" s="3"/>
      <c r="F148" s="3"/>
      <c r="G148" s="8"/>
      <c r="H148" s="8"/>
      <c r="I148" s="8"/>
      <c r="J148" s="8"/>
      <c r="K148" s="8"/>
      <c r="L148" s="8"/>
      <c r="M148" s="8"/>
      <c r="N148" s="8"/>
      <c r="O148" s="8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52"/>
      <c r="AB148" s="52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4"/>
      <c r="AU148" s="4"/>
      <c r="AV148" s="4"/>
      <c r="AW148" s="4"/>
      <c r="AX148" s="4"/>
      <c r="AY148" s="4"/>
      <c r="AZ148" s="4"/>
      <c r="BA148" s="4"/>
      <c r="BB148" s="4"/>
      <c r="BC148" s="4"/>
    </row>
    <row r="149" spans="1:55" x14ac:dyDescent="0.2">
      <c r="A149" s="12"/>
      <c r="B149" s="12"/>
      <c r="C149" s="12"/>
      <c r="D149" s="3"/>
      <c r="E149" s="3"/>
      <c r="F149" s="3"/>
      <c r="G149" s="8"/>
      <c r="H149" s="8"/>
      <c r="I149" s="8"/>
      <c r="J149" s="8"/>
      <c r="K149" s="8"/>
      <c r="L149" s="8"/>
      <c r="M149" s="8"/>
      <c r="N149" s="8"/>
      <c r="O149" s="8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52"/>
      <c r="AB149" s="52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4"/>
      <c r="AU149" s="4"/>
      <c r="AV149" s="4"/>
      <c r="AW149" s="4"/>
      <c r="AX149" s="4"/>
      <c r="AY149" s="4"/>
      <c r="AZ149" s="4"/>
      <c r="BA149" s="4"/>
      <c r="BB149" s="4"/>
      <c r="BC149" s="4"/>
    </row>
    <row r="150" spans="1:55" x14ac:dyDescent="0.2">
      <c r="A150" s="12"/>
      <c r="B150" s="12"/>
      <c r="C150" s="12"/>
      <c r="D150" s="3"/>
      <c r="E150" s="3"/>
      <c r="F150" s="3"/>
      <c r="G150" s="8"/>
      <c r="H150" s="8"/>
      <c r="I150" s="8"/>
      <c r="J150" s="8"/>
      <c r="K150" s="8"/>
      <c r="L150" s="8"/>
      <c r="M150" s="8"/>
      <c r="N150" s="8"/>
      <c r="O150" s="8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52"/>
      <c r="AB150" s="52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4"/>
      <c r="AU150" s="4"/>
      <c r="AV150" s="4"/>
      <c r="AW150" s="4"/>
      <c r="AX150" s="4"/>
      <c r="AY150" s="4"/>
      <c r="AZ150" s="4"/>
      <c r="BA150" s="4"/>
      <c r="BB150" s="4"/>
      <c r="BC150" s="4"/>
    </row>
    <row r="151" spans="1:55" x14ac:dyDescent="0.2">
      <c r="A151" s="12"/>
      <c r="B151" s="12"/>
      <c r="C151" s="12"/>
      <c r="D151" s="3"/>
      <c r="E151" s="3"/>
      <c r="F151" s="3"/>
      <c r="G151" s="8"/>
      <c r="H151" s="8"/>
      <c r="I151" s="8"/>
      <c r="J151" s="8"/>
      <c r="K151" s="8"/>
      <c r="L151" s="8"/>
      <c r="M151" s="8"/>
      <c r="N151" s="8"/>
      <c r="O151" s="8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52"/>
      <c r="AB151" s="52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4"/>
      <c r="AU151" s="4"/>
      <c r="AV151" s="4"/>
      <c r="AW151" s="4"/>
      <c r="AX151" s="4"/>
      <c r="AY151" s="4"/>
      <c r="AZ151" s="4"/>
      <c r="BA151" s="4"/>
      <c r="BB151" s="4"/>
      <c r="BC151" s="4"/>
    </row>
    <row r="152" spans="1:55" x14ac:dyDescent="0.2">
      <c r="A152" s="12"/>
      <c r="B152" s="12"/>
      <c r="C152" s="12"/>
      <c r="D152" s="3"/>
      <c r="E152" s="3"/>
      <c r="F152" s="3"/>
      <c r="G152" s="8"/>
      <c r="H152" s="8"/>
      <c r="I152" s="8"/>
      <c r="J152" s="8"/>
      <c r="K152" s="8"/>
      <c r="L152" s="8"/>
      <c r="M152" s="8"/>
      <c r="N152" s="8"/>
      <c r="O152" s="8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52"/>
      <c r="AB152" s="52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4"/>
      <c r="AU152" s="4"/>
      <c r="AV152" s="4"/>
      <c r="AW152" s="4"/>
      <c r="AX152" s="4"/>
      <c r="AY152" s="4"/>
      <c r="AZ152" s="4"/>
      <c r="BA152" s="4"/>
      <c r="BB152" s="4"/>
      <c r="BC152" s="4"/>
    </row>
    <row r="153" spans="1:55" x14ac:dyDescent="0.2">
      <c r="A153" s="12"/>
      <c r="B153" s="12"/>
      <c r="C153" s="12"/>
      <c r="D153" s="3"/>
      <c r="E153" s="3"/>
      <c r="F153" s="3"/>
      <c r="G153" s="8"/>
      <c r="H153" s="8"/>
      <c r="I153" s="8"/>
      <c r="J153" s="8"/>
      <c r="K153" s="8"/>
      <c r="L153" s="8"/>
      <c r="M153" s="8"/>
      <c r="N153" s="8"/>
      <c r="O153" s="8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52"/>
      <c r="AB153" s="52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4"/>
      <c r="AU153" s="4"/>
      <c r="AV153" s="4"/>
      <c r="AW153" s="4"/>
      <c r="AX153" s="4"/>
      <c r="AY153" s="4"/>
      <c r="AZ153" s="4"/>
      <c r="BA153" s="4"/>
      <c r="BB153" s="4"/>
      <c r="BC153" s="4"/>
    </row>
    <row r="154" spans="1:55" x14ac:dyDescent="0.2">
      <c r="A154" s="12"/>
      <c r="B154" s="12"/>
      <c r="C154" s="12"/>
      <c r="D154" s="3"/>
      <c r="E154" s="3"/>
      <c r="F154" s="3"/>
      <c r="G154" s="8"/>
      <c r="H154" s="8"/>
      <c r="I154" s="8"/>
      <c r="J154" s="8"/>
      <c r="K154" s="8"/>
      <c r="L154" s="8"/>
      <c r="M154" s="8"/>
      <c r="N154" s="8"/>
      <c r="O154" s="8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52"/>
      <c r="AB154" s="52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4"/>
      <c r="AU154" s="4"/>
      <c r="AV154" s="4"/>
      <c r="AW154" s="4"/>
      <c r="AX154" s="4"/>
      <c r="AY154" s="4"/>
      <c r="AZ154" s="4"/>
      <c r="BA154" s="4"/>
      <c r="BB154" s="4"/>
      <c r="BC154" s="4"/>
    </row>
    <row r="155" spans="1:55" x14ac:dyDescent="0.2">
      <c r="A155" s="12"/>
      <c r="B155" s="12"/>
      <c r="C155" s="12"/>
      <c r="D155" s="3"/>
      <c r="E155" s="3"/>
      <c r="F155" s="3"/>
      <c r="G155" s="8"/>
      <c r="H155" s="8"/>
      <c r="I155" s="8"/>
      <c r="J155" s="8"/>
      <c r="K155" s="8"/>
      <c r="L155" s="8"/>
      <c r="M155" s="8"/>
      <c r="N155" s="8"/>
      <c r="O155" s="8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52"/>
      <c r="AB155" s="52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4"/>
      <c r="AU155" s="4"/>
      <c r="AV155" s="4"/>
      <c r="AW155" s="4"/>
      <c r="AX155" s="4"/>
      <c r="AY155" s="4"/>
      <c r="AZ155" s="4"/>
      <c r="BA155" s="4"/>
      <c r="BB155" s="4"/>
      <c r="BC155" s="4"/>
    </row>
    <row r="156" spans="1:55" x14ac:dyDescent="0.2">
      <c r="A156" s="12"/>
      <c r="B156" s="12"/>
      <c r="C156" s="12"/>
      <c r="D156" s="3"/>
      <c r="E156" s="3"/>
      <c r="F156" s="3"/>
      <c r="G156" s="8"/>
      <c r="H156" s="8"/>
      <c r="I156" s="8"/>
      <c r="J156" s="8"/>
      <c r="K156" s="8"/>
      <c r="L156" s="8"/>
      <c r="M156" s="8"/>
      <c r="N156" s="8"/>
      <c r="O156" s="8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52"/>
      <c r="AB156" s="52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4"/>
      <c r="AU156" s="4"/>
      <c r="AV156" s="4"/>
      <c r="AW156" s="4"/>
      <c r="AX156" s="4"/>
      <c r="AY156" s="4"/>
      <c r="AZ156" s="4"/>
      <c r="BA156" s="4"/>
      <c r="BB156" s="4"/>
      <c r="BC156" s="4"/>
    </row>
    <row r="157" spans="1:55" x14ac:dyDescent="0.2">
      <c r="A157" s="12"/>
      <c r="B157" s="12"/>
      <c r="C157" s="12"/>
      <c r="D157" s="3"/>
      <c r="E157" s="3"/>
      <c r="F157" s="3"/>
      <c r="G157" s="8"/>
      <c r="H157" s="8"/>
      <c r="I157" s="8"/>
      <c r="J157" s="8"/>
      <c r="K157" s="8"/>
      <c r="L157" s="8"/>
      <c r="M157" s="8"/>
      <c r="N157" s="8"/>
      <c r="O157" s="8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52"/>
      <c r="AB157" s="52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4"/>
      <c r="AU157" s="4"/>
      <c r="AV157" s="4"/>
      <c r="AW157" s="4"/>
      <c r="AX157" s="4"/>
      <c r="AY157" s="4"/>
      <c r="AZ157" s="4"/>
      <c r="BA157" s="4"/>
      <c r="BB157" s="4"/>
      <c r="BC157" s="4"/>
    </row>
    <row r="158" spans="1:55" x14ac:dyDescent="0.2">
      <c r="A158" s="12"/>
      <c r="B158" s="12"/>
      <c r="C158" s="12"/>
      <c r="D158" s="3"/>
      <c r="E158" s="3"/>
      <c r="F158" s="3"/>
      <c r="G158" s="8"/>
      <c r="H158" s="8"/>
      <c r="I158" s="8"/>
      <c r="J158" s="8"/>
      <c r="K158" s="8"/>
      <c r="L158" s="8"/>
      <c r="M158" s="8"/>
      <c r="N158" s="8"/>
      <c r="O158" s="8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52"/>
      <c r="AB158" s="52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4"/>
      <c r="AU158" s="4"/>
      <c r="AV158" s="4"/>
      <c r="AW158" s="4"/>
      <c r="AX158" s="4"/>
      <c r="AY158" s="4"/>
      <c r="AZ158" s="4"/>
      <c r="BA158" s="4"/>
      <c r="BB158" s="4"/>
      <c r="BC158" s="4"/>
    </row>
    <row r="159" spans="1:55" x14ac:dyDescent="0.2">
      <c r="A159" s="12"/>
      <c r="B159" s="12"/>
      <c r="C159" s="12"/>
      <c r="D159" s="3"/>
      <c r="E159" s="3"/>
      <c r="F159" s="3"/>
      <c r="G159" s="8"/>
      <c r="H159" s="8"/>
      <c r="I159" s="8"/>
      <c r="J159" s="8"/>
      <c r="K159" s="8"/>
      <c r="L159" s="8"/>
      <c r="M159" s="8"/>
      <c r="N159" s="8"/>
      <c r="O159" s="8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52"/>
      <c r="AB159" s="52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4"/>
      <c r="AU159" s="4"/>
      <c r="AV159" s="4"/>
      <c r="AW159" s="4"/>
      <c r="AX159" s="4"/>
      <c r="AY159" s="4"/>
      <c r="AZ159" s="4"/>
      <c r="BA159" s="4"/>
      <c r="BB159" s="4"/>
      <c r="BC159" s="4"/>
    </row>
    <row r="160" spans="1:55" x14ac:dyDescent="0.2">
      <c r="A160" s="12"/>
      <c r="B160" s="12"/>
      <c r="C160" s="12"/>
      <c r="D160" s="3"/>
      <c r="E160" s="3"/>
      <c r="F160" s="3"/>
      <c r="G160" s="8"/>
      <c r="H160" s="8"/>
      <c r="I160" s="8"/>
      <c r="J160" s="8"/>
      <c r="K160" s="8"/>
      <c r="L160" s="8"/>
      <c r="M160" s="8"/>
      <c r="N160" s="8"/>
      <c r="O160" s="8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52"/>
      <c r="AB160" s="52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4"/>
      <c r="AU160" s="4"/>
      <c r="AV160" s="4"/>
      <c r="AW160" s="4"/>
      <c r="AX160" s="4"/>
      <c r="AY160" s="4"/>
      <c r="AZ160" s="4"/>
      <c r="BA160" s="4"/>
      <c r="BB160" s="4"/>
      <c r="BC160" s="4"/>
    </row>
    <row r="161" spans="1:55" x14ac:dyDescent="0.2">
      <c r="A161" s="12"/>
      <c r="B161" s="12"/>
      <c r="C161" s="12"/>
      <c r="D161" s="3"/>
      <c r="E161" s="3"/>
      <c r="F161" s="3"/>
      <c r="G161" s="8"/>
      <c r="H161" s="8"/>
      <c r="I161" s="8"/>
      <c r="J161" s="8"/>
      <c r="K161" s="8"/>
      <c r="L161" s="8"/>
      <c r="M161" s="8"/>
      <c r="N161" s="8"/>
      <c r="O161" s="8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52"/>
      <c r="AB161" s="52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4"/>
      <c r="AU161" s="4"/>
      <c r="AV161" s="4"/>
      <c r="AW161" s="4"/>
      <c r="AX161" s="4"/>
      <c r="AY161" s="4"/>
      <c r="AZ161" s="4"/>
      <c r="BA161" s="4"/>
      <c r="BB161" s="4"/>
      <c r="BC161" s="4"/>
    </row>
    <row r="162" spans="1:55" x14ac:dyDescent="0.2">
      <c r="A162" s="12"/>
      <c r="B162" s="12"/>
      <c r="C162" s="12"/>
      <c r="D162" s="3"/>
      <c r="E162" s="3"/>
      <c r="F162" s="3"/>
      <c r="G162" s="8"/>
      <c r="H162" s="8"/>
      <c r="I162" s="8"/>
      <c r="J162" s="8"/>
      <c r="K162" s="8"/>
      <c r="L162" s="8"/>
      <c r="M162" s="8"/>
      <c r="N162" s="8"/>
      <c r="O162" s="8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52"/>
      <c r="AB162" s="52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4"/>
      <c r="AU162" s="4"/>
      <c r="AV162" s="4"/>
      <c r="AW162" s="4"/>
      <c r="AX162" s="4"/>
      <c r="AY162" s="4"/>
      <c r="AZ162" s="4"/>
      <c r="BA162" s="4"/>
      <c r="BB162" s="4"/>
      <c r="BC162" s="4"/>
    </row>
    <row r="163" spans="1:55" x14ac:dyDescent="0.2">
      <c r="A163" s="12"/>
      <c r="B163" s="12"/>
      <c r="C163" s="12"/>
      <c r="D163" s="3"/>
      <c r="E163" s="3"/>
      <c r="F163" s="3"/>
      <c r="G163" s="8"/>
      <c r="H163" s="8"/>
      <c r="I163" s="8"/>
      <c r="J163" s="8"/>
      <c r="K163" s="8"/>
      <c r="L163" s="8"/>
      <c r="M163" s="8"/>
      <c r="N163" s="8"/>
      <c r="O163" s="8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52"/>
      <c r="AB163" s="52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4"/>
      <c r="AU163" s="4"/>
      <c r="AV163" s="4"/>
      <c r="AW163" s="4"/>
      <c r="AX163" s="4"/>
      <c r="AY163" s="4"/>
      <c r="AZ163" s="4"/>
      <c r="BA163" s="4"/>
      <c r="BB163" s="4"/>
      <c r="BC163" s="4"/>
    </row>
    <row r="164" spans="1:55" x14ac:dyDescent="0.2">
      <c r="A164" s="12"/>
      <c r="B164" s="12"/>
      <c r="C164" s="12"/>
      <c r="D164" s="3"/>
      <c r="E164" s="3"/>
      <c r="F164" s="3"/>
      <c r="G164" s="8"/>
      <c r="H164" s="8"/>
      <c r="I164" s="8"/>
      <c r="J164" s="8"/>
      <c r="K164" s="8"/>
      <c r="L164" s="8"/>
      <c r="M164" s="8"/>
      <c r="N164" s="8"/>
      <c r="O164" s="8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52"/>
      <c r="AB164" s="52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4"/>
      <c r="AU164" s="4"/>
      <c r="AV164" s="4"/>
      <c r="AW164" s="4"/>
      <c r="AX164" s="4"/>
      <c r="AY164" s="4"/>
      <c r="AZ164" s="4"/>
      <c r="BA164" s="4"/>
      <c r="BB164" s="4"/>
      <c r="BC164" s="4"/>
    </row>
    <row r="165" spans="1:55" x14ac:dyDescent="0.2">
      <c r="A165" s="12"/>
      <c r="B165" s="12"/>
      <c r="C165" s="12"/>
      <c r="D165" s="3"/>
      <c r="E165" s="3"/>
      <c r="F165" s="3"/>
      <c r="G165" s="8"/>
      <c r="H165" s="8"/>
      <c r="I165" s="8"/>
      <c r="J165" s="8"/>
      <c r="K165" s="8"/>
      <c r="L165" s="8"/>
      <c r="M165" s="8"/>
      <c r="N165" s="8"/>
      <c r="O165" s="8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52"/>
      <c r="AB165" s="52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4"/>
      <c r="AU165" s="4"/>
      <c r="AV165" s="4"/>
      <c r="AW165" s="4"/>
      <c r="AX165" s="4"/>
      <c r="AY165" s="4"/>
      <c r="AZ165" s="4"/>
      <c r="BA165" s="4"/>
      <c r="BB165" s="4"/>
      <c r="BC165" s="4"/>
    </row>
    <row r="166" spans="1:55" x14ac:dyDescent="0.2">
      <c r="A166" s="12"/>
      <c r="B166" s="12"/>
      <c r="C166" s="12"/>
      <c r="D166" s="3"/>
      <c r="E166" s="3"/>
      <c r="F166" s="3"/>
      <c r="G166" s="8"/>
      <c r="H166" s="8"/>
      <c r="I166" s="8"/>
      <c r="J166" s="8"/>
      <c r="K166" s="8"/>
      <c r="L166" s="8"/>
      <c r="M166" s="8"/>
      <c r="N166" s="8"/>
      <c r="O166" s="8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52"/>
      <c r="AB166" s="52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4"/>
      <c r="AU166" s="4"/>
      <c r="AV166" s="4"/>
      <c r="AW166" s="4"/>
      <c r="AX166" s="4"/>
      <c r="AY166" s="4"/>
      <c r="AZ166" s="4"/>
      <c r="BA166" s="4"/>
      <c r="BB166" s="4"/>
      <c r="BC166" s="4"/>
    </row>
    <row r="167" spans="1:55" x14ac:dyDescent="0.2">
      <c r="A167" s="12"/>
      <c r="B167" s="12"/>
      <c r="C167" s="12"/>
      <c r="D167" s="3"/>
      <c r="E167" s="3"/>
      <c r="F167" s="3"/>
      <c r="G167" s="8"/>
      <c r="H167" s="8"/>
      <c r="I167" s="8"/>
      <c r="J167" s="8"/>
      <c r="K167" s="8"/>
      <c r="L167" s="8"/>
      <c r="M167" s="8"/>
      <c r="N167" s="8"/>
      <c r="O167" s="8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52"/>
      <c r="AB167" s="52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4"/>
      <c r="AU167" s="4"/>
      <c r="AV167" s="4"/>
      <c r="AW167" s="4"/>
      <c r="AX167" s="4"/>
      <c r="AY167" s="4"/>
      <c r="AZ167" s="4"/>
      <c r="BA167" s="4"/>
      <c r="BB167" s="4"/>
      <c r="BC167" s="4"/>
    </row>
    <row r="168" spans="1:55" x14ac:dyDescent="0.2">
      <c r="A168" s="12"/>
      <c r="B168" s="12"/>
      <c r="C168" s="12"/>
      <c r="D168" s="3"/>
      <c r="E168" s="3"/>
      <c r="F168" s="3"/>
      <c r="G168" s="8"/>
      <c r="H168" s="8"/>
      <c r="I168" s="8"/>
      <c r="J168" s="8"/>
      <c r="K168" s="8"/>
      <c r="L168" s="8"/>
      <c r="M168" s="8"/>
      <c r="N168" s="8"/>
      <c r="O168" s="8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52"/>
      <c r="AB168" s="52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4"/>
      <c r="AU168" s="4"/>
      <c r="AV168" s="4"/>
      <c r="AW168" s="4"/>
      <c r="AX168" s="4"/>
      <c r="AY168" s="4"/>
      <c r="AZ168" s="4"/>
      <c r="BA168" s="4"/>
      <c r="BB168" s="4"/>
      <c r="BC168" s="4"/>
    </row>
    <row r="169" spans="1:55" x14ac:dyDescent="0.2">
      <c r="A169" s="12"/>
      <c r="B169" s="12"/>
      <c r="C169" s="12"/>
      <c r="D169" s="3"/>
      <c r="E169" s="3"/>
      <c r="F169" s="3"/>
      <c r="G169" s="8"/>
      <c r="H169" s="8"/>
      <c r="I169" s="8"/>
      <c r="J169" s="8"/>
      <c r="K169" s="8"/>
      <c r="L169" s="8"/>
      <c r="M169" s="8"/>
      <c r="N169" s="8"/>
      <c r="O169" s="8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52"/>
      <c r="AB169" s="52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4"/>
      <c r="AU169" s="4"/>
      <c r="AV169" s="4"/>
      <c r="AW169" s="4"/>
      <c r="AX169" s="4"/>
      <c r="AY169" s="4"/>
      <c r="AZ169" s="4"/>
      <c r="BA169" s="4"/>
      <c r="BB169" s="4"/>
      <c r="BC169" s="4"/>
    </row>
    <row r="170" spans="1:55" x14ac:dyDescent="0.2">
      <c r="A170" s="12"/>
      <c r="B170" s="12"/>
      <c r="C170" s="12"/>
      <c r="D170" s="3"/>
      <c r="E170" s="3"/>
      <c r="F170" s="3"/>
      <c r="G170" s="8"/>
      <c r="H170" s="8"/>
      <c r="I170" s="8"/>
      <c r="J170" s="8"/>
      <c r="K170" s="8"/>
      <c r="L170" s="8"/>
      <c r="M170" s="8"/>
      <c r="N170" s="8"/>
      <c r="O170" s="8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52"/>
      <c r="AB170" s="52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4"/>
      <c r="AU170" s="4"/>
      <c r="AV170" s="4"/>
      <c r="AW170" s="4"/>
      <c r="AX170" s="4"/>
      <c r="AY170" s="4"/>
      <c r="AZ170" s="4"/>
      <c r="BA170" s="4"/>
      <c r="BB170" s="4"/>
      <c r="BC170" s="4"/>
    </row>
    <row r="171" spans="1:55" x14ac:dyDescent="0.2">
      <c r="A171" s="12"/>
      <c r="B171" s="12"/>
      <c r="C171" s="12"/>
      <c r="D171" s="3"/>
      <c r="E171" s="3"/>
      <c r="F171" s="3"/>
      <c r="G171" s="8"/>
      <c r="H171" s="8"/>
      <c r="I171" s="8"/>
      <c r="J171" s="8"/>
      <c r="K171" s="8"/>
      <c r="L171" s="8"/>
      <c r="M171" s="8"/>
      <c r="N171" s="8"/>
      <c r="O171" s="8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52"/>
      <c r="AB171" s="52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4"/>
      <c r="AU171" s="4"/>
      <c r="AV171" s="4"/>
      <c r="AW171" s="4"/>
      <c r="AX171" s="4"/>
      <c r="AY171" s="4"/>
      <c r="AZ171" s="4"/>
      <c r="BA171" s="4"/>
      <c r="BB171" s="4"/>
      <c r="BC171" s="4"/>
    </row>
    <row r="172" spans="1:55" x14ac:dyDescent="0.2">
      <c r="A172" s="12"/>
      <c r="B172" s="12"/>
      <c r="C172" s="12"/>
      <c r="D172" s="3"/>
      <c r="E172" s="3"/>
      <c r="F172" s="3"/>
      <c r="G172" s="8"/>
      <c r="H172" s="8"/>
      <c r="I172" s="8"/>
      <c r="J172" s="8"/>
      <c r="K172" s="8"/>
      <c r="L172" s="8"/>
      <c r="M172" s="8"/>
      <c r="N172" s="8"/>
      <c r="O172" s="8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52"/>
      <c r="AB172" s="52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4"/>
      <c r="AU172" s="4"/>
      <c r="AV172" s="4"/>
      <c r="AW172" s="4"/>
      <c r="AX172" s="4"/>
      <c r="AY172" s="4"/>
      <c r="AZ172" s="4"/>
      <c r="BA172" s="4"/>
      <c r="BB172" s="4"/>
      <c r="BC172" s="4"/>
    </row>
    <row r="173" spans="1:55" x14ac:dyDescent="0.2">
      <c r="A173" s="12"/>
      <c r="B173" s="12"/>
      <c r="C173" s="12"/>
      <c r="D173" s="3"/>
      <c r="E173" s="3"/>
      <c r="F173" s="3"/>
      <c r="G173" s="8"/>
      <c r="H173" s="8"/>
      <c r="I173" s="8"/>
      <c r="J173" s="8"/>
      <c r="K173" s="8"/>
      <c r="L173" s="8"/>
      <c r="M173" s="8"/>
      <c r="N173" s="8"/>
      <c r="O173" s="8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52"/>
      <c r="AB173" s="52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4"/>
      <c r="AU173" s="4"/>
      <c r="AV173" s="4"/>
      <c r="AW173" s="4"/>
      <c r="AX173" s="4"/>
      <c r="AY173" s="4"/>
      <c r="AZ173" s="4"/>
      <c r="BA173" s="4"/>
      <c r="BB173" s="4"/>
      <c r="BC173" s="4"/>
    </row>
    <row r="174" spans="1:55" x14ac:dyDescent="0.2">
      <c r="A174" s="12"/>
      <c r="B174" s="12"/>
      <c r="C174" s="12"/>
      <c r="D174" s="3"/>
      <c r="E174" s="3"/>
      <c r="F174" s="3"/>
      <c r="G174" s="8"/>
      <c r="H174" s="8"/>
      <c r="I174" s="8"/>
      <c r="J174" s="8"/>
      <c r="K174" s="8"/>
      <c r="L174" s="8"/>
      <c r="M174" s="8"/>
      <c r="N174" s="8"/>
      <c r="O174" s="8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52"/>
      <c r="AB174" s="52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4"/>
      <c r="AU174" s="4"/>
      <c r="AV174" s="4"/>
      <c r="AW174" s="4"/>
      <c r="AX174" s="4"/>
      <c r="AY174" s="4"/>
      <c r="AZ174" s="4"/>
      <c r="BA174" s="4"/>
      <c r="BB174" s="4"/>
      <c r="BC174" s="4"/>
    </row>
    <row r="175" spans="1:55" x14ac:dyDescent="0.2">
      <c r="A175" s="12"/>
      <c r="B175" s="12"/>
      <c r="C175" s="12"/>
      <c r="D175" s="3"/>
      <c r="E175" s="3"/>
      <c r="F175" s="3"/>
      <c r="G175" s="8"/>
      <c r="H175" s="8"/>
      <c r="I175" s="8"/>
      <c r="J175" s="8"/>
      <c r="K175" s="8"/>
      <c r="L175" s="8"/>
      <c r="M175" s="8"/>
      <c r="N175" s="8"/>
      <c r="O175" s="8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52"/>
      <c r="AB175" s="52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4"/>
      <c r="AU175" s="4"/>
      <c r="AV175" s="4"/>
      <c r="AW175" s="4"/>
      <c r="AX175" s="4"/>
      <c r="AY175" s="4"/>
      <c r="AZ175" s="4"/>
      <c r="BA175" s="4"/>
      <c r="BB175" s="4"/>
      <c r="BC175" s="4"/>
    </row>
    <row r="176" spans="1:55" x14ac:dyDescent="0.2">
      <c r="A176" s="12"/>
      <c r="B176" s="12"/>
      <c r="C176" s="12"/>
      <c r="D176" s="3"/>
      <c r="E176" s="3"/>
      <c r="F176" s="3"/>
      <c r="G176" s="8"/>
      <c r="H176" s="8"/>
      <c r="I176" s="8"/>
      <c r="J176" s="8"/>
      <c r="K176" s="8"/>
      <c r="L176" s="8"/>
      <c r="M176" s="8"/>
      <c r="N176" s="8"/>
      <c r="O176" s="8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52"/>
      <c r="AB176" s="52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4"/>
      <c r="AU176" s="4"/>
      <c r="AV176" s="4"/>
      <c r="AW176" s="4"/>
      <c r="AX176" s="4"/>
      <c r="AY176" s="4"/>
      <c r="AZ176" s="4"/>
      <c r="BA176" s="4"/>
      <c r="BB176" s="4"/>
      <c r="BC176" s="4"/>
    </row>
    <row r="177" spans="1:55" x14ac:dyDescent="0.2">
      <c r="A177" s="12"/>
      <c r="B177" s="12"/>
      <c r="C177" s="12"/>
      <c r="D177" s="3"/>
      <c r="E177" s="3"/>
      <c r="F177" s="3"/>
      <c r="G177" s="8"/>
      <c r="H177" s="8"/>
      <c r="I177" s="8"/>
      <c r="J177" s="8"/>
      <c r="K177" s="8"/>
      <c r="L177" s="8"/>
      <c r="M177" s="8"/>
      <c r="N177" s="8"/>
      <c r="O177" s="8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52"/>
      <c r="AB177" s="52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4"/>
      <c r="AU177" s="4"/>
      <c r="AV177" s="4"/>
      <c r="AW177" s="4"/>
      <c r="AX177" s="4"/>
      <c r="AY177" s="4"/>
      <c r="AZ177" s="4"/>
      <c r="BA177" s="4"/>
      <c r="BB177" s="4"/>
      <c r="BC177" s="4"/>
    </row>
    <row r="178" spans="1:55" x14ac:dyDescent="0.2">
      <c r="A178" s="12"/>
      <c r="B178" s="12"/>
      <c r="C178" s="12"/>
      <c r="D178" s="3"/>
      <c r="E178" s="3"/>
      <c r="F178" s="3"/>
      <c r="G178" s="8"/>
      <c r="H178" s="8"/>
      <c r="I178" s="8"/>
      <c r="J178" s="8"/>
      <c r="K178" s="8"/>
      <c r="L178" s="8"/>
      <c r="M178" s="8"/>
      <c r="N178" s="8"/>
      <c r="O178" s="8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52"/>
      <c r="AB178" s="52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4"/>
      <c r="AU178" s="4"/>
      <c r="AV178" s="4"/>
      <c r="AW178" s="4"/>
      <c r="AX178" s="4"/>
      <c r="AY178" s="4"/>
      <c r="AZ178" s="4"/>
      <c r="BA178" s="4"/>
      <c r="BB178" s="4"/>
      <c r="BC178" s="4"/>
    </row>
    <row r="179" spans="1:55" x14ac:dyDescent="0.2">
      <c r="A179" s="12"/>
      <c r="B179" s="12"/>
      <c r="C179" s="12"/>
      <c r="D179" s="3"/>
      <c r="E179" s="3"/>
      <c r="F179" s="3"/>
      <c r="G179" s="8"/>
      <c r="H179" s="8"/>
      <c r="I179" s="8"/>
      <c r="J179" s="8"/>
      <c r="K179" s="8"/>
      <c r="L179" s="8"/>
      <c r="M179" s="8"/>
      <c r="N179" s="8"/>
      <c r="O179" s="8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52"/>
      <c r="AB179" s="52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4"/>
      <c r="AU179" s="4"/>
      <c r="AV179" s="4"/>
      <c r="AW179" s="4"/>
      <c r="AX179" s="4"/>
      <c r="AY179" s="4"/>
      <c r="AZ179" s="4"/>
      <c r="BA179" s="4"/>
      <c r="BB179" s="4"/>
      <c r="BC179" s="4"/>
    </row>
    <row r="180" spans="1:55" x14ac:dyDescent="0.2">
      <c r="A180" s="12"/>
      <c r="B180" s="12"/>
      <c r="C180" s="12"/>
      <c r="D180" s="3"/>
      <c r="E180" s="3"/>
      <c r="F180" s="3"/>
      <c r="G180" s="8"/>
      <c r="H180" s="8"/>
      <c r="I180" s="8"/>
      <c r="J180" s="8"/>
      <c r="K180" s="8"/>
      <c r="L180" s="8"/>
      <c r="M180" s="8"/>
      <c r="N180" s="8"/>
      <c r="O180" s="8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52"/>
      <c r="AB180" s="52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4"/>
      <c r="AU180" s="4"/>
      <c r="AV180" s="4"/>
      <c r="AW180" s="4"/>
      <c r="AX180" s="4"/>
      <c r="AY180" s="4"/>
      <c r="AZ180" s="4"/>
      <c r="BA180" s="4"/>
      <c r="BB180" s="4"/>
      <c r="BC180" s="4"/>
    </row>
    <row r="181" spans="1:55" x14ac:dyDescent="0.2">
      <c r="A181" s="12"/>
      <c r="B181" s="12"/>
      <c r="C181" s="12"/>
      <c r="D181" s="3"/>
      <c r="E181" s="3"/>
      <c r="F181" s="3"/>
      <c r="G181" s="8"/>
      <c r="H181" s="8"/>
      <c r="I181" s="8"/>
      <c r="J181" s="8"/>
      <c r="K181" s="8"/>
      <c r="L181" s="8"/>
      <c r="M181" s="8"/>
      <c r="N181" s="8"/>
      <c r="O181" s="8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52"/>
      <c r="AB181" s="52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4"/>
      <c r="AU181" s="4"/>
      <c r="AV181" s="4"/>
      <c r="AW181" s="4"/>
      <c r="AX181" s="4"/>
      <c r="AY181" s="4"/>
      <c r="AZ181" s="4"/>
      <c r="BA181" s="4"/>
      <c r="BB181" s="4"/>
      <c r="BC181" s="4"/>
    </row>
    <row r="182" spans="1:55" x14ac:dyDescent="0.2">
      <c r="A182" s="12"/>
      <c r="B182" s="12"/>
      <c r="C182" s="12"/>
      <c r="D182" s="3"/>
      <c r="E182" s="3"/>
      <c r="F182" s="3"/>
      <c r="G182" s="8"/>
      <c r="H182" s="8"/>
      <c r="I182" s="8"/>
      <c r="J182" s="8"/>
      <c r="K182" s="8"/>
      <c r="L182" s="8"/>
      <c r="M182" s="8"/>
      <c r="N182" s="8"/>
      <c r="O182" s="8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52"/>
      <c r="AB182" s="52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4"/>
      <c r="AU182" s="4"/>
      <c r="AV182" s="4"/>
      <c r="AW182" s="4"/>
      <c r="AX182" s="4"/>
      <c r="AY182" s="4"/>
      <c r="AZ182" s="4"/>
      <c r="BA182" s="4"/>
      <c r="BB182" s="4"/>
      <c r="BC182" s="4"/>
    </row>
    <row r="183" spans="1:55" x14ac:dyDescent="0.2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53"/>
      <c r="AB183" s="53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4"/>
      <c r="AU183" s="4"/>
      <c r="AV183" s="4"/>
      <c r="AW183" s="4"/>
      <c r="AX183" s="4"/>
      <c r="AY183" s="4"/>
      <c r="AZ183" s="4"/>
      <c r="BA183" s="4"/>
      <c r="BB183" s="4"/>
      <c r="BC183" s="4"/>
    </row>
    <row r="184" spans="1:55" x14ac:dyDescent="0.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53"/>
      <c r="AB184" s="53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</row>
    <row r="185" spans="1:55" x14ac:dyDescent="0.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53"/>
      <c r="AB185" s="53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</row>
    <row r="186" spans="1:55" x14ac:dyDescent="0.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53"/>
      <c r="AB186" s="53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</row>
    <row r="187" spans="1:55" x14ac:dyDescent="0.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53"/>
      <c r="AB187" s="53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</row>
    <row r="188" spans="1:55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53"/>
      <c r="AB188" s="53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</row>
    <row r="189" spans="1:55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53"/>
      <c r="AB189" s="53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</row>
    <row r="190" spans="1:55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53"/>
      <c r="AB190" s="53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</row>
    <row r="191" spans="1:55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53"/>
      <c r="AB191" s="53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</row>
    <row r="192" spans="1:55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53"/>
      <c r="AB192" s="53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</row>
    <row r="193" spans="1:45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53"/>
      <c r="AB193" s="53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</row>
    <row r="194" spans="1:45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53"/>
      <c r="AB194" s="53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</row>
    <row r="195" spans="1:45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53"/>
      <c r="AB195" s="53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</row>
    <row r="196" spans="1:45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53"/>
      <c r="AB196" s="53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</row>
    <row r="197" spans="1:45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53"/>
      <c r="AB197" s="53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</row>
    <row r="198" spans="1:45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53"/>
      <c r="AB198" s="53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</row>
    <row r="199" spans="1:45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53"/>
      <c r="AB199" s="53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</row>
    <row r="200" spans="1:45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53"/>
      <c r="AB200" s="53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</row>
    <row r="201" spans="1:45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53"/>
      <c r="AB201" s="53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</row>
    <row r="202" spans="1:45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53"/>
      <c r="AB202" s="53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</row>
    <row r="203" spans="1:45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53"/>
      <c r="AB203" s="53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</row>
    <row r="204" spans="1:45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53"/>
      <c r="AB204" s="53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</row>
    <row r="205" spans="1:45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53"/>
      <c r="AB205" s="53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</row>
    <row r="206" spans="1:45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53"/>
      <c r="AB206" s="53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</row>
    <row r="207" spans="1:45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53"/>
      <c r="AB207" s="53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</row>
    <row r="208" spans="1:45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53"/>
      <c r="AB208" s="53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</row>
    <row r="209" spans="1:45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53"/>
      <c r="AB209" s="53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</row>
    <row r="210" spans="1:45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53"/>
      <c r="AB210" s="53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</row>
    <row r="211" spans="1:45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53"/>
      <c r="AB211" s="53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</row>
    <row r="212" spans="1:45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53"/>
      <c r="AB212" s="53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</row>
    <row r="213" spans="1:45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53"/>
      <c r="AB213" s="53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</row>
    <row r="214" spans="1:45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  <c r="AA214" s="53"/>
      <c r="AB214" s="53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</row>
    <row r="215" spans="1:45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  <c r="AA215" s="53"/>
      <c r="AB215" s="53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</row>
    <row r="216" spans="1:45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53"/>
      <c r="AB216" s="53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</row>
    <row r="217" spans="1:45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  <c r="AA217" s="53"/>
      <c r="AB217" s="53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</row>
    <row r="218" spans="1:45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  <c r="AA218" s="53"/>
      <c r="AB218" s="53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</row>
    <row r="219" spans="1:45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  <c r="AA219" s="53"/>
      <c r="AB219" s="53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</row>
    <row r="220" spans="1:45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  <c r="AA220" s="53"/>
      <c r="AB220" s="53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</row>
    <row r="221" spans="1:45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  <c r="AA221" s="53"/>
      <c r="AB221" s="53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</row>
    <row r="222" spans="1:45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  <c r="AA222" s="53"/>
      <c r="AB222" s="53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</row>
    <row r="223" spans="1:45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  <c r="AA223" s="53"/>
      <c r="AB223" s="53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</row>
    <row r="224" spans="1:45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  <c r="AA224" s="53"/>
      <c r="AB224" s="53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</row>
    <row r="225" spans="1:45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  <c r="AA225" s="53"/>
      <c r="AB225" s="53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</row>
    <row r="226" spans="1:45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53"/>
      <c r="AB226" s="53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</row>
    <row r="227" spans="1:45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53"/>
      <c r="AB227" s="53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</row>
    <row r="228" spans="1:45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53"/>
      <c r="AB228" s="53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</row>
    <row r="229" spans="1:45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  <c r="AA229" s="53"/>
      <c r="AB229" s="53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</row>
    <row r="230" spans="1:45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53"/>
      <c r="AB230" s="53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</row>
    <row r="231" spans="1:45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53"/>
      <c r="AB231" s="53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</row>
    <row r="232" spans="1:45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53"/>
      <c r="AB232" s="53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</row>
    <row r="233" spans="1:45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  <c r="AA233" s="53"/>
      <c r="AB233" s="53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</row>
    <row r="234" spans="1:45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  <c r="AA234" s="53"/>
      <c r="AB234" s="53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</row>
    <row r="235" spans="1:45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53"/>
      <c r="AB235" s="53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</row>
    <row r="236" spans="1:45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53"/>
      <c r="AB236" s="53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</row>
    <row r="237" spans="1:45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53"/>
      <c r="AB237" s="53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</row>
    <row r="238" spans="1:45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  <c r="AA238" s="53"/>
      <c r="AB238" s="53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</row>
    <row r="239" spans="1:45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53"/>
      <c r="AB239" s="53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</row>
    <row r="240" spans="1:45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  <c r="AA240" s="53"/>
      <c r="AB240" s="53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</row>
    <row r="241" spans="1:45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  <c r="AA241" s="53"/>
      <c r="AB241" s="53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</row>
    <row r="242" spans="1:45" x14ac:dyDescent="0.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  <c r="AA242" s="53"/>
      <c r="AB242" s="53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</row>
    <row r="243" spans="1:45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  <c r="AA243" s="53"/>
      <c r="AB243" s="53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</row>
    <row r="244" spans="1:45" x14ac:dyDescent="0.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53"/>
      <c r="AB244" s="53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</row>
    <row r="245" spans="1:45" x14ac:dyDescent="0.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53"/>
      <c r="AB245" s="53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</row>
    <row r="246" spans="1:45" x14ac:dyDescent="0.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  <c r="AA246" s="53"/>
      <c r="AB246" s="53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</row>
    <row r="247" spans="1:45" x14ac:dyDescent="0.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  <c r="AA247" s="53"/>
      <c r="AB247" s="53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</row>
    <row r="248" spans="1:45" x14ac:dyDescent="0.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  <c r="AA248" s="53"/>
      <c r="AB248" s="53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</row>
    <row r="249" spans="1:45" x14ac:dyDescent="0.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  <c r="AA249" s="53"/>
      <c r="AB249" s="53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</row>
    <row r="250" spans="1:45" x14ac:dyDescent="0.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53"/>
      <c r="AB250" s="53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</row>
    <row r="251" spans="1:45" x14ac:dyDescent="0.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  <c r="AA251" s="53"/>
      <c r="AB251" s="53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</row>
    <row r="252" spans="1:45" x14ac:dyDescent="0.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53"/>
      <c r="AB252" s="53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</row>
    <row r="253" spans="1:45" x14ac:dyDescent="0.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53"/>
      <c r="AB253" s="53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</row>
    <row r="254" spans="1:45" x14ac:dyDescent="0.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53"/>
      <c r="AB254" s="53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</row>
    <row r="255" spans="1:45" x14ac:dyDescent="0.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53"/>
      <c r="AB255" s="53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</row>
    <row r="256" spans="1:45" x14ac:dyDescent="0.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53"/>
      <c r="AB256" s="53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</row>
    <row r="257" spans="1:45" x14ac:dyDescent="0.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  <c r="AA257" s="53"/>
      <c r="AB257" s="53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</row>
    <row r="258" spans="1:45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53"/>
      <c r="AB258" s="53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</row>
    <row r="259" spans="1:45" x14ac:dyDescent="0.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  <c r="AA259" s="53"/>
      <c r="AB259" s="53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</row>
    <row r="260" spans="1:45" x14ac:dyDescent="0.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  <c r="AA260" s="53"/>
      <c r="AB260" s="53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</row>
    <row r="261" spans="1:45" x14ac:dyDescent="0.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53"/>
      <c r="AB261" s="53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</row>
    <row r="262" spans="1:45" x14ac:dyDescent="0.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  <c r="AA262" s="53"/>
      <c r="AB262" s="53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</row>
    <row r="263" spans="1:45" x14ac:dyDescent="0.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53"/>
      <c r="AB263" s="53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</row>
    <row r="264" spans="1:45" x14ac:dyDescent="0.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53"/>
      <c r="AB264" s="53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</row>
    <row r="265" spans="1:45" x14ac:dyDescent="0.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  <c r="AA265" s="53"/>
      <c r="AB265" s="53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</row>
    <row r="266" spans="1:45" x14ac:dyDescent="0.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  <c r="AA266" s="53"/>
      <c r="AB266" s="53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</row>
    <row r="267" spans="1:45" x14ac:dyDescent="0.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53"/>
      <c r="AB267" s="53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</row>
    <row r="268" spans="1:45" x14ac:dyDescent="0.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  <c r="AA268" s="53"/>
      <c r="AB268" s="53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</row>
    <row r="269" spans="1:45" x14ac:dyDescent="0.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  <c r="AA269" s="53"/>
      <c r="AB269" s="53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</row>
    <row r="270" spans="1:45" x14ac:dyDescent="0.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53"/>
      <c r="AB270" s="53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</row>
    <row r="271" spans="1:45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  <c r="AA271" s="53"/>
      <c r="AB271" s="53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</row>
    <row r="272" spans="1:45" x14ac:dyDescent="0.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  <c r="AA272" s="53"/>
      <c r="AB272" s="53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</row>
    <row r="273" spans="1:45" x14ac:dyDescent="0.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  <c r="AA273" s="53"/>
      <c r="AB273" s="53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</row>
    <row r="274" spans="1:45" x14ac:dyDescent="0.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  <c r="AA274" s="53"/>
      <c r="AB274" s="53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</row>
    <row r="275" spans="1:45" x14ac:dyDescent="0.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  <c r="AA275" s="53"/>
      <c r="AB275" s="53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</row>
    <row r="276" spans="1:45" x14ac:dyDescent="0.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  <c r="AA276" s="53"/>
      <c r="AB276" s="53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</row>
    <row r="277" spans="1:45" x14ac:dyDescent="0.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53"/>
      <c r="AB277" s="53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</row>
    <row r="278" spans="1:45" x14ac:dyDescent="0.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  <c r="AA278" s="53"/>
      <c r="AB278" s="53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</row>
    <row r="279" spans="1:45" x14ac:dyDescent="0.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  <c r="AA279" s="53"/>
      <c r="AB279" s="53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</row>
    <row r="280" spans="1:45" x14ac:dyDescent="0.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  <c r="AA280" s="53"/>
      <c r="AB280" s="53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</row>
    <row r="281" spans="1:45" x14ac:dyDescent="0.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  <c r="AA281" s="53"/>
      <c r="AB281" s="53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</row>
    <row r="282" spans="1:45" x14ac:dyDescent="0.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  <c r="AA282" s="53"/>
      <c r="AB282" s="53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</row>
    <row r="283" spans="1:45" x14ac:dyDescent="0.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53"/>
      <c r="AB283" s="53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</row>
    <row r="284" spans="1:45" x14ac:dyDescent="0.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  <c r="AA284" s="53"/>
      <c r="AB284" s="53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</row>
    <row r="285" spans="1:45" x14ac:dyDescent="0.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  <c r="AA285" s="53"/>
      <c r="AB285" s="53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</row>
    <row r="286" spans="1:45" x14ac:dyDescent="0.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  <c r="AA286" s="53"/>
      <c r="AB286" s="53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</row>
    <row r="287" spans="1:45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  <c r="AA287" s="53"/>
      <c r="AB287" s="53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</row>
    <row r="288" spans="1:45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  <c r="AA288" s="53"/>
      <c r="AB288" s="53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</row>
    <row r="289" spans="1:45" x14ac:dyDescent="0.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  <c r="AA289" s="53"/>
      <c r="AB289" s="53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</row>
    <row r="290" spans="1:45" x14ac:dyDescent="0.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  <c r="AA290" s="53"/>
      <c r="AB290" s="53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</row>
    <row r="291" spans="1:45" x14ac:dyDescent="0.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  <c r="AA291" s="53"/>
      <c r="AB291" s="53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</row>
    <row r="292" spans="1:45" x14ac:dyDescent="0.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  <c r="AA292" s="53"/>
      <c r="AB292" s="53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</row>
    <row r="293" spans="1:45" x14ac:dyDescent="0.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53"/>
      <c r="AB293" s="53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</row>
    <row r="294" spans="1:45" x14ac:dyDescent="0.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53"/>
      <c r="AB294" s="53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</row>
    <row r="295" spans="1:45" x14ac:dyDescent="0.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  <c r="AA295" s="53"/>
      <c r="AB295" s="53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</row>
    <row r="296" spans="1:45" x14ac:dyDescent="0.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  <c r="AA296" s="53"/>
      <c r="AB296" s="53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</row>
    <row r="297" spans="1:45" x14ac:dyDescent="0.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  <c r="AA297" s="53"/>
      <c r="AB297" s="53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</row>
    <row r="298" spans="1:45" x14ac:dyDescent="0.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  <c r="AA298" s="53"/>
      <c r="AB298" s="53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</row>
    <row r="299" spans="1:45" x14ac:dyDescent="0.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  <c r="AA299" s="53"/>
      <c r="AB299" s="53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</row>
    <row r="300" spans="1:45" x14ac:dyDescent="0.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  <c r="AA300" s="53"/>
      <c r="AB300" s="53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</row>
    <row r="301" spans="1:45" x14ac:dyDescent="0.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  <c r="AA301" s="53"/>
      <c r="AB301" s="53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</row>
    <row r="302" spans="1:45" x14ac:dyDescent="0.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  <c r="AA302" s="53"/>
      <c r="AB302" s="53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</row>
    <row r="303" spans="1:45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  <c r="AA303" s="53"/>
      <c r="AB303" s="53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</row>
    <row r="304" spans="1:45" x14ac:dyDescent="0.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  <c r="AA304" s="53"/>
      <c r="AB304" s="53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</row>
    <row r="305" spans="1:45" x14ac:dyDescent="0.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  <c r="AA305" s="53"/>
      <c r="AB305" s="53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</row>
    <row r="306" spans="1:45" x14ac:dyDescent="0.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  <c r="AA306" s="53"/>
      <c r="AB306" s="53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</row>
    <row r="307" spans="1:45" x14ac:dyDescent="0.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  <c r="AA307" s="53"/>
      <c r="AB307" s="53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</row>
    <row r="308" spans="1:45" x14ac:dyDescent="0.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  <c r="AA308" s="53"/>
      <c r="AB308" s="53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</row>
    <row r="309" spans="1:45" x14ac:dyDescent="0.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  <c r="AA309" s="53"/>
      <c r="AB309" s="53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</row>
    <row r="310" spans="1:45" x14ac:dyDescent="0.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  <c r="AA310" s="53"/>
      <c r="AB310" s="53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</row>
    <row r="311" spans="1:45" x14ac:dyDescent="0.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  <c r="AA311" s="53"/>
      <c r="AB311" s="53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</row>
    <row r="312" spans="1:45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  <c r="AA312" s="53"/>
      <c r="AB312" s="53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</row>
    <row r="313" spans="1:45" x14ac:dyDescent="0.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  <c r="AA313" s="53"/>
      <c r="AB313" s="53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</row>
    <row r="314" spans="1:45" x14ac:dyDescent="0.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  <c r="AA314" s="53"/>
      <c r="AB314" s="53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</row>
    <row r="315" spans="1:45" x14ac:dyDescent="0.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  <c r="AA315" s="53"/>
      <c r="AB315" s="53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</row>
    <row r="316" spans="1:45" x14ac:dyDescent="0.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  <c r="AA316" s="53"/>
      <c r="AB316" s="53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</row>
    <row r="317" spans="1:45" x14ac:dyDescent="0.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  <c r="AA317" s="53"/>
      <c r="AB317" s="53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</row>
    <row r="318" spans="1:45" x14ac:dyDescent="0.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  <c r="AA318" s="53"/>
      <c r="AB318" s="53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</row>
    <row r="319" spans="1:45" x14ac:dyDescent="0.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53"/>
      <c r="AB319" s="53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</row>
    <row r="320" spans="1:45" x14ac:dyDescent="0.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  <c r="AA320" s="53"/>
      <c r="AB320" s="53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</row>
    <row r="321" spans="1:45" x14ac:dyDescent="0.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  <c r="AA321" s="53"/>
      <c r="AB321" s="53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</row>
    <row r="322" spans="1:45" x14ac:dyDescent="0.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  <c r="AA322" s="53"/>
      <c r="AB322" s="53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</row>
    <row r="323" spans="1:45" x14ac:dyDescent="0.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  <c r="AA323" s="53"/>
      <c r="AB323" s="53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</row>
    <row r="324" spans="1:45" x14ac:dyDescent="0.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  <c r="AA324" s="53"/>
      <c r="AB324" s="53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</row>
    <row r="325" spans="1:45" x14ac:dyDescent="0.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  <c r="AA325" s="53"/>
      <c r="AB325" s="53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</row>
    <row r="326" spans="1:45" x14ac:dyDescent="0.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  <c r="AA326" s="53"/>
      <c r="AB326" s="53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</row>
    <row r="327" spans="1:45" x14ac:dyDescent="0.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  <c r="AA327" s="53"/>
      <c r="AB327" s="53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</row>
    <row r="328" spans="1:45" x14ac:dyDescent="0.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53"/>
      <c r="AB328" s="53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</row>
    <row r="329" spans="1:45" x14ac:dyDescent="0.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  <c r="AA329" s="53"/>
      <c r="AB329" s="53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</row>
    <row r="330" spans="1:45" x14ac:dyDescent="0.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  <c r="AA330" s="53"/>
      <c r="AB330" s="53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</row>
    <row r="331" spans="1:45" x14ac:dyDescent="0.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  <c r="AA331" s="53"/>
      <c r="AB331" s="53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</row>
    <row r="332" spans="1:45" x14ac:dyDescent="0.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  <c r="AA332" s="53"/>
      <c r="AB332" s="53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</row>
    <row r="333" spans="1:45" x14ac:dyDescent="0.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  <c r="AA333" s="53"/>
      <c r="AB333" s="53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</row>
    <row r="334" spans="1:45" x14ac:dyDescent="0.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  <c r="AA334" s="53"/>
      <c r="AB334" s="53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</row>
    <row r="335" spans="1:45" x14ac:dyDescent="0.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  <c r="AA335" s="53"/>
      <c r="AB335" s="53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</row>
    <row r="336" spans="1:45" x14ac:dyDescent="0.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  <c r="AA336" s="53"/>
      <c r="AB336" s="53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</row>
    <row r="337" spans="1:45" x14ac:dyDescent="0.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  <c r="AA337" s="53"/>
      <c r="AB337" s="53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</row>
    <row r="338" spans="1:45" x14ac:dyDescent="0.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  <c r="AA338" s="53"/>
      <c r="AB338" s="53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</row>
    <row r="339" spans="1:45" x14ac:dyDescent="0.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  <c r="AA339" s="53"/>
      <c r="AB339" s="53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</row>
    <row r="340" spans="1:45" x14ac:dyDescent="0.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  <c r="AA340" s="53"/>
      <c r="AB340" s="53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</row>
    <row r="341" spans="1:45" x14ac:dyDescent="0.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  <c r="AA341" s="53"/>
      <c r="AB341" s="53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</row>
    <row r="342" spans="1:45" x14ac:dyDescent="0.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  <c r="AA342" s="53"/>
      <c r="AB342" s="53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</row>
    <row r="343" spans="1:45" x14ac:dyDescent="0.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  <c r="AA343" s="53"/>
      <c r="AB343" s="53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</row>
    <row r="344" spans="1:45" x14ac:dyDescent="0.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  <c r="AA344" s="53"/>
      <c r="AB344" s="53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</row>
    <row r="345" spans="1:45" x14ac:dyDescent="0.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  <c r="AA345" s="53"/>
      <c r="AB345" s="53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</row>
    <row r="346" spans="1:45" x14ac:dyDescent="0.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  <c r="AA346" s="53"/>
      <c r="AB346" s="53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</row>
    <row r="347" spans="1:45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  <c r="AA347" s="53"/>
      <c r="AB347" s="53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</row>
    <row r="348" spans="1:45" x14ac:dyDescent="0.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  <c r="AA348" s="53"/>
      <c r="AB348" s="53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</row>
    <row r="349" spans="1:45" x14ac:dyDescent="0.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  <c r="AA349" s="53"/>
      <c r="AB349" s="53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</row>
    <row r="350" spans="1:45" x14ac:dyDescent="0.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  <c r="AA350" s="53"/>
      <c r="AB350" s="53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</row>
    <row r="351" spans="1:45" x14ac:dyDescent="0.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  <c r="AA351" s="53"/>
      <c r="AB351" s="53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</row>
    <row r="352" spans="1:45" x14ac:dyDescent="0.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  <c r="AA352" s="53"/>
      <c r="AB352" s="53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</row>
    <row r="353" spans="1:45" x14ac:dyDescent="0.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  <c r="AA353" s="53"/>
      <c r="AB353" s="53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</row>
    <row r="354" spans="1:45" x14ac:dyDescent="0.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  <c r="AA354" s="53"/>
      <c r="AB354" s="53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</row>
    <row r="355" spans="1:45" x14ac:dyDescent="0.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  <c r="AA355" s="53"/>
      <c r="AB355" s="53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</row>
    <row r="356" spans="1:45" x14ac:dyDescent="0.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  <c r="AA356" s="53"/>
      <c r="AB356" s="53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</row>
    <row r="357" spans="1:45" x14ac:dyDescent="0.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  <c r="AA357" s="53"/>
      <c r="AB357" s="53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</row>
    <row r="358" spans="1:45" x14ac:dyDescent="0.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  <c r="AA358" s="53"/>
      <c r="AB358" s="53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</row>
    <row r="359" spans="1:45" x14ac:dyDescent="0.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  <c r="AA359" s="53"/>
      <c r="AB359" s="53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</row>
    <row r="360" spans="1:45" x14ac:dyDescent="0.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  <c r="AA360" s="53"/>
      <c r="AB360" s="53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</row>
    <row r="361" spans="1:45" x14ac:dyDescent="0.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  <c r="AA361" s="53"/>
      <c r="AB361" s="53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</row>
    <row r="362" spans="1:45" x14ac:dyDescent="0.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  <c r="AA362" s="53"/>
      <c r="AB362" s="53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</row>
    <row r="363" spans="1:45" x14ac:dyDescent="0.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  <c r="AA363" s="53"/>
      <c r="AB363" s="53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</row>
    <row r="364" spans="1:45" x14ac:dyDescent="0.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  <c r="AA364" s="53"/>
      <c r="AB364" s="53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</row>
    <row r="365" spans="1:45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  <c r="AA365" s="53"/>
      <c r="AB365" s="53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</row>
    <row r="366" spans="1:45" x14ac:dyDescent="0.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  <c r="AA366" s="53"/>
      <c r="AB366" s="53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</row>
    <row r="367" spans="1:45" x14ac:dyDescent="0.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  <c r="AA367" s="53"/>
      <c r="AB367" s="53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</row>
    <row r="368" spans="1:45" x14ac:dyDescent="0.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  <c r="AA368" s="53"/>
      <c r="AB368" s="53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</row>
    <row r="369" spans="1:45" x14ac:dyDescent="0.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  <c r="AA369" s="53"/>
      <c r="AB369" s="53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</row>
    <row r="370" spans="1:45" x14ac:dyDescent="0.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  <c r="AA370" s="53"/>
      <c r="AB370" s="53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</row>
    <row r="371" spans="1:45" x14ac:dyDescent="0.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  <c r="AA371" s="53"/>
      <c r="AB371" s="53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</row>
    <row r="372" spans="1:45" x14ac:dyDescent="0.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  <c r="AA372" s="53"/>
      <c r="AB372" s="53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</row>
    <row r="373" spans="1:45" x14ac:dyDescent="0.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  <c r="AA373" s="53"/>
      <c r="AB373" s="53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</row>
    <row r="374" spans="1:45" x14ac:dyDescent="0.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  <c r="AA374" s="53"/>
      <c r="AB374" s="53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</row>
    <row r="375" spans="1:45" x14ac:dyDescent="0.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  <c r="AA375" s="53"/>
      <c r="AB375" s="53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</row>
    <row r="376" spans="1:45" x14ac:dyDescent="0.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  <c r="AA376" s="53"/>
      <c r="AB376" s="53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</row>
    <row r="377" spans="1:45" x14ac:dyDescent="0.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  <c r="AA377" s="53"/>
      <c r="AB377" s="53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</row>
    <row r="378" spans="1:45" x14ac:dyDescent="0.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  <c r="AA378" s="53"/>
      <c r="AB378" s="53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</row>
    <row r="379" spans="1:45" x14ac:dyDescent="0.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  <c r="AA379" s="53"/>
      <c r="AB379" s="53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</row>
    <row r="380" spans="1:45" x14ac:dyDescent="0.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  <c r="AA380" s="53"/>
      <c r="AB380" s="53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</row>
    <row r="381" spans="1:45" x14ac:dyDescent="0.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  <c r="AA381" s="53"/>
      <c r="AB381" s="53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</row>
    <row r="382" spans="1:45" x14ac:dyDescent="0.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  <c r="AA382" s="53"/>
      <c r="AB382" s="53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</row>
    <row r="383" spans="1:45" x14ac:dyDescent="0.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  <c r="AA383" s="53"/>
      <c r="AB383" s="53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</row>
    <row r="384" spans="1:45" x14ac:dyDescent="0.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  <c r="AA384" s="53"/>
      <c r="AB384" s="53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</row>
    <row r="385" spans="1:45" x14ac:dyDescent="0.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  <c r="AA385" s="53"/>
      <c r="AB385" s="53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</row>
    <row r="386" spans="1:45" x14ac:dyDescent="0.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  <c r="AA386" s="53"/>
      <c r="AB386" s="53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</row>
    <row r="387" spans="1:45" x14ac:dyDescent="0.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  <c r="AA387" s="53"/>
      <c r="AB387" s="53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</row>
    <row r="388" spans="1:45" x14ac:dyDescent="0.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  <c r="AA388" s="53"/>
      <c r="AB388" s="53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</row>
    <row r="389" spans="1:45" x14ac:dyDescent="0.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  <c r="AA389" s="53"/>
      <c r="AB389" s="53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</row>
    <row r="390" spans="1:45" x14ac:dyDescent="0.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  <c r="AA390" s="53"/>
      <c r="AB390" s="53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</row>
    <row r="391" spans="1:45" x14ac:dyDescent="0.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  <c r="AA391" s="53"/>
      <c r="AB391" s="53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</row>
    <row r="392" spans="1:45" x14ac:dyDescent="0.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  <c r="AA392" s="53"/>
      <c r="AB392" s="53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</row>
    <row r="393" spans="1:45" x14ac:dyDescent="0.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  <c r="AA393" s="53"/>
      <c r="AB393" s="53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</row>
    <row r="394" spans="1:45" x14ac:dyDescent="0.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  <c r="AA394" s="53"/>
      <c r="AB394" s="53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</row>
    <row r="395" spans="1:45" x14ac:dyDescent="0.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  <c r="AA395" s="53"/>
      <c r="AB395" s="53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</row>
    <row r="396" spans="1:45" x14ac:dyDescent="0.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  <c r="AA396" s="53"/>
      <c r="AB396" s="53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</row>
    <row r="397" spans="1:45" x14ac:dyDescent="0.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  <c r="AA397" s="53"/>
      <c r="AB397" s="53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</row>
    <row r="398" spans="1:45" x14ac:dyDescent="0.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  <c r="AA398" s="53"/>
      <c r="AB398" s="53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</row>
    <row r="399" spans="1:45" x14ac:dyDescent="0.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  <c r="AA399" s="53"/>
      <c r="AB399" s="53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</row>
    <row r="400" spans="1:45" x14ac:dyDescent="0.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  <c r="AA400" s="53"/>
      <c r="AB400" s="53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</row>
    <row r="401" spans="1:45" x14ac:dyDescent="0.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  <c r="AA401" s="53"/>
      <c r="AB401" s="53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</row>
    <row r="402" spans="1:45" x14ac:dyDescent="0.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  <c r="AA402" s="53"/>
      <c r="AB402" s="53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</row>
    <row r="403" spans="1:45" x14ac:dyDescent="0.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  <c r="AA403" s="53"/>
      <c r="AB403" s="53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</row>
    <row r="404" spans="1:45" x14ac:dyDescent="0.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  <c r="AA404" s="53"/>
      <c r="AB404" s="53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</row>
    <row r="405" spans="1:45" x14ac:dyDescent="0.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  <c r="AA405" s="53"/>
      <c r="AB405" s="53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</row>
    <row r="406" spans="1:45" x14ac:dyDescent="0.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  <c r="AA406" s="53"/>
      <c r="AB406" s="53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</row>
    <row r="407" spans="1:45" x14ac:dyDescent="0.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  <c r="AA407" s="53"/>
      <c r="AB407" s="53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</row>
    <row r="408" spans="1:45" x14ac:dyDescent="0.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  <c r="AA408" s="53"/>
      <c r="AB408" s="53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</row>
    <row r="409" spans="1:45" x14ac:dyDescent="0.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  <c r="AA409" s="53"/>
      <c r="AB409" s="53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</row>
    <row r="410" spans="1:45" x14ac:dyDescent="0.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  <c r="AA410" s="53"/>
      <c r="AB410" s="53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</row>
    <row r="411" spans="1:45" x14ac:dyDescent="0.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  <c r="AA411" s="53"/>
      <c r="AB411" s="53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</row>
    <row r="412" spans="1:45" x14ac:dyDescent="0.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  <c r="AA412" s="53"/>
      <c r="AB412" s="53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</row>
    <row r="413" spans="1:45" x14ac:dyDescent="0.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  <c r="AA413" s="53"/>
      <c r="AB413" s="53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</row>
    <row r="414" spans="1:45" x14ac:dyDescent="0.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  <c r="AA414" s="53"/>
      <c r="AB414" s="53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</row>
    <row r="415" spans="1:45" x14ac:dyDescent="0.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  <c r="AA415" s="53"/>
      <c r="AB415" s="53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</row>
    <row r="416" spans="1:45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  <c r="AA416" s="53"/>
      <c r="AB416" s="53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</row>
    <row r="417" spans="1:45" x14ac:dyDescent="0.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  <c r="AA417" s="53"/>
      <c r="AB417" s="53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</row>
    <row r="418" spans="1:45" x14ac:dyDescent="0.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  <c r="AA418" s="53"/>
      <c r="AB418" s="53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</row>
    <row r="419" spans="1:45" x14ac:dyDescent="0.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  <c r="AA419" s="53"/>
      <c r="AB419" s="53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</row>
    <row r="420" spans="1:45" x14ac:dyDescent="0.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  <c r="AA420" s="53"/>
      <c r="AB420" s="53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</row>
    <row r="421" spans="1:45" x14ac:dyDescent="0.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  <c r="AA421" s="53"/>
      <c r="AB421" s="53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</row>
    <row r="422" spans="1:45" x14ac:dyDescent="0.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  <c r="AA422" s="53"/>
      <c r="AB422" s="53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</row>
    <row r="423" spans="1:45" x14ac:dyDescent="0.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  <c r="AA423" s="53"/>
      <c r="AB423" s="53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</row>
    <row r="424" spans="1:45" x14ac:dyDescent="0.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  <c r="AA424" s="53"/>
      <c r="AB424" s="53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</row>
    <row r="425" spans="1:45" x14ac:dyDescent="0.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  <c r="AA425" s="53"/>
      <c r="AB425" s="53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</row>
    <row r="426" spans="1:45" x14ac:dyDescent="0.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  <c r="AA426" s="53"/>
      <c r="AB426" s="53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</row>
    <row r="427" spans="1:45" x14ac:dyDescent="0.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  <c r="AA427" s="53"/>
      <c r="AB427" s="53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</row>
    <row r="428" spans="1:45" x14ac:dyDescent="0.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  <c r="AA428" s="53"/>
      <c r="AB428" s="53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</row>
    <row r="429" spans="1:45" x14ac:dyDescent="0.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  <c r="AA429" s="53"/>
      <c r="AB429" s="53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</row>
    <row r="430" spans="1:45" x14ac:dyDescent="0.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41"/>
      <c r="Q430" s="41"/>
      <c r="R430" s="41"/>
      <c r="S430" s="41"/>
      <c r="T430" s="41"/>
      <c r="U430" s="41"/>
      <c r="V430" s="41"/>
      <c r="W430" s="41"/>
      <c r="X430" s="41"/>
      <c r="Y430" s="41"/>
      <c r="Z430" s="41"/>
      <c r="AA430" s="53"/>
      <c r="AB430" s="53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</row>
    <row r="431" spans="1:45" x14ac:dyDescent="0.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  <c r="AA431" s="53"/>
      <c r="AB431" s="53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</row>
    <row r="432" spans="1:45" x14ac:dyDescent="0.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  <c r="AA432" s="53"/>
      <c r="AB432" s="53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</row>
    <row r="433" spans="1:45" x14ac:dyDescent="0.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  <c r="AA433" s="53"/>
      <c r="AB433" s="53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</row>
    <row r="434" spans="1:45" x14ac:dyDescent="0.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  <c r="AA434" s="53"/>
      <c r="AB434" s="53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</row>
    <row r="435" spans="1:45" x14ac:dyDescent="0.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41"/>
      <c r="Q435" s="41"/>
      <c r="R435" s="41"/>
      <c r="S435" s="41"/>
      <c r="T435" s="41"/>
      <c r="U435" s="41"/>
      <c r="V435" s="41"/>
      <c r="W435" s="41"/>
      <c r="X435" s="41"/>
      <c r="Y435" s="41"/>
      <c r="Z435" s="41"/>
      <c r="AA435" s="53"/>
      <c r="AB435" s="53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</row>
    <row r="436" spans="1:45" x14ac:dyDescent="0.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  <c r="AA436" s="53"/>
      <c r="AB436" s="53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</row>
    <row r="437" spans="1:45" x14ac:dyDescent="0.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41"/>
      <c r="AA437" s="53"/>
      <c r="AB437" s="53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</row>
    <row r="438" spans="1:45" x14ac:dyDescent="0.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41"/>
      <c r="AA438" s="53"/>
      <c r="AB438" s="53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</row>
    <row r="439" spans="1:45" x14ac:dyDescent="0.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  <c r="AA439" s="53"/>
      <c r="AB439" s="53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</row>
    <row r="440" spans="1:45" x14ac:dyDescent="0.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  <c r="AA440" s="53"/>
      <c r="AB440" s="53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</row>
    <row r="441" spans="1:45" x14ac:dyDescent="0.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41"/>
      <c r="AA441" s="53"/>
      <c r="AB441" s="53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</row>
    <row r="442" spans="1:45" x14ac:dyDescent="0.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41"/>
      <c r="AA442" s="53"/>
      <c r="AB442" s="53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</row>
    <row r="443" spans="1:45" x14ac:dyDescent="0.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  <c r="AA443" s="53"/>
      <c r="AB443" s="53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</row>
    <row r="444" spans="1:45" x14ac:dyDescent="0.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41"/>
      <c r="AA444" s="53"/>
      <c r="AB444" s="53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</row>
    <row r="445" spans="1:45" x14ac:dyDescent="0.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  <c r="AA445" s="53"/>
      <c r="AB445" s="53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</row>
    <row r="446" spans="1:45" x14ac:dyDescent="0.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  <c r="AA446" s="53"/>
      <c r="AB446" s="53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</row>
    <row r="447" spans="1:45" x14ac:dyDescent="0.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41"/>
      <c r="AA447" s="53"/>
      <c r="AB447" s="53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</row>
    <row r="448" spans="1:45" x14ac:dyDescent="0.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41"/>
      <c r="AA448" s="53"/>
      <c r="AB448" s="53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</row>
    <row r="449" spans="1:45" x14ac:dyDescent="0.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41"/>
      <c r="Q449" s="41"/>
      <c r="R449" s="41"/>
      <c r="S449" s="41"/>
      <c r="T449" s="41"/>
      <c r="U449" s="41"/>
      <c r="V449" s="41"/>
      <c r="W449" s="41"/>
      <c r="X449" s="41"/>
      <c r="Y449" s="41"/>
      <c r="Z449" s="41"/>
      <c r="AA449" s="53"/>
      <c r="AB449" s="53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</row>
    <row r="450" spans="1:45" x14ac:dyDescent="0.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41"/>
      <c r="AA450" s="53"/>
      <c r="AB450" s="53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</row>
    <row r="451" spans="1:45" x14ac:dyDescent="0.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41"/>
      <c r="Q451" s="41"/>
      <c r="R451" s="41"/>
      <c r="S451" s="41"/>
      <c r="T451" s="41"/>
      <c r="U451" s="41"/>
      <c r="V451" s="41"/>
      <c r="W451" s="41"/>
      <c r="X451" s="41"/>
      <c r="Y451" s="41"/>
      <c r="Z451" s="41"/>
      <c r="AA451" s="53"/>
      <c r="AB451" s="53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</row>
    <row r="452" spans="1:45" x14ac:dyDescent="0.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41"/>
      <c r="Q452" s="41"/>
      <c r="R452" s="41"/>
      <c r="S452" s="41"/>
      <c r="T452" s="41"/>
      <c r="U452" s="41"/>
      <c r="V452" s="41"/>
      <c r="W452" s="41"/>
      <c r="X452" s="41"/>
      <c r="Y452" s="41"/>
      <c r="Z452" s="41"/>
      <c r="AA452" s="53"/>
      <c r="AB452" s="53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</row>
    <row r="453" spans="1:45" x14ac:dyDescent="0.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41"/>
      <c r="Q453" s="41"/>
      <c r="R453" s="41"/>
      <c r="S453" s="41"/>
      <c r="T453" s="41"/>
      <c r="U453" s="41"/>
      <c r="V453" s="41"/>
      <c r="W453" s="41"/>
      <c r="X453" s="41"/>
      <c r="Y453" s="41"/>
      <c r="Z453" s="41"/>
      <c r="AA453" s="53"/>
      <c r="AB453" s="53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</row>
    <row r="454" spans="1:45" x14ac:dyDescent="0.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41"/>
      <c r="Q454" s="41"/>
      <c r="R454" s="41"/>
      <c r="S454" s="41"/>
      <c r="T454" s="41"/>
      <c r="U454" s="41"/>
      <c r="V454" s="41"/>
      <c r="W454" s="41"/>
      <c r="X454" s="41"/>
      <c r="Y454" s="41"/>
      <c r="Z454" s="41"/>
      <c r="AA454" s="53"/>
      <c r="AB454" s="53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</row>
    <row r="455" spans="1:45" x14ac:dyDescent="0.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41"/>
      <c r="AA455" s="53"/>
      <c r="AB455" s="53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</row>
    <row r="456" spans="1:45" x14ac:dyDescent="0.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41"/>
      <c r="AA456" s="53"/>
      <c r="AB456" s="53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</row>
    <row r="457" spans="1:45" x14ac:dyDescent="0.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41"/>
      <c r="Q457" s="41"/>
      <c r="R457" s="41"/>
      <c r="S457" s="41"/>
      <c r="T457" s="41"/>
      <c r="U457" s="41"/>
      <c r="V457" s="41"/>
      <c r="W457" s="41"/>
      <c r="X457" s="41"/>
      <c r="Y457" s="41"/>
      <c r="Z457" s="41"/>
      <c r="AA457" s="53"/>
      <c r="AB457" s="53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</row>
    <row r="458" spans="1:45" x14ac:dyDescent="0.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41"/>
      <c r="Q458" s="41"/>
      <c r="R458" s="41"/>
      <c r="S458" s="41"/>
      <c r="T458" s="41"/>
      <c r="U458" s="41"/>
      <c r="V458" s="41"/>
      <c r="W458" s="41"/>
      <c r="X458" s="41"/>
      <c r="Y458" s="41"/>
      <c r="Z458" s="41"/>
      <c r="AA458" s="53"/>
      <c r="AB458" s="53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</row>
    <row r="459" spans="1:45" x14ac:dyDescent="0.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41"/>
      <c r="Q459" s="41"/>
      <c r="R459" s="41"/>
      <c r="S459" s="41"/>
      <c r="T459" s="41"/>
      <c r="U459" s="41"/>
      <c r="V459" s="41"/>
      <c r="W459" s="41"/>
      <c r="X459" s="41"/>
      <c r="Y459" s="41"/>
      <c r="Z459" s="41"/>
      <c r="AA459" s="53"/>
      <c r="AB459" s="53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</row>
    <row r="460" spans="1:45" x14ac:dyDescent="0.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41"/>
      <c r="Q460" s="41"/>
      <c r="R460" s="41"/>
      <c r="S460" s="41"/>
      <c r="T460" s="41"/>
      <c r="U460" s="41"/>
      <c r="V460" s="41"/>
      <c r="W460" s="41"/>
      <c r="X460" s="41"/>
      <c r="Y460" s="41"/>
      <c r="Z460" s="41"/>
      <c r="AA460" s="53"/>
      <c r="AB460" s="53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</row>
    <row r="461" spans="1:45" x14ac:dyDescent="0.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41"/>
      <c r="Q461" s="41"/>
      <c r="R461" s="41"/>
      <c r="S461" s="41"/>
      <c r="T461" s="41"/>
      <c r="U461" s="41"/>
      <c r="V461" s="41"/>
      <c r="W461" s="41"/>
      <c r="X461" s="41"/>
      <c r="Y461" s="41"/>
      <c r="Z461" s="41"/>
      <c r="AA461" s="53"/>
      <c r="AB461" s="53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</row>
    <row r="462" spans="1:45" x14ac:dyDescent="0.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41"/>
      <c r="AA462" s="53"/>
      <c r="AB462" s="53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</row>
    <row r="463" spans="1:45" x14ac:dyDescent="0.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41"/>
      <c r="Q463" s="41"/>
      <c r="R463" s="41"/>
      <c r="S463" s="41"/>
      <c r="T463" s="41"/>
      <c r="U463" s="41"/>
      <c r="V463" s="41"/>
      <c r="W463" s="41"/>
      <c r="X463" s="41"/>
      <c r="Y463" s="41"/>
      <c r="Z463" s="41"/>
      <c r="AA463" s="53"/>
      <c r="AB463" s="53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</row>
    <row r="464" spans="1:45" x14ac:dyDescent="0.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41"/>
      <c r="Q464" s="41"/>
      <c r="R464" s="41"/>
      <c r="S464" s="41"/>
      <c r="T464" s="41"/>
      <c r="U464" s="41"/>
      <c r="V464" s="41"/>
      <c r="W464" s="41"/>
      <c r="X464" s="41"/>
      <c r="Y464" s="41"/>
      <c r="Z464" s="41"/>
      <c r="AA464" s="53"/>
      <c r="AB464" s="53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</row>
    <row r="465" spans="1:45" x14ac:dyDescent="0.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41"/>
      <c r="Q465" s="41"/>
      <c r="R465" s="41"/>
      <c r="S465" s="41"/>
      <c r="T465" s="41"/>
      <c r="U465" s="41"/>
      <c r="V465" s="41"/>
      <c r="W465" s="41"/>
      <c r="X465" s="41"/>
      <c r="Y465" s="41"/>
      <c r="Z465" s="41"/>
      <c r="AA465" s="53"/>
      <c r="AB465" s="53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</row>
    <row r="466" spans="1:45" x14ac:dyDescent="0.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  <c r="AA466" s="53"/>
      <c r="AB466" s="53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</row>
    <row r="467" spans="1:45" x14ac:dyDescent="0.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41"/>
      <c r="Q467" s="41"/>
      <c r="R467" s="41"/>
      <c r="S467" s="41"/>
      <c r="T467" s="41"/>
      <c r="U467" s="41"/>
      <c r="V467" s="41"/>
      <c r="W467" s="41"/>
      <c r="X467" s="41"/>
      <c r="Y467" s="41"/>
      <c r="Z467" s="41"/>
      <c r="AA467" s="53"/>
      <c r="AB467" s="53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</row>
    <row r="468" spans="1:45" x14ac:dyDescent="0.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41"/>
      <c r="Q468" s="41"/>
      <c r="R468" s="41"/>
      <c r="S468" s="41"/>
      <c r="T468" s="41"/>
      <c r="U468" s="41"/>
      <c r="V468" s="41"/>
      <c r="W468" s="41"/>
      <c r="X468" s="41"/>
      <c r="Y468" s="41"/>
      <c r="Z468" s="41"/>
      <c r="AA468" s="53"/>
      <c r="AB468" s="53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</row>
    <row r="469" spans="1:45" x14ac:dyDescent="0.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  <c r="AA469" s="53"/>
      <c r="AB469" s="53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</row>
    <row r="470" spans="1:45" x14ac:dyDescent="0.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41"/>
      <c r="Q470" s="41"/>
      <c r="R470" s="41"/>
      <c r="S470" s="41"/>
      <c r="T470" s="41"/>
      <c r="U470" s="41"/>
      <c r="V470" s="41"/>
      <c r="W470" s="41"/>
      <c r="X470" s="41"/>
      <c r="Y470" s="41"/>
      <c r="Z470" s="41"/>
      <c r="AA470" s="53"/>
      <c r="AB470" s="53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</row>
    <row r="471" spans="1:45" x14ac:dyDescent="0.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41"/>
      <c r="Q471" s="41"/>
      <c r="R471" s="41"/>
      <c r="S471" s="41"/>
      <c r="T471" s="41"/>
      <c r="U471" s="41"/>
      <c r="V471" s="41"/>
      <c r="W471" s="41"/>
      <c r="X471" s="41"/>
      <c r="Y471" s="41"/>
      <c r="Z471" s="41"/>
      <c r="AA471" s="53"/>
      <c r="AB471" s="53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</row>
    <row r="472" spans="1:45" x14ac:dyDescent="0.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41"/>
      <c r="Q472" s="41"/>
      <c r="R472" s="41"/>
      <c r="S472" s="41"/>
      <c r="T472" s="41"/>
      <c r="U472" s="41"/>
      <c r="V472" s="41"/>
      <c r="W472" s="41"/>
      <c r="X472" s="41"/>
      <c r="Y472" s="41"/>
      <c r="Z472" s="41"/>
      <c r="AA472" s="53"/>
      <c r="AB472" s="53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</row>
    <row r="473" spans="1:45" x14ac:dyDescent="0.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  <c r="AA473" s="53"/>
      <c r="AB473" s="53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</row>
    <row r="474" spans="1:45" x14ac:dyDescent="0.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  <c r="AA474" s="53"/>
      <c r="AB474" s="53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</row>
    <row r="475" spans="1:45" x14ac:dyDescent="0.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41"/>
      <c r="Q475" s="41"/>
      <c r="R475" s="41"/>
      <c r="S475" s="41"/>
      <c r="T475" s="41"/>
      <c r="U475" s="41"/>
      <c r="V475" s="41"/>
      <c r="W475" s="41"/>
      <c r="X475" s="41"/>
      <c r="Y475" s="41"/>
      <c r="Z475" s="41"/>
      <c r="AA475" s="53"/>
      <c r="AB475" s="53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</row>
    <row r="476" spans="1:45" x14ac:dyDescent="0.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41"/>
      <c r="Q476" s="41"/>
      <c r="R476" s="41"/>
      <c r="S476" s="41"/>
      <c r="T476" s="41"/>
      <c r="U476" s="41"/>
      <c r="V476" s="41"/>
      <c r="W476" s="41"/>
      <c r="X476" s="41"/>
      <c r="Y476" s="41"/>
      <c r="Z476" s="41"/>
      <c r="AA476" s="53"/>
      <c r="AB476" s="53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</row>
    <row r="477" spans="1:45" x14ac:dyDescent="0.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  <c r="AA477" s="53"/>
      <c r="AB477" s="53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</row>
    <row r="478" spans="1:45" x14ac:dyDescent="0.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41"/>
      <c r="Q478" s="41"/>
      <c r="R478" s="41"/>
      <c r="S478" s="41"/>
      <c r="T478" s="41"/>
      <c r="U478" s="41"/>
      <c r="V478" s="41"/>
      <c r="W478" s="41"/>
      <c r="X478" s="41"/>
      <c r="Y478" s="41"/>
      <c r="Z478" s="41"/>
      <c r="AA478" s="53"/>
      <c r="AB478" s="53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</row>
    <row r="479" spans="1:45" x14ac:dyDescent="0.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  <c r="AA479" s="53"/>
      <c r="AB479" s="53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</row>
    <row r="480" spans="1:45" x14ac:dyDescent="0.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41"/>
      <c r="Q480" s="41"/>
      <c r="R480" s="41"/>
      <c r="S480" s="41"/>
      <c r="T480" s="41"/>
      <c r="U480" s="41"/>
      <c r="V480" s="41"/>
      <c r="W480" s="41"/>
      <c r="X480" s="41"/>
      <c r="Y480" s="41"/>
      <c r="Z480" s="41"/>
      <c r="AA480" s="53"/>
      <c r="AB480" s="53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</row>
    <row r="481" spans="1:45" x14ac:dyDescent="0.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41"/>
      <c r="Q481" s="41"/>
      <c r="R481" s="41"/>
      <c r="S481" s="41"/>
      <c r="T481" s="41"/>
      <c r="U481" s="41"/>
      <c r="V481" s="41"/>
      <c r="W481" s="41"/>
      <c r="X481" s="41"/>
      <c r="Y481" s="41"/>
      <c r="Z481" s="41"/>
      <c r="AA481" s="53"/>
      <c r="AB481" s="53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</row>
    <row r="482" spans="1:45" x14ac:dyDescent="0.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41"/>
      <c r="Q482" s="41"/>
      <c r="R482" s="41"/>
      <c r="S482" s="41"/>
      <c r="T482" s="41"/>
      <c r="U482" s="41"/>
      <c r="V482" s="41"/>
      <c r="W482" s="41"/>
      <c r="X482" s="41"/>
      <c r="Y482" s="41"/>
      <c r="Z482" s="41"/>
      <c r="AA482" s="53"/>
      <c r="AB482" s="53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</row>
    <row r="483" spans="1:45" x14ac:dyDescent="0.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41"/>
      <c r="Q483" s="41"/>
      <c r="R483" s="41"/>
      <c r="S483" s="41"/>
      <c r="T483" s="41"/>
      <c r="U483" s="41"/>
      <c r="V483" s="41"/>
      <c r="W483" s="41"/>
      <c r="X483" s="41"/>
      <c r="Y483" s="41"/>
      <c r="Z483" s="41"/>
      <c r="AA483" s="53"/>
      <c r="AB483" s="53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</row>
    <row r="484" spans="1:45" x14ac:dyDescent="0.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41"/>
      <c r="Q484" s="41"/>
      <c r="R484" s="41"/>
      <c r="S484" s="41"/>
      <c r="T484" s="41"/>
      <c r="U484" s="41"/>
      <c r="V484" s="41"/>
      <c r="W484" s="41"/>
      <c r="X484" s="41"/>
      <c r="Y484" s="41"/>
      <c r="Z484" s="41"/>
      <c r="AA484" s="53"/>
      <c r="AB484" s="53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</row>
    <row r="485" spans="1:45" x14ac:dyDescent="0.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41"/>
      <c r="Q485" s="41"/>
      <c r="R485" s="41"/>
      <c r="S485" s="41"/>
      <c r="T485" s="41"/>
      <c r="U485" s="41"/>
      <c r="V485" s="41"/>
      <c r="W485" s="41"/>
      <c r="X485" s="41"/>
      <c r="Y485" s="41"/>
      <c r="Z485" s="41"/>
      <c r="AA485" s="53"/>
      <c r="AB485" s="53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</row>
    <row r="486" spans="1:45" x14ac:dyDescent="0.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41"/>
      <c r="Q486" s="41"/>
      <c r="R486" s="41"/>
      <c r="S486" s="41"/>
      <c r="T486" s="41"/>
      <c r="U486" s="41"/>
      <c r="V486" s="41"/>
      <c r="W486" s="41"/>
      <c r="X486" s="41"/>
      <c r="Y486" s="41"/>
      <c r="Z486" s="41"/>
      <c r="AA486" s="53"/>
      <c r="AB486" s="53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</row>
    <row r="487" spans="1:45" x14ac:dyDescent="0.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  <c r="AA487" s="53"/>
      <c r="AB487" s="53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</row>
    <row r="488" spans="1:45" x14ac:dyDescent="0.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41"/>
      <c r="Q488" s="41"/>
      <c r="R488" s="41"/>
      <c r="S488" s="41"/>
      <c r="T488" s="41"/>
      <c r="U488" s="41"/>
      <c r="V488" s="41"/>
      <c r="W488" s="41"/>
      <c r="X488" s="41"/>
      <c r="Y488" s="41"/>
      <c r="Z488" s="41"/>
      <c r="AA488" s="53"/>
      <c r="AB488" s="53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</row>
    <row r="489" spans="1:45" x14ac:dyDescent="0.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41"/>
      <c r="Q489" s="41"/>
      <c r="R489" s="41"/>
      <c r="S489" s="41"/>
      <c r="T489" s="41"/>
      <c r="U489" s="41"/>
      <c r="V489" s="41"/>
      <c r="W489" s="41"/>
      <c r="X489" s="41"/>
      <c r="Y489" s="41"/>
      <c r="Z489" s="41"/>
      <c r="AA489" s="53"/>
      <c r="AB489" s="53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</row>
    <row r="490" spans="1:45" x14ac:dyDescent="0.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41"/>
      <c r="Q490" s="41"/>
      <c r="R490" s="41"/>
      <c r="S490" s="41"/>
      <c r="T490" s="41"/>
      <c r="U490" s="41"/>
      <c r="V490" s="41"/>
      <c r="W490" s="41"/>
      <c r="X490" s="41"/>
      <c r="Y490" s="41"/>
      <c r="Z490" s="41"/>
      <c r="AA490" s="53"/>
      <c r="AB490" s="53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</row>
    <row r="491" spans="1:45" x14ac:dyDescent="0.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41"/>
      <c r="Q491" s="41"/>
      <c r="R491" s="41"/>
      <c r="S491" s="41"/>
      <c r="T491" s="41"/>
      <c r="U491" s="41"/>
      <c r="V491" s="41"/>
      <c r="W491" s="41"/>
      <c r="X491" s="41"/>
      <c r="Y491" s="41"/>
      <c r="Z491" s="41"/>
      <c r="AA491" s="53"/>
      <c r="AB491" s="53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</row>
    <row r="492" spans="1:45" x14ac:dyDescent="0.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41"/>
      <c r="Q492" s="41"/>
      <c r="R492" s="41"/>
      <c r="S492" s="41"/>
      <c r="T492" s="41"/>
      <c r="U492" s="41"/>
      <c r="V492" s="41"/>
      <c r="W492" s="41"/>
      <c r="X492" s="41"/>
      <c r="Y492" s="41"/>
      <c r="Z492" s="41"/>
      <c r="AA492" s="53"/>
      <c r="AB492" s="53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</row>
    <row r="493" spans="1:45" x14ac:dyDescent="0.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41"/>
      <c r="Q493" s="41"/>
      <c r="R493" s="41"/>
      <c r="S493" s="41"/>
      <c r="T493" s="41"/>
      <c r="U493" s="41"/>
      <c r="V493" s="41"/>
      <c r="W493" s="41"/>
      <c r="X493" s="41"/>
      <c r="Y493" s="41"/>
      <c r="Z493" s="41"/>
      <c r="AA493" s="53"/>
      <c r="AB493" s="53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</row>
    <row r="494" spans="1:45" x14ac:dyDescent="0.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41"/>
      <c r="Q494" s="41"/>
      <c r="R494" s="41"/>
      <c r="S494" s="41"/>
      <c r="T494" s="41"/>
      <c r="U494" s="41"/>
      <c r="V494" s="41"/>
      <c r="W494" s="41"/>
      <c r="X494" s="41"/>
      <c r="Y494" s="41"/>
      <c r="Z494" s="41"/>
      <c r="AA494" s="53"/>
      <c r="AB494" s="53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</row>
    <row r="495" spans="1:45" x14ac:dyDescent="0.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41"/>
      <c r="Q495" s="41"/>
      <c r="R495" s="41"/>
      <c r="S495" s="41"/>
      <c r="T495" s="41"/>
      <c r="U495" s="41"/>
      <c r="V495" s="41"/>
      <c r="W495" s="41"/>
      <c r="X495" s="41"/>
      <c r="Y495" s="41"/>
      <c r="Z495" s="41"/>
      <c r="AA495" s="53"/>
      <c r="AB495" s="53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</row>
    <row r="496" spans="1:45" x14ac:dyDescent="0.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41"/>
      <c r="Q496" s="41"/>
      <c r="R496" s="41"/>
      <c r="S496" s="41"/>
      <c r="T496" s="41"/>
      <c r="U496" s="41"/>
      <c r="V496" s="41"/>
      <c r="W496" s="41"/>
      <c r="X496" s="41"/>
      <c r="Y496" s="41"/>
      <c r="Z496" s="41"/>
      <c r="AA496" s="53"/>
      <c r="AB496" s="53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</row>
    <row r="497" spans="1:45" x14ac:dyDescent="0.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41"/>
      <c r="Q497" s="41"/>
      <c r="R497" s="41"/>
      <c r="S497" s="41"/>
      <c r="T497" s="41"/>
      <c r="U497" s="41"/>
      <c r="V497" s="41"/>
      <c r="W497" s="41"/>
      <c r="X497" s="41"/>
      <c r="Y497" s="41"/>
      <c r="Z497" s="41"/>
      <c r="AA497" s="53"/>
      <c r="AB497" s="53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</row>
    <row r="498" spans="1:45" x14ac:dyDescent="0.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41"/>
      <c r="Q498" s="41"/>
      <c r="R498" s="41"/>
      <c r="S498" s="41"/>
      <c r="T498" s="41"/>
      <c r="U498" s="41"/>
      <c r="V498" s="41"/>
      <c r="W498" s="41"/>
      <c r="X498" s="41"/>
      <c r="Y498" s="41"/>
      <c r="Z498" s="41"/>
      <c r="AA498" s="53"/>
      <c r="AB498" s="53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</row>
    <row r="499" spans="1:45" x14ac:dyDescent="0.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41"/>
      <c r="Q499" s="41"/>
      <c r="R499" s="41"/>
      <c r="S499" s="41"/>
      <c r="T499" s="41"/>
      <c r="U499" s="41"/>
      <c r="V499" s="41"/>
      <c r="W499" s="41"/>
      <c r="X499" s="41"/>
      <c r="Y499" s="41"/>
      <c r="Z499" s="41"/>
      <c r="AA499" s="53"/>
      <c r="AB499" s="53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</row>
    <row r="500" spans="1:45" x14ac:dyDescent="0.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41"/>
      <c r="Q500" s="41"/>
      <c r="R500" s="41"/>
      <c r="S500" s="41"/>
      <c r="T500" s="41"/>
      <c r="U500" s="41"/>
      <c r="V500" s="41"/>
      <c r="W500" s="41"/>
      <c r="X500" s="41"/>
      <c r="Y500" s="41"/>
      <c r="Z500" s="41"/>
      <c r="AA500" s="53"/>
      <c r="AB500" s="53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</row>
    <row r="501" spans="1:45" x14ac:dyDescent="0.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41"/>
      <c r="Q501" s="41"/>
      <c r="R501" s="41"/>
      <c r="S501" s="41"/>
      <c r="T501" s="41"/>
      <c r="U501" s="41"/>
      <c r="V501" s="41"/>
      <c r="W501" s="41"/>
      <c r="X501" s="41"/>
      <c r="Y501" s="41"/>
      <c r="Z501" s="41"/>
      <c r="AA501" s="53"/>
      <c r="AB501" s="53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</row>
    <row r="502" spans="1:45" x14ac:dyDescent="0.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  <c r="AA502" s="53"/>
      <c r="AB502" s="53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</row>
    <row r="503" spans="1:45" x14ac:dyDescent="0.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41"/>
      <c r="Q503" s="41"/>
      <c r="R503" s="41"/>
      <c r="S503" s="41"/>
      <c r="T503" s="41"/>
      <c r="U503" s="41"/>
      <c r="V503" s="41"/>
      <c r="W503" s="41"/>
      <c r="X503" s="41"/>
      <c r="Y503" s="41"/>
      <c r="Z503" s="41"/>
      <c r="AA503" s="53"/>
      <c r="AB503" s="53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</row>
    <row r="504" spans="1:45" x14ac:dyDescent="0.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41"/>
      <c r="Q504" s="41"/>
      <c r="R504" s="41"/>
      <c r="S504" s="41"/>
      <c r="T504" s="41"/>
      <c r="U504" s="41"/>
      <c r="V504" s="41"/>
      <c r="W504" s="41"/>
      <c r="X504" s="41"/>
      <c r="Y504" s="41"/>
      <c r="Z504" s="41"/>
      <c r="AA504" s="53"/>
      <c r="AB504" s="53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</row>
    <row r="505" spans="1:45" x14ac:dyDescent="0.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41"/>
      <c r="Q505" s="41"/>
      <c r="R505" s="41"/>
      <c r="S505" s="41"/>
      <c r="T505" s="41"/>
      <c r="U505" s="41"/>
      <c r="V505" s="41"/>
      <c r="W505" s="41"/>
      <c r="X505" s="41"/>
      <c r="Y505" s="41"/>
      <c r="Z505" s="41"/>
      <c r="AA505" s="53"/>
      <c r="AB505" s="53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</row>
    <row r="506" spans="1:45" x14ac:dyDescent="0.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41"/>
      <c r="Q506" s="41"/>
      <c r="R506" s="41"/>
      <c r="S506" s="41"/>
      <c r="T506" s="41"/>
      <c r="U506" s="41"/>
      <c r="V506" s="41"/>
      <c r="W506" s="41"/>
      <c r="X506" s="41"/>
      <c r="Y506" s="41"/>
      <c r="Z506" s="41"/>
      <c r="AA506" s="53"/>
      <c r="AB506" s="53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</row>
    <row r="507" spans="1:45" x14ac:dyDescent="0.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41"/>
      <c r="Q507" s="41"/>
      <c r="R507" s="41"/>
      <c r="S507" s="41"/>
      <c r="T507" s="41"/>
      <c r="U507" s="41"/>
      <c r="V507" s="41"/>
      <c r="W507" s="41"/>
      <c r="X507" s="41"/>
      <c r="Y507" s="41"/>
      <c r="Z507" s="41"/>
      <c r="AA507" s="53"/>
      <c r="AB507" s="53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</row>
    <row r="508" spans="1:45" x14ac:dyDescent="0.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41"/>
      <c r="Q508" s="41"/>
      <c r="R508" s="41"/>
      <c r="S508" s="41"/>
      <c r="T508" s="41"/>
      <c r="U508" s="41"/>
      <c r="V508" s="41"/>
      <c r="W508" s="41"/>
      <c r="X508" s="41"/>
      <c r="Y508" s="41"/>
      <c r="Z508" s="41"/>
      <c r="AA508" s="53"/>
      <c r="AB508" s="53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</row>
    <row r="509" spans="1:45" x14ac:dyDescent="0.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41"/>
      <c r="Q509" s="41"/>
      <c r="R509" s="41"/>
      <c r="S509" s="41"/>
      <c r="T509" s="41"/>
      <c r="U509" s="41"/>
      <c r="V509" s="41"/>
      <c r="W509" s="41"/>
      <c r="X509" s="41"/>
      <c r="Y509" s="41"/>
      <c r="Z509" s="41"/>
      <c r="AA509" s="53"/>
      <c r="AB509" s="53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</row>
    <row r="510" spans="1:45" x14ac:dyDescent="0.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41"/>
      <c r="Q510" s="41"/>
      <c r="R510" s="41"/>
      <c r="S510" s="41"/>
      <c r="T510" s="41"/>
      <c r="U510" s="41"/>
      <c r="V510" s="41"/>
      <c r="W510" s="41"/>
      <c r="X510" s="41"/>
      <c r="Y510" s="41"/>
      <c r="Z510" s="41"/>
      <c r="AA510" s="53"/>
      <c r="AB510" s="53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</row>
    <row r="511" spans="1:45" x14ac:dyDescent="0.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41"/>
      <c r="Q511" s="41"/>
      <c r="R511" s="41"/>
      <c r="S511" s="41"/>
      <c r="T511" s="41"/>
      <c r="U511" s="41"/>
      <c r="V511" s="41"/>
      <c r="W511" s="41"/>
      <c r="X511" s="41"/>
      <c r="Y511" s="41"/>
      <c r="Z511" s="41"/>
      <c r="AA511" s="53"/>
      <c r="AB511" s="53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</row>
    <row r="512" spans="1:45" x14ac:dyDescent="0.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41"/>
      <c r="Q512" s="41"/>
      <c r="R512" s="41"/>
      <c r="S512" s="41"/>
      <c r="T512" s="41"/>
      <c r="U512" s="41"/>
      <c r="V512" s="41"/>
      <c r="W512" s="41"/>
      <c r="X512" s="41"/>
      <c r="Y512" s="41"/>
      <c r="Z512" s="41"/>
      <c r="AA512" s="53"/>
      <c r="AB512" s="53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</row>
    <row r="513" spans="1:45" x14ac:dyDescent="0.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41"/>
      <c r="Q513" s="41"/>
      <c r="R513" s="41"/>
      <c r="S513" s="41"/>
      <c r="T513" s="41"/>
      <c r="U513" s="41"/>
      <c r="V513" s="41"/>
      <c r="W513" s="41"/>
      <c r="X513" s="41"/>
      <c r="Y513" s="41"/>
      <c r="Z513" s="41"/>
      <c r="AA513" s="53"/>
      <c r="AB513" s="53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</row>
    <row r="514" spans="1:45" x14ac:dyDescent="0.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41"/>
      <c r="Q514" s="41"/>
      <c r="R514" s="41"/>
      <c r="S514" s="41"/>
      <c r="T514" s="41"/>
      <c r="U514" s="41"/>
      <c r="V514" s="41"/>
      <c r="W514" s="41"/>
      <c r="X514" s="41"/>
      <c r="Y514" s="41"/>
      <c r="Z514" s="41"/>
      <c r="AA514" s="53"/>
      <c r="AB514" s="53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</row>
    <row r="515" spans="1:45" x14ac:dyDescent="0.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41"/>
      <c r="Q515" s="41"/>
      <c r="R515" s="41"/>
      <c r="S515" s="41"/>
      <c r="T515" s="41"/>
      <c r="U515" s="41"/>
      <c r="V515" s="41"/>
      <c r="W515" s="41"/>
      <c r="X515" s="41"/>
      <c r="Y515" s="41"/>
      <c r="Z515" s="41"/>
      <c r="AA515" s="53"/>
      <c r="AB515" s="53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</row>
    <row r="516" spans="1:45" x14ac:dyDescent="0.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41"/>
      <c r="Q516" s="41"/>
      <c r="R516" s="41"/>
      <c r="S516" s="41"/>
      <c r="T516" s="41"/>
      <c r="U516" s="41"/>
      <c r="V516" s="41"/>
      <c r="W516" s="41"/>
      <c r="X516" s="41"/>
      <c r="Y516" s="41"/>
      <c r="Z516" s="41"/>
      <c r="AA516" s="53"/>
      <c r="AB516" s="53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</row>
    <row r="517" spans="1:45" x14ac:dyDescent="0.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41"/>
      <c r="Q517" s="41"/>
      <c r="R517" s="41"/>
      <c r="S517" s="41"/>
      <c r="T517" s="41"/>
      <c r="U517" s="41"/>
      <c r="V517" s="41"/>
      <c r="W517" s="41"/>
      <c r="X517" s="41"/>
      <c r="Y517" s="41"/>
      <c r="Z517" s="41"/>
      <c r="AA517" s="53"/>
      <c r="AB517" s="53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</row>
    <row r="518" spans="1:45" x14ac:dyDescent="0.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41"/>
      <c r="Q518" s="41"/>
      <c r="R518" s="41"/>
      <c r="S518" s="41"/>
      <c r="T518" s="41"/>
      <c r="U518" s="41"/>
      <c r="V518" s="41"/>
      <c r="W518" s="41"/>
      <c r="X518" s="41"/>
      <c r="Y518" s="41"/>
      <c r="Z518" s="41"/>
      <c r="AA518" s="53"/>
      <c r="AB518" s="53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</row>
    <row r="519" spans="1:45" x14ac:dyDescent="0.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  <c r="AA519" s="53"/>
      <c r="AB519" s="53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</row>
    <row r="520" spans="1:45" x14ac:dyDescent="0.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41"/>
      <c r="Q520" s="41"/>
      <c r="R520" s="41"/>
      <c r="S520" s="41"/>
      <c r="T520" s="41"/>
      <c r="U520" s="41"/>
      <c r="V520" s="41"/>
      <c r="W520" s="41"/>
      <c r="X520" s="41"/>
      <c r="Y520" s="41"/>
      <c r="Z520" s="41"/>
      <c r="AA520" s="53"/>
      <c r="AB520" s="53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</row>
    <row r="521" spans="1:45" x14ac:dyDescent="0.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41"/>
      <c r="Q521" s="41"/>
      <c r="R521" s="41"/>
      <c r="S521" s="41"/>
      <c r="T521" s="41"/>
      <c r="U521" s="41"/>
      <c r="V521" s="41"/>
      <c r="W521" s="41"/>
      <c r="X521" s="41"/>
      <c r="Y521" s="41"/>
      <c r="Z521" s="41"/>
      <c r="AA521" s="53"/>
      <c r="AB521" s="53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</row>
    <row r="522" spans="1:45" x14ac:dyDescent="0.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41"/>
      <c r="Q522" s="41"/>
      <c r="R522" s="41"/>
      <c r="S522" s="41"/>
      <c r="T522" s="41"/>
      <c r="U522" s="41"/>
      <c r="V522" s="41"/>
      <c r="W522" s="41"/>
      <c r="X522" s="41"/>
      <c r="Y522" s="41"/>
      <c r="Z522" s="41"/>
      <c r="AA522" s="53"/>
      <c r="AB522" s="53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</row>
    <row r="523" spans="1:45" x14ac:dyDescent="0.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41"/>
      <c r="Q523" s="41"/>
      <c r="R523" s="41"/>
      <c r="S523" s="41"/>
      <c r="T523" s="41"/>
      <c r="U523" s="41"/>
      <c r="V523" s="41"/>
      <c r="W523" s="41"/>
      <c r="X523" s="41"/>
      <c r="Y523" s="41"/>
      <c r="Z523" s="41"/>
      <c r="AA523" s="53"/>
      <c r="AB523" s="53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</row>
    <row r="524" spans="1:45" x14ac:dyDescent="0.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41"/>
      <c r="Q524" s="41"/>
      <c r="R524" s="41"/>
      <c r="S524" s="41"/>
      <c r="T524" s="41"/>
      <c r="U524" s="41"/>
      <c r="V524" s="41"/>
      <c r="W524" s="41"/>
      <c r="X524" s="41"/>
      <c r="Y524" s="41"/>
      <c r="Z524" s="41"/>
      <c r="AA524" s="53"/>
      <c r="AB524" s="53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</row>
    <row r="525" spans="1:45" x14ac:dyDescent="0.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41"/>
      <c r="Q525" s="41"/>
      <c r="R525" s="41"/>
      <c r="S525" s="41"/>
      <c r="T525" s="41"/>
      <c r="U525" s="41"/>
      <c r="V525" s="41"/>
      <c r="W525" s="41"/>
      <c r="X525" s="41"/>
      <c r="Y525" s="41"/>
      <c r="Z525" s="41"/>
      <c r="AA525" s="53"/>
      <c r="AB525" s="53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</row>
    <row r="526" spans="1:45" x14ac:dyDescent="0.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41"/>
      <c r="Q526" s="41"/>
      <c r="R526" s="41"/>
      <c r="S526" s="41"/>
      <c r="T526" s="41"/>
      <c r="U526" s="41"/>
      <c r="V526" s="41"/>
      <c r="W526" s="41"/>
      <c r="X526" s="41"/>
      <c r="Y526" s="41"/>
      <c r="Z526" s="41"/>
      <c r="AA526" s="53"/>
      <c r="AB526" s="53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</row>
    <row r="527" spans="1:45" x14ac:dyDescent="0.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41"/>
      <c r="Q527" s="41"/>
      <c r="R527" s="41"/>
      <c r="S527" s="41"/>
      <c r="T527" s="41"/>
      <c r="U527" s="41"/>
      <c r="V527" s="41"/>
      <c r="W527" s="41"/>
      <c r="X527" s="41"/>
      <c r="Y527" s="41"/>
      <c r="Z527" s="41"/>
      <c r="AA527" s="53"/>
      <c r="AB527" s="53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</row>
    <row r="528" spans="1:45" x14ac:dyDescent="0.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41"/>
      <c r="Q528" s="41"/>
      <c r="R528" s="41"/>
      <c r="S528" s="41"/>
      <c r="T528" s="41"/>
      <c r="U528" s="41"/>
      <c r="V528" s="41"/>
      <c r="W528" s="41"/>
      <c r="X528" s="41"/>
      <c r="Y528" s="41"/>
      <c r="Z528" s="41"/>
      <c r="AA528" s="53"/>
      <c r="AB528" s="53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</row>
    <row r="529" spans="1:45" x14ac:dyDescent="0.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41"/>
      <c r="Q529" s="41"/>
      <c r="R529" s="41"/>
      <c r="S529" s="41"/>
      <c r="T529" s="41"/>
      <c r="U529" s="41"/>
      <c r="V529" s="41"/>
      <c r="W529" s="41"/>
      <c r="X529" s="41"/>
      <c r="Y529" s="41"/>
      <c r="Z529" s="41"/>
      <c r="AA529" s="53"/>
      <c r="AB529" s="53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</row>
    <row r="530" spans="1:45" x14ac:dyDescent="0.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41"/>
      <c r="Q530" s="41"/>
      <c r="R530" s="41"/>
      <c r="S530" s="41"/>
      <c r="T530" s="41"/>
      <c r="U530" s="41"/>
      <c r="V530" s="41"/>
      <c r="W530" s="41"/>
      <c r="X530" s="41"/>
      <c r="Y530" s="41"/>
      <c r="Z530" s="41"/>
      <c r="AA530" s="53"/>
      <c r="AB530" s="53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</row>
    <row r="531" spans="1:45" x14ac:dyDescent="0.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41"/>
      <c r="Q531" s="41"/>
      <c r="R531" s="41"/>
      <c r="S531" s="41"/>
      <c r="T531" s="41"/>
      <c r="U531" s="41"/>
      <c r="V531" s="41"/>
      <c r="W531" s="41"/>
      <c r="X531" s="41"/>
      <c r="Y531" s="41"/>
      <c r="Z531" s="41"/>
      <c r="AA531" s="53"/>
      <c r="AB531" s="53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</row>
    <row r="532" spans="1:45" x14ac:dyDescent="0.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41"/>
      <c r="Q532" s="41"/>
      <c r="R532" s="41"/>
      <c r="S532" s="41"/>
      <c r="T532" s="41"/>
      <c r="U532" s="41"/>
      <c r="V532" s="41"/>
      <c r="W532" s="41"/>
      <c r="X532" s="41"/>
      <c r="Y532" s="41"/>
      <c r="Z532" s="41"/>
      <c r="AA532" s="53"/>
      <c r="AB532" s="53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</row>
    <row r="533" spans="1:45" x14ac:dyDescent="0.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41"/>
      <c r="Q533" s="41"/>
      <c r="R533" s="41"/>
      <c r="S533" s="41"/>
      <c r="T533" s="41"/>
      <c r="U533" s="41"/>
      <c r="V533" s="41"/>
      <c r="W533" s="41"/>
      <c r="X533" s="41"/>
      <c r="Y533" s="41"/>
      <c r="Z533" s="41"/>
      <c r="AA533" s="53"/>
      <c r="AB533" s="53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</row>
    <row r="534" spans="1:45" x14ac:dyDescent="0.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41"/>
      <c r="Q534" s="41"/>
      <c r="R534" s="41"/>
      <c r="S534" s="41"/>
      <c r="T534" s="41"/>
      <c r="U534" s="41"/>
      <c r="V534" s="41"/>
      <c r="W534" s="41"/>
      <c r="X534" s="41"/>
      <c r="Y534" s="41"/>
      <c r="Z534" s="41"/>
      <c r="AA534" s="53"/>
      <c r="AB534" s="53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</row>
    <row r="535" spans="1:45" x14ac:dyDescent="0.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41"/>
      <c r="Q535" s="41"/>
      <c r="R535" s="41"/>
      <c r="S535" s="41"/>
      <c r="T535" s="41"/>
      <c r="U535" s="41"/>
      <c r="V535" s="41"/>
      <c r="W535" s="41"/>
      <c r="X535" s="41"/>
      <c r="Y535" s="41"/>
      <c r="Z535" s="41"/>
      <c r="AA535" s="53"/>
      <c r="AB535" s="53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</row>
    <row r="536" spans="1:45" x14ac:dyDescent="0.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41"/>
      <c r="Q536" s="41"/>
      <c r="R536" s="41"/>
      <c r="S536" s="41"/>
      <c r="T536" s="41"/>
      <c r="U536" s="41"/>
      <c r="V536" s="41"/>
      <c r="W536" s="41"/>
      <c r="X536" s="41"/>
      <c r="Y536" s="41"/>
      <c r="Z536" s="41"/>
      <c r="AA536" s="53"/>
      <c r="AB536" s="53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</row>
    <row r="537" spans="1:45" x14ac:dyDescent="0.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41"/>
      <c r="Q537" s="41"/>
      <c r="R537" s="41"/>
      <c r="S537" s="41"/>
      <c r="T537" s="41"/>
      <c r="U537" s="41"/>
      <c r="V537" s="41"/>
      <c r="W537" s="41"/>
      <c r="X537" s="41"/>
      <c r="Y537" s="41"/>
      <c r="Z537" s="41"/>
      <c r="AA537" s="53"/>
      <c r="AB537" s="53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</row>
    <row r="538" spans="1:45" x14ac:dyDescent="0.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41"/>
      <c r="Q538" s="41"/>
      <c r="R538" s="41"/>
      <c r="S538" s="41"/>
      <c r="T538" s="41"/>
      <c r="U538" s="41"/>
      <c r="V538" s="41"/>
      <c r="W538" s="41"/>
      <c r="X538" s="41"/>
      <c r="Y538" s="41"/>
      <c r="Z538" s="41"/>
      <c r="AA538" s="53"/>
      <c r="AB538" s="53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</row>
    <row r="539" spans="1:45" x14ac:dyDescent="0.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41"/>
      <c r="Q539" s="41"/>
      <c r="R539" s="41"/>
      <c r="S539" s="41"/>
      <c r="T539" s="41"/>
      <c r="U539" s="41"/>
      <c r="V539" s="41"/>
      <c r="W539" s="41"/>
      <c r="X539" s="41"/>
      <c r="Y539" s="41"/>
      <c r="Z539" s="41"/>
      <c r="AA539" s="53"/>
      <c r="AB539" s="53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</row>
    <row r="540" spans="1:45" x14ac:dyDescent="0.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41"/>
      <c r="Q540" s="41"/>
      <c r="R540" s="41"/>
      <c r="S540" s="41"/>
      <c r="T540" s="41"/>
      <c r="U540" s="41"/>
      <c r="V540" s="41"/>
      <c r="W540" s="41"/>
      <c r="X540" s="41"/>
      <c r="Y540" s="41"/>
      <c r="Z540" s="41"/>
      <c r="AA540" s="53"/>
      <c r="AB540" s="53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</row>
    <row r="541" spans="1:45" x14ac:dyDescent="0.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41"/>
      <c r="Q541" s="41"/>
      <c r="R541" s="41"/>
      <c r="S541" s="41"/>
      <c r="T541" s="41"/>
      <c r="U541" s="41"/>
      <c r="V541" s="41"/>
      <c r="W541" s="41"/>
      <c r="X541" s="41"/>
      <c r="Y541" s="41"/>
      <c r="Z541" s="41"/>
      <c r="AA541" s="53"/>
      <c r="AB541" s="53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</row>
    <row r="542" spans="1:45" x14ac:dyDescent="0.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41"/>
      <c r="Q542" s="41"/>
      <c r="R542" s="41"/>
      <c r="S542" s="41"/>
      <c r="T542" s="41"/>
      <c r="U542" s="41"/>
      <c r="V542" s="41"/>
      <c r="W542" s="41"/>
      <c r="X542" s="41"/>
      <c r="Y542" s="41"/>
      <c r="Z542" s="41"/>
      <c r="AA542" s="53"/>
      <c r="AB542" s="53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</row>
    <row r="543" spans="1:45" x14ac:dyDescent="0.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41"/>
      <c r="Q543" s="41"/>
      <c r="R543" s="41"/>
      <c r="S543" s="41"/>
      <c r="T543" s="41"/>
      <c r="U543" s="41"/>
      <c r="V543" s="41"/>
      <c r="W543" s="41"/>
      <c r="X543" s="41"/>
      <c r="Y543" s="41"/>
      <c r="Z543" s="41"/>
      <c r="AA543" s="53"/>
      <c r="AB543" s="53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</row>
    <row r="544" spans="1:45" x14ac:dyDescent="0.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41"/>
      <c r="Q544" s="41"/>
      <c r="R544" s="41"/>
      <c r="S544" s="41"/>
      <c r="T544" s="41"/>
      <c r="U544" s="41"/>
      <c r="V544" s="41"/>
      <c r="W544" s="41"/>
      <c r="X544" s="41"/>
      <c r="Y544" s="41"/>
      <c r="Z544" s="41"/>
      <c r="AA544" s="53"/>
      <c r="AB544" s="53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</row>
    <row r="545" spans="1:45" x14ac:dyDescent="0.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41"/>
      <c r="Q545" s="41"/>
      <c r="R545" s="41"/>
      <c r="S545" s="41"/>
      <c r="T545" s="41"/>
      <c r="U545" s="41"/>
      <c r="V545" s="41"/>
      <c r="W545" s="41"/>
      <c r="X545" s="41"/>
      <c r="Y545" s="41"/>
      <c r="Z545" s="41"/>
      <c r="AA545" s="53"/>
      <c r="AB545" s="53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</row>
    <row r="546" spans="1:45" x14ac:dyDescent="0.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41"/>
      <c r="Q546" s="41"/>
      <c r="R546" s="41"/>
      <c r="S546" s="41"/>
      <c r="T546" s="41"/>
      <c r="U546" s="41"/>
      <c r="V546" s="41"/>
      <c r="W546" s="41"/>
      <c r="X546" s="41"/>
      <c r="Y546" s="41"/>
      <c r="Z546" s="41"/>
      <c r="AA546" s="53"/>
      <c r="AB546" s="53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</row>
    <row r="547" spans="1:45" x14ac:dyDescent="0.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41"/>
      <c r="Q547" s="41"/>
      <c r="R547" s="41"/>
      <c r="S547" s="41"/>
      <c r="T547" s="41"/>
      <c r="U547" s="41"/>
      <c r="V547" s="41"/>
      <c r="W547" s="41"/>
      <c r="X547" s="41"/>
      <c r="Y547" s="41"/>
      <c r="Z547" s="41"/>
      <c r="AA547" s="53"/>
      <c r="AB547" s="53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</row>
    <row r="548" spans="1:45" x14ac:dyDescent="0.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41"/>
      <c r="Q548" s="41"/>
      <c r="R548" s="41"/>
      <c r="S548" s="41"/>
      <c r="T548" s="41"/>
      <c r="U548" s="41"/>
      <c r="V548" s="41"/>
      <c r="W548" s="41"/>
      <c r="X548" s="41"/>
      <c r="Y548" s="41"/>
      <c r="Z548" s="41"/>
      <c r="AA548" s="53"/>
      <c r="AB548" s="53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</row>
    <row r="549" spans="1:45" x14ac:dyDescent="0.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41"/>
      <c r="Q549" s="41"/>
      <c r="R549" s="41"/>
      <c r="S549" s="41"/>
      <c r="T549" s="41"/>
      <c r="U549" s="41"/>
      <c r="V549" s="41"/>
      <c r="W549" s="41"/>
      <c r="X549" s="41"/>
      <c r="Y549" s="41"/>
      <c r="Z549" s="41"/>
      <c r="AA549" s="53"/>
      <c r="AB549" s="53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</row>
  </sheetData>
  <mergeCells count="76">
    <mergeCell ref="A25:F25"/>
    <mergeCell ref="A32:F32"/>
    <mergeCell ref="A56:AR56"/>
    <mergeCell ref="M23:M24"/>
    <mergeCell ref="A49:AR49"/>
    <mergeCell ref="A50:AR50"/>
    <mergeCell ref="B23:B24"/>
    <mergeCell ref="C23:C24"/>
    <mergeCell ref="D23:D24"/>
    <mergeCell ref="A31:C31"/>
    <mergeCell ref="A38:C38"/>
    <mergeCell ref="A45:C45"/>
    <mergeCell ref="A55:AR55"/>
    <mergeCell ref="A53:AR53"/>
    <mergeCell ref="A48:AS48"/>
    <mergeCell ref="AS23:AS24"/>
    <mergeCell ref="B21:B22"/>
    <mergeCell ref="H23:H24"/>
    <mergeCell ref="F23:F24"/>
    <mergeCell ref="A17:C17"/>
    <mergeCell ref="A18:C18"/>
    <mergeCell ref="A20:C20"/>
    <mergeCell ref="A21:A22"/>
    <mergeCell ref="G21:G22"/>
    <mergeCell ref="G23:G24"/>
    <mergeCell ref="A23:A24"/>
    <mergeCell ref="A19:C19"/>
    <mergeCell ref="A3:AS3"/>
    <mergeCell ref="E23:E24"/>
    <mergeCell ref="E21:E22"/>
    <mergeCell ref="H21:J22"/>
    <mergeCell ref="J23:J24"/>
    <mergeCell ref="A11:C11"/>
    <mergeCell ref="D11:N11"/>
    <mergeCell ref="A12:C12"/>
    <mergeCell ref="A6:AR6"/>
    <mergeCell ref="A7:AR7"/>
    <mergeCell ref="A8:AR8"/>
    <mergeCell ref="A10:C10"/>
    <mergeCell ref="D10:N10"/>
    <mergeCell ref="D12:N12"/>
    <mergeCell ref="A15:C15"/>
    <mergeCell ref="A16:C16"/>
    <mergeCell ref="AA21:AA22"/>
    <mergeCell ref="AC21:AR21"/>
    <mergeCell ref="AD23:AD24"/>
    <mergeCell ref="AC23:AC24"/>
    <mergeCell ref="O23:O24"/>
    <mergeCell ref="P21:Z21"/>
    <mergeCell ref="AB21:AB22"/>
    <mergeCell ref="AA23:AA24"/>
    <mergeCell ref="AE23:AE24"/>
    <mergeCell ref="AF23:AF24"/>
    <mergeCell ref="AG23:AG24"/>
    <mergeCell ref="AB23:AB24"/>
    <mergeCell ref="N21:N22"/>
    <mergeCell ref="O21:O22"/>
    <mergeCell ref="N23:N24"/>
    <mergeCell ref="L23:L24"/>
    <mergeCell ref="C21:C22"/>
    <mergeCell ref="D21:D22"/>
    <mergeCell ref="F21:F22"/>
    <mergeCell ref="M21:M22"/>
    <mergeCell ref="L21:L22"/>
    <mergeCell ref="I23:I24"/>
    <mergeCell ref="K23:K24"/>
    <mergeCell ref="K21:K22"/>
    <mergeCell ref="A60:H60"/>
    <mergeCell ref="A39:F39"/>
    <mergeCell ref="A57:AR57"/>
    <mergeCell ref="A51:AR51"/>
    <mergeCell ref="A58:AR58"/>
    <mergeCell ref="A54:AR54"/>
    <mergeCell ref="A52:Q52"/>
    <mergeCell ref="A59:N59"/>
    <mergeCell ref="A46:C46"/>
  </mergeCells>
  <dataValidations count="4">
    <dataValidation type="list" allowBlank="1" showInputMessage="1" showErrorMessage="1" sqref="D17:D19">
      <formula1>"áno,nie"</formula1>
    </dataValidation>
    <dataValidation type="list" allowBlank="1" showInputMessage="1" showErrorMessage="1" sqref="D15">
      <formula1>verzia</formula1>
    </dataValidation>
    <dataValidation type="list" allowBlank="1" showInputMessage="1" showErrorMessage="1" sqref="D16">
      <formula1>" ,HaZZ,ostatní"</formula1>
    </dataValidation>
    <dataValidation type="list" allowBlank="1" showDropDown="1" showInputMessage="1" showErrorMessage="1" sqref="C40:C44">
      <formula1>pozicia</formula1>
    </dataValidation>
  </dataValidations>
  <pageMargins left="0.23622047244094491" right="0.23622047244094491" top="0.74803149606299213" bottom="0.74803149606299213" header="0.31496062992125984" footer="0.31496062992125984"/>
  <pageSetup paperSize="9" scale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limity!$A$7:$A$10</xm:f>
          </x14:formula1>
          <xm:sqref>C33:C37</xm:sqref>
        </x14:dataValidation>
        <x14:dataValidation type="list" allowBlank="1" showInputMessage="1" showErrorMessage="1">
          <x14:formula1>
            <xm:f>limity!A7:A10</xm:f>
          </x14:formula1>
          <xm:sqref>C26:C27</xm:sqref>
        </x14:dataValidation>
        <x14:dataValidation type="list" allowBlank="1" showInputMessage="1" showErrorMessage="1">
          <x14:formula1>
            <xm:f>limity!$A$7:$A$10</xm:f>
          </x14:formula1>
          <xm:sqref>C28 C29 C30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3:GD554"/>
  <sheetViews>
    <sheetView tabSelected="1" topLeftCell="AR19" zoomScaleNormal="100" workbookViewId="0">
      <selection activeCell="A56" sqref="A56:M56"/>
    </sheetView>
  </sheetViews>
  <sheetFormatPr defaultColWidth="9.140625" defaultRowHeight="12.75" x14ac:dyDescent="0.2"/>
  <cols>
    <col min="1" max="1" width="25.85546875" style="58" customWidth="1"/>
    <col min="2" max="2" width="15" style="58" customWidth="1"/>
    <col min="3" max="3" width="44" style="58" customWidth="1"/>
    <col min="4" max="4" width="12.28515625" style="58" customWidth="1"/>
    <col min="5" max="5" width="14.28515625" style="58" customWidth="1"/>
    <col min="6" max="6" width="12.85546875" style="60" customWidth="1"/>
    <col min="7" max="7" width="13.5703125" style="58" customWidth="1"/>
    <col min="8" max="8" width="12.7109375" style="58" customWidth="1"/>
    <col min="9" max="10" width="11.5703125" style="58" customWidth="1"/>
    <col min="11" max="11" width="10.7109375" style="58" customWidth="1"/>
    <col min="12" max="12" width="12.28515625" style="58" customWidth="1"/>
    <col min="13" max="13" width="18.5703125" style="58" customWidth="1"/>
    <col min="14" max="14" width="18.42578125" style="58" customWidth="1"/>
    <col min="15" max="15" width="18.42578125" style="83" customWidth="1"/>
    <col min="16" max="16" width="14" style="58" customWidth="1"/>
    <col min="17" max="17" width="12.42578125" style="58" customWidth="1"/>
    <col min="18" max="19" width="9.42578125" style="42" customWidth="1"/>
    <col min="20" max="20" width="10.85546875" style="42" customWidth="1"/>
    <col min="21" max="23" width="9.42578125" style="42" customWidth="1"/>
    <col min="24" max="24" width="9" style="42" customWidth="1"/>
    <col min="25" max="30" width="9.42578125" style="42" customWidth="1"/>
    <col min="31" max="31" width="15.140625" style="54" customWidth="1"/>
    <col min="32" max="32" width="17.85546875" style="58" customWidth="1"/>
    <col min="33" max="33" width="16.28515625" style="58" customWidth="1"/>
    <col min="34" max="35" width="16.85546875" style="58" customWidth="1"/>
    <col min="36" max="36" width="18" style="58" customWidth="1"/>
    <col min="37" max="37" width="16.42578125" style="58" customWidth="1"/>
    <col min="38" max="38" width="17.140625" style="58" customWidth="1"/>
    <col min="39" max="40" width="16.7109375" style="58" bestFit="1" customWidth="1"/>
    <col min="41" max="41" width="17" style="58" customWidth="1"/>
    <col min="42" max="42" width="16.7109375" style="58" bestFit="1" customWidth="1"/>
    <col min="43" max="43" width="16.140625" style="58" customWidth="1"/>
    <col min="44" max="45" width="16.140625" style="148" customWidth="1"/>
    <col min="46" max="46" width="16.140625" style="58" customWidth="1"/>
    <col min="47" max="47" width="17.7109375" style="58" customWidth="1"/>
    <col min="48" max="48" width="16.28515625" style="58" bestFit="1" customWidth="1"/>
    <col min="49" max="49" width="17.28515625" style="58" customWidth="1"/>
    <col min="50" max="50" width="17.140625" style="58" customWidth="1"/>
    <col min="51" max="51" width="11.140625" style="58" customWidth="1"/>
    <col min="52" max="52" width="16.5703125" style="58" bestFit="1" customWidth="1"/>
    <col min="53" max="53" width="16.7109375" style="59" bestFit="1" customWidth="1"/>
    <col min="54" max="76" width="9.140625" style="12"/>
    <col min="77" max="77" width="9.140625" style="34"/>
    <col min="78" max="186" width="9.140625" style="12"/>
    <col min="187" max="16384" width="9.140625" style="58"/>
  </cols>
  <sheetData>
    <row r="3" spans="1:186" ht="45" customHeight="1" x14ac:dyDescent="0.2">
      <c r="B3" s="322"/>
      <c r="C3" s="379"/>
      <c r="D3" s="379"/>
      <c r="E3" s="379"/>
      <c r="F3" s="379"/>
      <c r="G3" s="379"/>
      <c r="H3" s="379"/>
      <c r="I3" s="379"/>
      <c r="J3" s="379"/>
      <c r="K3" s="379"/>
      <c r="L3" s="379"/>
      <c r="M3" s="379"/>
      <c r="N3" s="379"/>
      <c r="O3" s="379"/>
      <c r="P3" s="379"/>
      <c r="Q3" s="379"/>
      <c r="R3" s="379"/>
      <c r="S3" s="379"/>
      <c r="T3" s="379"/>
      <c r="U3" s="379"/>
      <c r="V3" s="379"/>
      <c r="W3" s="379"/>
      <c r="X3" s="379"/>
      <c r="Y3" s="379"/>
      <c r="Z3" s="379"/>
      <c r="AA3" s="379"/>
      <c r="AB3" s="379"/>
      <c r="AC3" s="379"/>
      <c r="AD3" s="379"/>
      <c r="AE3" s="379"/>
      <c r="AF3" s="379"/>
      <c r="AG3" s="379"/>
      <c r="AH3" s="379"/>
      <c r="AI3" s="379"/>
      <c r="AJ3" s="379"/>
      <c r="AK3" s="379"/>
      <c r="AL3" s="379"/>
      <c r="AM3" s="379"/>
      <c r="AN3" s="379"/>
      <c r="AO3" s="379"/>
      <c r="AP3" s="379"/>
      <c r="AQ3" s="379"/>
      <c r="AR3" s="379"/>
      <c r="AS3" s="379"/>
      <c r="AT3" s="379"/>
      <c r="AU3" s="379"/>
      <c r="AV3" s="379"/>
      <c r="AW3" s="379"/>
    </row>
    <row r="5" spans="1:186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46"/>
      <c r="AF5" s="1"/>
      <c r="AG5" s="1"/>
      <c r="AH5" s="1"/>
      <c r="AI5" s="1"/>
      <c r="AJ5" s="1"/>
      <c r="AK5" s="1"/>
      <c r="AL5" s="1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1"/>
      <c r="AY5" s="4"/>
      <c r="AZ5" s="4"/>
      <c r="BA5" s="4"/>
      <c r="BB5" s="4"/>
      <c r="BC5" s="4"/>
      <c r="BD5" s="4"/>
      <c r="BE5" s="4"/>
      <c r="BF5" s="4"/>
    </row>
    <row r="6" spans="1:186" s="7" customFormat="1" ht="18.75" customHeight="1" x14ac:dyDescent="0.2">
      <c r="A6" s="306" t="s">
        <v>183</v>
      </c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P6" s="306"/>
      <c r="AQ6" s="306"/>
      <c r="AR6" s="306"/>
      <c r="AS6" s="306"/>
      <c r="AT6" s="306"/>
      <c r="AU6" s="306"/>
      <c r="AV6" s="306"/>
      <c r="AW6" s="306"/>
      <c r="AX6" s="6"/>
      <c r="AY6" s="6"/>
      <c r="AZ6" s="6"/>
      <c r="BA6" s="6"/>
      <c r="BB6" s="6"/>
      <c r="BC6" s="6"/>
      <c r="BD6" s="6"/>
      <c r="BE6" s="6"/>
      <c r="BF6" s="6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2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</row>
    <row r="7" spans="1:186" s="7" customFormat="1" ht="15" customHeight="1" x14ac:dyDescent="0.2">
      <c r="A7" s="307" t="s">
        <v>42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6"/>
      <c r="AY7" s="6"/>
      <c r="AZ7" s="6"/>
      <c r="BA7" s="6"/>
      <c r="BB7" s="6"/>
      <c r="BC7" s="6"/>
      <c r="BD7" s="6"/>
      <c r="BE7" s="6"/>
      <c r="BF7" s="6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2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</row>
    <row r="8" spans="1:186" s="7" customFormat="1" ht="15.75" customHeight="1" x14ac:dyDescent="0.2">
      <c r="A8" s="308" t="s">
        <v>182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308"/>
      <c r="AC8" s="308"/>
      <c r="AD8" s="308"/>
      <c r="AE8" s="308"/>
      <c r="AF8" s="308"/>
      <c r="AG8" s="308"/>
      <c r="AH8" s="308"/>
      <c r="AI8" s="308"/>
      <c r="AJ8" s="308"/>
      <c r="AK8" s="308"/>
      <c r="AL8" s="308"/>
      <c r="AM8" s="308"/>
      <c r="AN8" s="308"/>
      <c r="AO8" s="308"/>
      <c r="AP8" s="308"/>
      <c r="AQ8" s="308"/>
      <c r="AR8" s="308"/>
      <c r="AS8" s="308"/>
      <c r="AT8" s="308"/>
      <c r="AU8" s="308"/>
      <c r="AV8" s="308"/>
      <c r="AW8" s="308"/>
      <c r="AX8" s="6"/>
      <c r="AY8" s="6"/>
      <c r="AZ8" s="6"/>
      <c r="BA8" s="6"/>
      <c r="BB8" s="6"/>
      <c r="BC8" s="6"/>
      <c r="BD8" s="6"/>
      <c r="BE8" s="6"/>
      <c r="BF8" s="6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2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</row>
    <row r="9" spans="1:186" s="7" customFormat="1" ht="15" x14ac:dyDescent="0.2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47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6"/>
      <c r="AZ9" s="6"/>
      <c r="BA9" s="6"/>
      <c r="BB9" s="6"/>
      <c r="BC9" s="6"/>
      <c r="BD9" s="6"/>
      <c r="BE9" s="6"/>
      <c r="BF9" s="6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2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</row>
    <row r="10" spans="1:186" s="7" customFormat="1" ht="15" x14ac:dyDescent="0.2">
      <c r="A10" s="370" t="s">
        <v>95</v>
      </c>
      <c r="B10" s="370"/>
      <c r="C10" s="371"/>
      <c r="D10" s="372"/>
      <c r="E10" s="373"/>
      <c r="F10" s="373"/>
      <c r="G10" s="373"/>
      <c r="H10" s="373"/>
      <c r="I10" s="373"/>
      <c r="J10" s="373"/>
      <c r="K10" s="373"/>
      <c r="L10" s="373"/>
      <c r="M10" s="373"/>
      <c r="N10" s="373"/>
      <c r="O10" s="373"/>
      <c r="P10" s="374"/>
      <c r="Q10" s="25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8"/>
      <c r="AF10" s="25"/>
      <c r="AG10" s="25"/>
      <c r="AH10" s="25"/>
      <c r="AI10" s="25"/>
      <c r="AJ10" s="25"/>
      <c r="AK10" s="25"/>
      <c r="AL10" s="25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25"/>
      <c r="AY10" s="6"/>
      <c r="AZ10" s="6"/>
      <c r="BA10" s="6"/>
      <c r="BB10" s="6"/>
      <c r="BC10" s="6"/>
      <c r="BD10" s="6"/>
      <c r="BE10" s="6"/>
      <c r="BF10" s="6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2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  <c r="CU10" s="81"/>
      <c r="CV10" s="81"/>
      <c r="CW10" s="81"/>
      <c r="CX10" s="81"/>
      <c r="CY10" s="81"/>
      <c r="CZ10" s="81"/>
      <c r="DA10" s="81"/>
      <c r="DB10" s="81"/>
      <c r="DC10" s="81"/>
      <c r="DD10" s="81"/>
      <c r="DE10" s="81"/>
      <c r="DF10" s="81"/>
      <c r="DG10" s="81"/>
      <c r="DH10" s="81"/>
      <c r="DI10" s="81"/>
      <c r="DJ10" s="81"/>
      <c r="DK10" s="81"/>
      <c r="DL10" s="81"/>
      <c r="DM10" s="81"/>
      <c r="DN10" s="81"/>
      <c r="DO10" s="81"/>
      <c r="DP10" s="81"/>
      <c r="DQ10" s="81"/>
      <c r="DR10" s="81"/>
      <c r="DS10" s="81"/>
      <c r="DT10" s="81"/>
      <c r="DU10" s="81"/>
      <c r="DV10" s="81"/>
      <c r="DW10" s="81"/>
      <c r="DX10" s="81"/>
      <c r="DY10" s="81"/>
      <c r="DZ10" s="81"/>
      <c r="EA10" s="81"/>
      <c r="EB10" s="81"/>
      <c r="EC10" s="81"/>
      <c r="ED10" s="81"/>
      <c r="EE10" s="81"/>
      <c r="EF10" s="81"/>
      <c r="EG10" s="81"/>
      <c r="EH10" s="81"/>
      <c r="EI10" s="81"/>
      <c r="EJ10" s="81"/>
      <c r="EK10" s="81"/>
      <c r="EL10" s="81"/>
      <c r="EM10" s="81"/>
      <c r="EN10" s="81"/>
      <c r="EO10" s="81"/>
      <c r="EP10" s="81"/>
      <c r="EQ10" s="81"/>
      <c r="ER10" s="81"/>
      <c r="ES10" s="81"/>
      <c r="ET10" s="81"/>
      <c r="EU10" s="81"/>
      <c r="EV10" s="81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1"/>
      <c r="FH10" s="81"/>
      <c r="FI10" s="81"/>
      <c r="FJ10" s="81"/>
      <c r="FK10" s="81"/>
      <c r="FL10" s="81"/>
      <c r="FM10" s="81"/>
      <c r="FN10" s="81"/>
      <c r="FO10" s="81"/>
      <c r="FP10" s="81"/>
      <c r="FQ10" s="81"/>
      <c r="FR10" s="81"/>
      <c r="FS10" s="81"/>
      <c r="FT10" s="81"/>
      <c r="FU10" s="81"/>
      <c r="FV10" s="81"/>
      <c r="FW10" s="81"/>
      <c r="FX10" s="81"/>
      <c r="FY10" s="81"/>
      <c r="FZ10" s="81"/>
      <c r="GA10" s="81"/>
      <c r="GB10" s="81"/>
      <c r="GC10" s="81"/>
      <c r="GD10" s="81"/>
    </row>
    <row r="11" spans="1:186" s="7" customFormat="1" ht="15" x14ac:dyDescent="0.2">
      <c r="A11" s="370" t="s">
        <v>4</v>
      </c>
      <c r="B11" s="370"/>
      <c r="C11" s="371"/>
      <c r="D11" s="372"/>
      <c r="E11" s="373"/>
      <c r="F11" s="373"/>
      <c r="G11" s="373"/>
      <c r="H11" s="373"/>
      <c r="I11" s="373"/>
      <c r="J11" s="373"/>
      <c r="K11" s="373"/>
      <c r="L11" s="373"/>
      <c r="M11" s="373"/>
      <c r="N11" s="373"/>
      <c r="O11" s="373"/>
      <c r="P11" s="374"/>
      <c r="Q11" s="25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8"/>
      <c r="AF11" s="25"/>
      <c r="AG11" s="25"/>
      <c r="AH11" s="25"/>
      <c r="AI11" s="25"/>
      <c r="AJ11" s="25"/>
      <c r="AK11" s="25"/>
      <c r="AL11" s="25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25"/>
      <c r="AY11" s="6"/>
      <c r="AZ11" s="6"/>
      <c r="BA11" s="6"/>
      <c r="BB11" s="6"/>
      <c r="BC11" s="6"/>
      <c r="BD11" s="6"/>
      <c r="BE11" s="6"/>
      <c r="BF11" s="6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2"/>
      <c r="BZ11" s="81"/>
      <c r="CA11" s="81"/>
      <c r="CB11" s="81"/>
      <c r="CC11" s="81"/>
      <c r="CD11" s="81"/>
      <c r="CE11" s="81"/>
      <c r="CF11" s="81"/>
      <c r="CG11" s="81"/>
      <c r="CH11" s="81"/>
      <c r="CI11" s="81"/>
      <c r="CJ11" s="81"/>
      <c r="CK11" s="81"/>
      <c r="CL11" s="81"/>
      <c r="CM11" s="81"/>
      <c r="CN11" s="81"/>
      <c r="CO11" s="81"/>
      <c r="CP11" s="81"/>
      <c r="CQ11" s="81"/>
      <c r="CR11" s="81"/>
      <c r="CS11" s="81"/>
      <c r="CT11" s="81"/>
      <c r="CU11" s="81"/>
      <c r="CV11" s="81"/>
      <c r="CW11" s="81"/>
      <c r="CX11" s="81"/>
      <c r="CY11" s="81"/>
      <c r="CZ11" s="81"/>
      <c r="DA11" s="81"/>
      <c r="DB11" s="81"/>
      <c r="DC11" s="81"/>
      <c r="DD11" s="81"/>
      <c r="DE11" s="81"/>
      <c r="DF11" s="81"/>
      <c r="DG11" s="81"/>
      <c r="DH11" s="81"/>
      <c r="DI11" s="81"/>
      <c r="DJ11" s="81"/>
      <c r="DK11" s="81"/>
      <c r="DL11" s="81"/>
      <c r="DM11" s="81"/>
      <c r="DN11" s="81"/>
      <c r="DO11" s="81"/>
      <c r="DP11" s="81"/>
      <c r="DQ11" s="81"/>
      <c r="DR11" s="81"/>
      <c r="DS11" s="81"/>
      <c r="DT11" s="81"/>
      <c r="DU11" s="81"/>
      <c r="DV11" s="81"/>
      <c r="DW11" s="81"/>
      <c r="DX11" s="81"/>
      <c r="DY11" s="81"/>
      <c r="DZ11" s="81"/>
      <c r="EA11" s="81"/>
      <c r="EB11" s="81"/>
      <c r="EC11" s="81"/>
      <c r="ED11" s="81"/>
      <c r="EE11" s="81"/>
      <c r="EF11" s="81"/>
      <c r="EG11" s="81"/>
      <c r="EH11" s="81"/>
      <c r="EI11" s="81"/>
      <c r="EJ11" s="81"/>
      <c r="EK11" s="81"/>
      <c r="EL11" s="81"/>
      <c r="EM11" s="81"/>
      <c r="EN11" s="81"/>
      <c r="EO11" s="81"/>
      <c r="EP11" s="81"/>
      <c r="EQ11" s="81"/>
      <c r="ER11" s="81"/>
      <c r="ES11" s="81"/>
      <c r="ET11" s="81"/>
      <c r="EU11" s="81"/>
      <c r="EV11" s="81"/>
      <c r="EW11" s="81"/>
      <c r="EX11" s="81"/>
      <c r="EY11" s="81"/>
      <c r="EZ11" s="81"/>
      <c r="FA11" s="81"/>
      <c r="FB11" s="81"/>
      <c r="FC11" s="81"/>
      <c r="FD11" s="81"/>
      <c r="FE11" s="81"/>
      <c r="FF11" s="81"/>
      <c r="FG11" s="81"/>
      <c r="FH11" s="81"/>
      <c r="FI11" s="81"/>
      <c r="FJ11" s="81"/>
      <c r="FK11" s="81"/>
      <c r="FL11" s="81"/>
      <c r="FM11" s="81"/>
      <c r="FN11" s="81"/>
      <c r="FO11" s="81"/>
      <c r="FP11" s="81"/>
      <c r="FQ11" s="81"/>
      <c r="FR11" s="81"/>
      <c r="FS11" s="81"/>
      <c r="FT11" s="81"/>
      <c r="FU11" s="81"/>
      <c r="FV11" s="81"/>
      <c r="FW11" s="81"/>
      <c r="FX11" s="81"/>
      <c r="FY11" s="81"/>
      <c r="FZ11" s="81"/>
      <c r="GA11" s="81"/>
      <c r="GB11" s="81"/>
      <c r="GC11" s="81"/>
      <c r="GD11" s="81"/>
    </row>
    <row r="12" spans="1:186" s="7" customFormat="1" ht="15" x14ac:dyDescent="0.2">
      <c r="A12" s="370" t="s">
        <v>49</v>
      </c>
      <c r="B12" s="370"/>
      <c r="C12" s="371"/>
      <c r="D12" s="372"/>
      <c r="E12" s="373"/>
      <c r="F12" s="373"/>
      <c r="G12" s="373"/>
      <c r="H12" s="373"/>
      <c r="I12" s="373"/>
      <c r="J12" s="373"/>
      <c r="K12" s="373"/>
      <c r="L12" s="373"/>
      <c r="M12" s="373"/>
      <c r="N12" s="373"/>
      <c r="O12" s="373"/>
      <c r="P12" s="374"/>
      <c r="Q12" s="25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8"/>
      <c r="AF12" s="25"/>
      <c r="AG12" s="25"/>
      <c r="AH12" s="25"/>
      <c r="AI12" s="25"/>
      <c r="AJ12" s="25"/>
      <c r="AK12" s="25"/>
      <c r="AL12" s="25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25"/>
      <c r="AY12" s="6"/>
      <c r="AZ12" s="6"/>
      <c r="BA12" s="6"/>
      <c r="BB12" s="6"/>
      <c r="BC12" s="6"/>
      <c r="BD12" s="6"/>
      <c r="BE12" s="6"/>
      <c r="BF12" s="6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2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1"/>
      <c r="DN12" s="81"/>
      <c r="DO12" s="81"/>
      <c r="DP12" s="81"/>
      <c r="DQ12" s="81"/>
      <c r="DR12" s="81"/>
      <c r="DS12" s="81"/>
      <c r="DT12" s="81"/>
      <c r="DU12" s="81"/>
      <c r="DV12" s="81"/>
      <c r="DW12" s="81"/>
      <c r="DX12" s="81"/>
      <c r="DY12" s="81"/>
      <c r="DZ12" s="81"/>
      <c r="EA12" s="81"/>
      <c r="EB12" s="81"/>
      <c r="EC12" s="81"/>
      <c r="ED12" s="81"/>
      <c r="EE12" s="81"/>
      <c r="EF12" s="81"/>
      <c r="EG12" s="81"/>
      <c r="EH12" s="81"/>
      <c r="EI12" s="81"/>
      <c r="EJ12" s="81"/>
      <c r="EK12" s="81"/>
      <c r="EL12" s="81"/>
      <c r="EM12" s="81"/>
      <c r="EN12" s="81"/>
      <c r="EO12" s="81"/>
      <c r="EP12" s="81"/>
      <c r="EQ12" s="81"/>
      <c r="ER12" s="81"/>
      <c r="ES12" s="81"/>
      <c r="ET12" s="81"/>
      <c r="EU12" s="81"/>
      <c r="EV12" s="81"/>
      <c r="EW12" s="81"/>
      <c r="EX12" s="81"/>
      <c r="EY12" s="81"/>
      <c r="EZ12" s="81"/>
      <c r="FA12" s="81"/>
      <c r="FB12" s="81"/>
      <c r="FC12" s="81"/>
      <c r="FD12" s="81"/>
      <c r="FE12" s="81"/>
      <c r="FF12" s="81"/>
      <c r="FG12" s="81"/>
      <c r="FH12" s="81"/>
      <c r="FI12" s="81"/>
      <c r="FJ12" s="81"/>
      <c r="FK12" s="81"/>
      <c r="FL12" s="81"/>
      <c r="FM12" s="81"/>
      <c r="FN12" s="81"/>
      <c r="FO12" s="81"/>
      <c r="FP12" s="81"/>
      <c r="FQ12" s="81"/>
      <c r="FR12" s="81"/>
      <c r="FS12" s="81"/>
      <c r="FT12" s="81"/>
      <c r="FU12" s="81"/>
      <c r="FV12" s="81"/>
      <c r="FW12" s="81"/>
      <c r="FX12" s="81"/>
      <c r="FY12" s="81"/>
      <c r="FZ12" s="81"/>
      <c r="GA12" s="81"/>
      <c r="GB12" s="81"/>
      <c r="GC12" s="81"/>
      <c r="GD12" s="81"/>
    </row>
    <row r="13" spans="1:186" x14ac:dyDescent="0.2">
      <c r="A13" s="156"/>
      <c r="B13" s="154"/>
      <c r="C13" s="404" t="s">
        <v>119</v>
      </c>
      <c r="D13" s="184"/>
      <c r="E13" s="18"/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49"/>
      <c r="AF13" s="45"/>
      <c r="AG13" s="45"/>
      <c r="AH13" s="45"/>
      <c r="AI13" s="45"/>
      <c r="AJ13" s="45"/>
      <c r="AK13" s="45"/>
      <c r="AL13" s="19"/>
      <c r="AM13" s="19"/>
      <c r="AN13" s="19"/>
      <c r="AO13" s="20"/>
      <c r="AP13" s="20"/>
      <c r="AQ13" s="20"/>
      <c r="AR13" s="20"/>
      <c r="AS13" s="20"/>
      <c r="AT13" s="20"/>
      <c r="AU13" s="20"/>
      <c r="AV13" s="20"/>
      <c r="AW13" s="20"/>
      <c r="AX13" s="19"/>
      <c r="AY13" s="4"/>
      <c r="AZ13" s="4"/>
      <c r="BA13" s="4"/>
      <c r="BB13" s="4"/>
      <c r="BC13" s="4"/>
      <c r="BD13" s="4"/>
      <c r="BE13" s="4"/>
      <c r="BF13" s="4"/>
    </row>
    <row r="14" spans="1:186" s="62" customFormat="1" x14ac:dyDescent="0.2">
      <c r="A14" s="156"/>
      <c r="B14" s="154"/>
      <c r="C14" s="243"/>
      <c r="D14" s="154"/>
      <c r="E14" s="18"/>
      <c r="F14" s="1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49"/>
      <c r="AF14" s="45"/>
      <c r="AG14" s="45"/>
      <c r="AH14" s="45"/>
      <c r="AI14" s="45"/>
      <c r="AJ14" s="45"/>
      <c r="AK14" s="45"/>
      <c r="AL14" s="19"/>
      <c r="AM14" s="19"/>
      <c r="AN14" s="19"/>
      <c r="AO14" s="20"/>
      <c r="AP14" s="20"/>
      <c r="AQ14" s="20"/>
      <c r="AR14" s="20"/>
      <c r="AS14" s="20"/>
      <c r="AT14" s="20"/>
      <c r="AU14" s="20"/>
      <c r="AV14" s="20"/>
      <c r="AW14" s="20"/>
      <c r="AX14" s="19"/>
      <c r="AY14" s="4"/>
      <c r="AZ14" s="4"/>
      <c r="BA14" s="4"/>
      <c r="BB14" s="4"/>
      <c r="BC14" s="4"/>
      <c r="BD14" s="4"/>
      <c r="BE14" s="4"/>
      <c r="BF14" s="4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34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</row>
    <row r="15" spans="1:186" ht="15.75" x14ac:dyDescent="0.2">
      <c r="A15" s="309" t="s">
        <v>128</v>
      </c>
      <c r="B15" s="310"/>
      <c r="C15" s="311"/>
      <c r="D15" s="185"/>
      <c r="E15" s="56"/>
      <c r="G15" s="61"/>
      <c r="I15" s="19"/>
      <c r="J15" s="19"/>
      <c r="K15" s="19"/>
      <c r="L15" s="19"/>
      <c r="M15" s="19"/>
      <c r="N15" s="19"/>
      <c r="O15" s="19"/>
      <c r="P15" s="19"/>
      <c r="Q15" s="19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49"/>
      <c r="AF15" s="19"/>
      <c r="AG15" s="19"/>
      <c r="AH15" s="19"/>
      <c r="AI15" s="19"/>
      <c r="AJ15" s="19"/>
      <c r="AK15" s="19"/>
      <c r="AL15" s="19"/>
      <c r="AM15" s="19"/>
      <c r="AN15" s="19"/>
      <c r="AO15" s="20"/>
      <c r="AP15" s="20"/>
      <c r="AQ15" s="20"/>
      <c r="AR15" s="20"/>
      <c r="AS15" s="20"/>
      <c r="AT15" s="20"/>
      <c r="AU15" s="20"/>
      <c r="AV15" s="20"/>
      <c r="AW15" s="20"/>
      <c r="AX15" s="19"/>
      <c r="AY15" s="4"/>
      <c r="AZ15" s="4"/>
      <c r="BA15" s="4"/>
      <c r="BB15" s="4"/>
      <c r="BC15" s="4"/>
      <c r="BD15" s="4"/>
      <c r="BE15" s="4"/>
      <c r="BF15" s="4"/>
    </row>
    <row r="16" spans="1:186" ht="15.75" customHeight="1" x14ac:dyDescent="0.2">
      <c r="A16" s="156"/>
      <c r="B16" s="156"/>
      <c r="C16" s="239" t="s">
        <v>94</v>
      </c>
      <c r="D16" s="185"/>
      <c r="E16" s="153"/>
      <c r="F16" s="153"/>
      <c r="G16" s="60"/>
      <c r="H16" s="60"/>
      <c r="I16" s="19"/>
      <c r="J16" s="19"/>
      <c r="K16" s="19"/>
      <c r="L16" s="19"/>
      <c r="M16" s="19"/>
      <c r="N16" s="19"/>
      <c r="O16" s="19"/>
      <c r="P16" s="19"/>
      <c r="Q16" s="19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49"/>
      <c r="AF16" s="19"/>
      <c r="AG16" s="19"/>
      <c r="AH16" s="19"/>
      <c r="AI16" s="19"/>
      <c r="AJ16" s="19"/>
      <c r="AK16" s="19"/>
      <c r="AL16" s="19"/>
      <c r="AM16" s="19"/>
      <c r="AN16" s="19"/>
      <c r="AO16" s="20"/>
      <c r="AP16" s="20"/>
      <c r="AQ16" s="20"/>
      <c r="AR16" s="20"/>
      <c r="AS16" s="20"/>
      <c r="AT16" s="20"/>
      <c r="AU16" s="20"/>
      <c r="AV16" s="20"/>
      <c r="AW16" s="20"/>
      <c r="AX16" s="19"/>
      <c r="AY16" s="4"/>
      <c r="AZ16" s="4"/>
      <c r="BA16" s="4"/>
      <c r="BB16" s="4"/>
      <c r="BC16" s="4"/>
      <c r="BD16" s="4"/>
      <c r="BE16" s="4"/>
      <c r="BF16" s="4"/>
    </row>
    <row r="17" spans="1:186" ht="15" customHeight="1" x14ac:dyDescent="0.2">
      <c r="A17" s="156"/>
      <c r="B17" s="156"/>
      <c r="C17" s="239" t="s">
        <v>78</v>
      </c>
      <c r="D17" s="185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49"/>
      <c r="AF17" s="19"/>
      <c r="AG17" s="19"/>
      <c r="AH17" s="19"/>
      <c r="AI17" s="19"/>
      <c r="AJ17" s="19"/>
      <c r="AK17" s="19"/>
      <c r="AL17" s="19"/>
      <c r="AM17" s="19"/>
      <c r="AN17" s="19"/>
      <c r="AO17" s="20"/>
      <c r="AP17" s="20"/>
      <c r="AQ17" s="20"/>
      <c r="AR17" s="20"/>
      <c r="AS17" s="20"/>
      <c r="AT17" s="20"/>
      <c r="AU17" s="20"/>
      <c r="AV17" s="20"/>
      <c r="AW17" s="20"/>
      <c r="AX17" s="19"/>
      <c r="AY17" s="4"/>
      <c r="AZ17" s="4"/>
      <c r="BA17" s="4"/>
      <c r="BB17" s="4"/>
      <c r="BC17" s="4"/>
      <c r="BD17" s="4"/>
      <c r="BE17" s="4"/>
      <c r="BF17" s="4"/>
    </row>
    <row r="18" spans="1:186" ht="15" customHeight="1" x14ac:dyDescent="0.2">
      <c r="A18" s="316" t="s">
        <v>165</v>
      </c>
      <c r="B18" s="317"/>
      <c r="C18" s="311"/>
      <c r="D18" s="185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49"/>
      <c r="AF18" s="19"/>
      <c r="AG18" s="19"/>
      <c r="AH18" s="19"/>
      <c r="AI18" s="19"/>
      <c r="AJ18" s="19"/>
      <c r="AK18" s="19"/>
      <c r="AL18" s="19"/>
      <c r="AM18" s="19"/>
      <c r="AN18" s="19"/>
      <c r="AO18" s="20"/>
      <c r="AP18" s="20"/>
      <c r="AQ18" s="20"/>
      <c r="AR18" s="20"/>
      <c r="AS18" s="20"/>
      <c r="AT18" s="20"/>
      <c r="AU18" s="20"/>
      <c r="AV18" s="20"/>
      <c r="AW18" s="20"/>
      <c r="AX18" s="19"/>
      <c r="AY18" s="4"/>
      <c r="AZ18" s="4"/>
      <c r="BA18" s="4"/>
      <c r="BB18" s="4"/>
      <c r="BC18" s="4"/>
      <c r="BD18" s="4"/>
      <c r="BE18" s="4"/>
      <c r="BF18" s="4"/>
    </row>
    <row r="19" spans="1:186" s="205" customFormat="1" ht="15" customHeight="1" x14ac:dyDescent="0.2">
      <c r="A19" s="316" t="s">
        <v>166</v>
      </c>
      <c r="B19" s="322"/>
      <c r="C19" s="323"/>
      <c r="D19" s="207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49"/>
      <c r="AF19" s="19"/>
      <c r="AG19" s="19"/>
      <c r="AH19" s="19"/>
      <c r="AI19" s="19"/>
      <c r="AJ19" s="19"/>
      <c r="AK19" s="19"/>
      <c r="AL19" s="19"/>
      <c r="AM19" s="19"/>
      <c r="AN19" s="19"/>
      <c r="AO19" s="20"/>
      <c r="AP19" s="20"/>
      <c r="AQ19" s="20"/>
      <c r="AR19" s="20"/>
      <c r="AS19" s="20"/>
      <c r="AT19" s="20"/>
      <c r="AU19" s="20"/>
      <c r="AV19" s="20"/>
      <c r="AW19" s="20"/>
      <c r="AX19" s="19"/>
      <c r="AY19" s="4"/>
      <c r="AZ19" s="4"/>
      <c r="BA19" s="4"/>
      <c r="BB19" s="4"/>
      <c r="BC19" s="4"/>
      <c r="BD19" s="4"/>
      <c r="BE19" s="4"/>
      <c r="BF19" s="4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5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</row>
    <row r="20" spans="1:186" s="62" customFormat="1" ht="15" customHeight="1" thickBot="1" x14ac:dyDescent="0.25">
      <c r="A20" s="316" t="s">
        <v>93</v>
      </c>
      <c r="B20" s="317"/>
      <c r="C20" s="311"/>
      <c r="D20" s="186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56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49"/>
      <c r="AF20" s="19"/>
      <c r="AG20" s="19"/>
      <c r="AH20" s="19"/>
      <c r="AI20" s="19"/>
      <c r="AJ20" s="19"/>
      <c r="AK20" s="19"/>
      <c r="AL20" s="19"/>
      <c r="AM20" s="19"/>
      <c r="AN20" s="19"/>
      <c r="AO20" s="20"/>
      <c r="AP20" s="20"/>
      <c r="AQ20" s="20"/>
      <c r="AR20" s="20"/>
      <c r="AS20" s="20"/>
      <c r="AT20" s="20"/>
      <c r="AU20" s="20"/>
      <c r="AV20" s="20"/>
      <c r="AW20" s="20"/>
      <c r="AX20" s="19"/>
      <c r="AY20" s="4"/>
      <c r="AZ20" s="4"/>
      <c r="BA20" s="4"/>
      <c r="BB20" s="4"/>
      <c r="BC20" s="4"/>
      <c r="BD20" s="4"/>
      <c r="BE20" s="4"/>
      <c r="BF20" s="4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34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</row>
    <row r="21" spans="1:186" ht="24" customHeight="1" x14ac:dyDescent="0.2">
      <c r="A21" s="375" t="s">
        <v>0</v>
      </c>
      <c r="B21" s="377" t="s">
        <v>1</v>
      </c>
      <c r="C21" s="377" t="s">
        <v>2</v>
      </c>
      <c r="D21" s="256" t="s">
        <v>3</v>
      </c>
      <c r="E21" s="256" t="s">
        <v>39</v>
      </c>
      <c r="F21" s="256" t="s">
        <v>97</v>
      </c>
      <c r="G21" s="273" t="s">
        <v>132</v>
      </c>
      <c r="H21" s="273" t="s">
        <v>135</v>
      </c>
      <c r="I21" s="273"/>
      <c r="J21" s="273"/>
      <c r="K21" s="273"/>
      <c r="L21" s="273"/>
      <c r="M21" s="273" t="s">
        <v>76</v>
      </c>
      <c r="N21" s="269" t="s">
        <v>77</v>
      </c>
      <c r="O21" s="362" t="s">
        <v>100</v>
      </c>
      <c r="P21" s="265" t="s">
        <v>210</v>
      </c>
      <c r="Q21" s="295" t="s">
        <v>133</v>
      </c>
      <c r="R21" s="295" t="s">
        <v>171</v>
      </c>
      <c r="S21" s="295"/>
      <c r="T21" s="295"/>
      <c r="U21" s="295"/>
      <c r="V21" s="295"/>
      <c r="W21" s="295"/>
      <c r="X21" s="295"/>
      <c r="Y21" s="295"/>
      <c r="Z21" s="295"/>
      <c r="AA21" s="295"/>
      <c r="AB21" s="295"/>
      <c r="AC21" s="295" t="s">
        <v>111</v>
      </c>
      <c r="AD21" s="357"/>
      <c r="AE21" s="275" t="s">
        <v>79</v>
      </c>
      <c r="AF21" s="386" t="s">
        <v>181</v>
      </c>
      <c r="AG21" s="386"/>
      <c r="AH21" s="386"/>
      <c r="AI21" s="386"/>
      <c r="AJ21" s="386"/>
      <c r="AK21" s="386"/>
      <c r="AL21" s="386"/>
      <c r="AM21" s="386"/>
      <c r="AN21" s="386"/>
      <c r="AO21" s="386"/>
      <c r="AP21" s="386"/>
      <c r="AQ21" s="386"/>
      <c r="AR21" s="386"/>
      <c r="AS21" s="386"/>
      <c r="AT21" s="386"/>
      <c r="AU21" s="386"/>
      <c r="AV21" s="386"/>
      <c r="AW21" s="386"/>
      <c r="AX21" s="386"/>
      <c r="AY21" s="380" t="s">
        <v>213</v>
      </c>
      <c r="AZ21" s="381"/>
      <c r="BA21" s="412" t="s">
        <v>212</v>
      </c>
      <c r="BB21" s="9"/>
      <c r="BC21" s="9"/>
      <c r="BD21" s="9"/>
      <c r="BE21" s="9"/>
      <c r="BF21" s="9"/>
    </row>
    <row r="22" spans="1:186" ht="24" x14ac:dyDescent="0.2">
      <c r="A22" s="376"/>
      <c r="B22" s="378"/>
      <c r="C22" s="378"/>
      <c r="D22" s="257"/>
      <c r="E22" s="257"/>
      <c r="F22" s="257"/>
      <c r="G22" s="274"/>
      <c r="H22" s="274"/>
      <c r="I22" s="274"/>
      <c r="J22" s="274"/>
      <c r="K22" s="274"/>
      <c r="L22" s="274"/>
      <c r="M22" s="274"/>
      <c r="N22" s="393"/>
      <c r="O22" s="363"/>
      <c r="P22" s="394"/>
      <c r="Q22" s="297"/>
      <c r="R22" s="190" t="s">
        <v>9</v>
      </c>
      <c r="S22" s="190" t="s">
        <v>10</v>
      </c>
      <c r="T22" s="190" t="s">
        <v>11</v>
      </c>
      <c r="U22" s="190" t="s">
        <v>12</v>
      </c>
      <c r="V22" s="190" t="s">
        <v>13</v>
      </c>
      <c r="W22" s="190" t="s">
        <v>14</v>
      </c>
      <c r="X22" s="190" t="s">
        <v>40</v>
      </c>
      <c r="Y22" s="190" t="s">
        <v>50</v>
      </c>
      <c r="Z22" s="190" t="s">
        <v>104</v>
      </c>
      <c r="AA22" s="190" t="s">
        <v>109</v>
      </c>
      <c r="AB22" s="190" t="s">
        <v>48</v>
      </c>
      <c r="AC22" s="358"/>
      <c r="AD22" s="358"/>
      <c r="AE22" s="276"/>
      <c r="AF22" s="175" t="s">
        <v>115</v>
      </c>
      <c r="AG22" s="175" t="s">
        <v>45</v>
      </c>
      <c r="AH22" s="175" t="s">
        <v>51</v>
      </c>
      <c r="AI22" s="175" t="s">
        <v>69</v>
      </c>
      <c r="AJ22" s="175" t="s">
        <v>70</v>
      </c>
      <c r="AK22" s="175" t="s">
        <v>71</v>
      </c>
      <c r="AL22" s="179" t="s">
        <v>209</v>
      </c>
      <c r="AM22" s="179" t="s">
        <v>73</v>
      </c>
      <c r="AN22" s="175" t="s">
        <v>74</v>
      </c>
      <c r="AO22" s="175" t="s">
        <v>80</v>
      </c>
      <c r="AP22" s="175" t="s">
        <v>81</v>
      </c>
      <c r="AQ22" s="175" t="s">
        <v>82</v>
      </c>
      <c r="AR22" s="175" t="s">
        <v>83</v>
      </c>
      <c r="AS22" s="175" t="s">
        <v>84</v>
      </c>
      <c r="AT22" s="175" t="s">
        <v>112</v>
      </c>
      <c r="AU22" s="175" t="s">
        <v>113</v>
      </c>
      <c r="AV22" s="175" t="s">
        <v>114</v>
      </c>
      <c r="AW22" s="175" t="s">
        <v>88</v>
      </c>
      <c r="AX22" s="175" t="s">
        <v>211</v>
      </c>
      <c r="AY22" s="344"/>
      <c r="AZ22" s="382"/>
      <c r="BA22" s="383"/>
      <c r="BB22" s="9"/>
      <c r="BC22" s="9"/>
      <c r="BD22" s="9"/>
      <c r="BE22" s="9"/>
      <c r="BF22" s="9"/>
    </row>
    <row r="23" spans="1:186" ht="49.5" customHeight="1" x14ac:dyDescent="0.2">
      <c r="A23" s="387" t="s">
        <v>108</v>
      </c>
      <c r="B23" s="389" t="s">
        <v>107</v>
      </c>
      <c r="C23" s="389" t="s">
        <v>38</v>
      </c>
      <c r="D23" s="391" t="s">
        <v>85</v>
      </c>
      <c r="E23" s="391" t="s">
        <v>167</v>
      </c>
      <c r="F23" s="259" t="s">
        <v>129</v>
      </c>
      <c r="G23" s="259" t="s">
        <v>130</v>
      </c>
      <c r="H23" s="259" t="s">
        <v>60</v>
      </c>
      <c r="I23" s="259" t="s">
        <v>61</v>
      </c>
      <c r="J23" s="259" t="s">
        <v>194</v>
      </c>
      <c r="K23" s="259" t="s">
        <v>195</v>
      </c>
      <c r="L23" s="259" t="s">
        <v>136</v>
      </c>
      <c r="M23" s="259" t="s">
        <v>196</v>
      </c>
      <c r="N23" s="328" t="s">
        <v>137</v>
      </c>
      <c r="O23" s="328" t="s">
        <v>138</v>
      </c>
      <c r="P23" s="259" t="s">
        <v>37</v>
      </c>
      <c r="Q23" s="259" t="s">
        <v>5</v>
      </c>
      <c r="R23" s="164" t="s">
        <v>173</v>
      </c>
      <c r="S23" s="164" t="s">
        <v>174</v>
      </c>
      <c r="T23" s="165" t="s">
        <v>15</v>
      </c>
      <c r="U23" s="165" t="s">
        <v>16</v>
      </c>
      <c r="V23" s="165" t="s">
        <v>17</v>
      </c>
      <c r="W23" s="165" t="s">
        <v>154</v>
      </c>
      <c r="X23" s="165" t="s">
        <v>157</v>
      </c>
      <c r="Y23" s="165" t="s">
        <v>157</v>
      </c>
      <c r="Z23" s="166" t="s">
        <v>18</v>
      </c>
      <c r="AA23" s="166" t="s">
        <v>19</v>
      </c>
      <c r="AB23" s="166" t="s">
        <v>153</v>
      </c>
      <c r="AC23" s="348" t="s">
        <v>143</v>
      </c>
      <c r="AD23" s="348" t="s">
        <v>144</v>
      </c>
      <c r="AE23" s="354" t="s">
        <v>87</v>
      </c>
      <c r="AF23" s="350" t="s">
        <v>131</v>
      </c>
      <c r="AG23" s="350" t="s">
        <v>47</v>
      </c>
      <c r="AH23" s="350" t="s">
        <v>46</v>
      </c>
      <c r="AI23" s="350" t="s">
        <v>179</v>
      </c>
      <c r="AJ23" s="350" t="s">
        <v>75</v>
      </c>
      <c r="AK23" s="350" t="s">
        <v>67</v>
      </c>
      <c r="AL23" s="352" t="s">
        <v>63</v>
      </c>
      <c r="AM23" s="178" t="s">
        <v>175</v>
      </c>
      <c r="AN23" s="178" t="s">
        <v>176</v>
      </c>
      <c r="AO23" s="179" t="s">
        <v>15</v>
      </c>
      <c r="AP23" s="179" t="s">
        <v>16</v>
      </c>
      <c r="AQ23" s="179" t="s">
        <v>17</v>
      </c>
      <c r="AR23" s="179" t="s">
        <v>154</v>
      </c>
      <c r="AS23" s="179" t="s">
        <v>157</v>
      </c>
      <c r="AT23" s="179" t="s">
        <v>157</v>
      </c>
      <c r="AU23" s="180" t="s">
        <v>18</v>
      </c>
      <c r="AV23" s="180" t="s">
        <v>19</v>
      </c>
      <c r="AW23" s="180" t="s">
        <v>153</v>
      </c>
      <c r="AX23" s="352" t="s">
        <v>197</v>
      </c>
      <c r="AY23" s="344" t="s">
        <v>198</v>
      </c>
      <c r="AZ23" s="346" t="s">
        <v>199</v>
      </c>
      <c r="BA23" s="384" t="s">
        <v>200</v>
      </c>
      <c r="BB23" s="10"/>
      <c r="BC23" s="10"/>
      <c r="BD23" s="10"/>
      <c r="BE23" s="10"/>
      <c r="BF23" s="10"/>
    </row>
    <row r="24" spans="1:186" ht="60.75" customHeight="1" thickBot="1" x14ac:dyDescent="0.25">
      <c r="A24" s="388"/>
      <c r="B24" s="390"/>
      <c r="C24" s="390"/>
      <c r="D24" s="392"/>
      <c r="E24" s="392"/>
      <c r="F24" s="260"/>
      <c r="G24" s="260"/>
      <c r="H24" s="260"/>
      <c r="I24" s="260"/>
      <c r="J24" s="260"/>
      <c r="K24" s="260"/>
      <c r="L24" s="260"/>
      <c r="M24" s="260"/>
      <c r="N24" s="329"/>
      <c r="O24" s="329"/>
      <c r="P24" s="260"/>
      <c r="Q24" s="260"/>
      <c r="R24" s="169">
        <v>0.1</v>
      </c>
      <c r="S24" s="169">
        <v>0.1</v>
      </c>
      <c r="T24" s="169">
        <v>1.4E-2</v>
      </c>
      <c r="U24" s="169">
        <f>IF($D$16="HaZZ",20%,14%)</f>
        <v>0.14000000000000001</v>
      </c>
      <c r="V24" s="169">
        <v>0.03</v>
      </c>
      <c r="W24" s="169">
        <f>IF($D$19="áno",0.5%,0%)</f>
        <v>0</v>
      </c>
      <c r="X24" s="169">
        <f>IF($D$19="áno",0.5%,0%)</f>
        <v>0</v>
      </c>
      <c r="Y24" s="169">
        <f>IF($D$19="áno",0%,1%)</f>
        <v>0.01</v>
      </c>
      <c r="Z24" s="169">
        <v>8.0000000000000002E-3</v>
      </c>
      <c r="AA24" s="169">
        <f>IF($D$17="áno",4.75%,0)</f>
        <v>0</v>
      </c>
      <c r="AB24" s="169">
        <f>IF($D$18="áno",0.25%,0)</f>
        <v>0</v>
      </c>
      <c r="AC24" s="349"/>
      <c r="AD24" s="356"/>
      <c r="AE24" s="355"/>
      <c r="AF24" s="351"/>
      <c r="AG24" s="351"/>
      <c r="AH24" s="351"/>
      <c r="AI24" s="351"/>
      <c r="AJ24" s="351"/>
      <c r="AK24" s="351"/>
      <c r="AL24" s="353"/>
      <c r="AM24" s="182">
        <v>0.1</v>
      </c>
      <c r="AN24" s="182">
        <v>0.1</v>
      </c>
      <c r="AO24" s="182">
        <v>1.4E-2</v>
      </c>
      <c r="AP24" s="182">
        <f>IF($D$16="HaZZ",20%,14%)</f>
        <v>0.14000000000000001</v>
      </c>
      <c r="AQ24" s="182">
        <v>0.03</v>
      </c>
      <c r="AR24" s="182">
        <f>IF($D$19="áno",0.5%,0%)</f>
        <v>0</v>
      </c>
      <c r="AS24" s="182">
        <f>IF($D$19="áno",0.5%,0%)</f>
        <v>0</v>
      </c>
      <c r="AT24" s="182">
        <f>IF($D$19="áno",0%,1%)</f>
        <v>0.01</v>
      </c>
      <c r="AU24" s="182">
        <v>8.0000000000000002E-3</v>
      </c>
      <c r="AV24" s="182">
        <f>IF($D$17="áno",4.75%,0)</f>
        <v>0</v>
      </c>
      <c r="AW24" s="182">
        <f>IF($D$18="áno",0.25%,0)</f>
        <v>0</v>
      </c>
      <c r="AX24" s="353"/>
      <c r="AY24" s="345"/>
      <c r="AZ24" s="347"/>
      <c r="BA24" s="385"/>
      <c r="BB24" s="31"/>
      <c r="BC24" s="31"/>
      <c r="BD24" s="11"/>
      <c r="BE24" s="11"/>
      <c r="BF24" s="11"/>
      <c r="BG24" s="4"/>
    </row>
    <row r="25" spans="1:186" ht="14.25" x14ac:dyDescent="0.2">
      <c r="A25" s="368" t="s">
        <v>141</v>
      </c>
      <c r="B25" s="368"/>
      <c r="C25" s="368"/>
      <c r="D25" s="369"/>
      <c r="E25" s="369"/>
      <c r="F25" s="369"/>
      <c r="G25" s="369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139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126"/>
      <c r="BB25" s="11"/>
      <c r="BC25" s="11"/>
      <c r="BD25" s="11"/>
      <c r="BE25" s="11"/>
      <c r="BF25" s="11"/>
      <c r="BG25" s="4"/>
    </row>
    <row r="26" spans="1:186" x14ac:dyDescent="0.2">
      <c r="A26" s="136" t="s">
        <v>6</v>
      </c>
      <c r="B26" s="84"/>
      <c r="C26" s="410"/>
      <c r="D26" s="74"/>
      <c r="E26" s="74"/>
      <c r="F26" s="63">
        <f t="shared" ref="F26:F30" si="0">D26-E26</f>
        <v>0</v>
      </c>
      <c r="G26" s="63">
        <f>SUM(H26:M26)+AD26</f>
        <v>0</v>
      </c>
      <c r="H26" s="74"/>
      <c r="I26" s="74"/>
      <c r="J26" s="74"/>
      <c r="K26" s="74"/>
      <c r="L26" s="74">
        <v>0</v>
      </c>
      <c r="M26" s="64">
        <v>0</v>
      </c>
      <c r="N26" s="137">
        <v>0</v>
      </c>
      <c r="O26" s="188">
        <v>0</v>
      </c>
      <c r="P26" s="188">
        <f>SUM(R26:AB26)</f>
        <v>0</v>
      </c>
      <c r="Q26" s="189">
        <f>G26+P26</f>
        <v>0</v>
      </c>
      <c r="R26" s="74">
        <f t="shared" ref="R26:R30" si="1">ROUNDDOWN(R$24*($G26-$AD26),2)+ROUNDDOWN(R$24*$N26,2)</f>
        <v>0</v>
      </c>
      <c r="S26" s="74">
        <v>0</v>
      </c>
      <c r="T26" s="74">
        <f>ROUNDDOWN(T$24*($G26-$AD26),2)-ROUNDDOWN(T$24*O26,2)</f>
        <v>0</v>
      </c>
      <c r="U26" s="74">
        <f t="shared" ref="U26:AB30" si="2">ROUNDDOWN(U$24*($G26-$AD26),2)-ROUNDDOWN(U$24*$O26,2)</f>
        <v>0</v>
      </c>
      <c r="V26" s="74">
        <f t="shared" si="2"/>
        <v>0</v>
      </c>
      <c r="W26" s="74">
        <f t="shared" si="2"/>
        <v>0</v>
      </c>
      <c r="X26" s="74">
        <f t="shared" si="2"/>
        <v>0</v>
      </c>
      <c r="Y26" s="74">
        <f t="shared" si="2"/>
        <v>0</v>
      </c>
      <c r="Z26" s="74">
        <f t="shared" si="2"/>
        <v>0</v>
      </c>
      <c r="AA26" s="74">
        <f t="shared" si="2"/>
        <v>0</v>
      </c>
      <c r="AB26" s="74">
        <f t="shared" si="2"/>
        <v>0</v>
      </c>
      <c r="AC26" s="74">
        <v>0</v>
      </c>
      <c r="AD26" s="74">
        <v>0</v>
      </c>
      <c r="AE26" s="138">
        <f>IF(C26="",0,IF(VLOOKUP($C26,limity!$A$5:$CC$11,HLOOKUP($D$15,limity!$A$5:$CC$6,2,FALSE),FALSE)=0,G26-M26,IF(G26-M26&gt;VLOOKUP($C26,limity!$A$5:$CC$11,HLOOKUP($D$15,limity!$A$5:$CC$6,2,FALSE),FALSE),VLOOKUP($C26,limity!$A$5:$CC$11,HLOOKUP($D$15,limity!$A$5:$CC$6,2,FALSE),FALSE),G26-M26)))</f>
        <v>0</v>
      </c>
      <c r="AF26" s="74" t="e">
        <f>SUM(AG26:AK26)</f>
        <v>#DIV/0!</v>
      </c>
      <c r="AG26" s="74" t="e">
        <f>AE26*(H26/(H26+I26+J26+K26+L26+AD26))</f>
        <v>#DIV/0!</v>
      </c>
      <c r="AH26" s="74" t="e">
        <f>AE26*(I26/(H26+I26+J26+K26+L26+AD26))</f>
        <v>#DIV/0!</v>
      </c>
      <c r="AI26" s="74" t="e">
        <f>AE26*(J26/(H26+I26+J26+K26+L26+AD26))</f>
        <v>#DIV/0!</v>
      </c>
      <c r="AJ26" s="74" t="e">
        <f>AE26*(K26/(H26+I26+J26+K26+L26+AD26))</f>
        <v>#DIV/0!</v>
      </c>
      <c r="AK26" s="74" t="e">
        <f>AE26*(L26/(H26+I26+J26+K26+L26+AD26))</f>
        <v>#DIV/0!</v>
      </c>
      <c r="AL26" s="74" t="e">
        <f>SUM(AM26:AW26)</f>
        <v>#DIV/0!</v>
      </c>
      <c r="AM26" s="74" t="e">
        <f t="shared" ref="AM26:AW44" si="3">ROUNDDOWN($AF26*AM$24,2)</f>
        <v>#DIV/0!</v>
      </c>
      <c r="AN26" s="63" t="e">
        <f t="shared" si="3"/>
        <v>#DIV/0!</v>
      </c>
      <c r="AO26" s="74" t="e">
        <f t="shared" ref="AO26:AW26" si="4">ROUNDDOWN($AF26*AO$24,2)</f>
        <v>#DIV/0!</v>
      </c>
      <c r="AP26" s="74" t="e">
        <f t="shared" si="4"/>
        <v>#DIV/0!</v>
      </c>
      <c r="AQ26" s="74" t="e">
        <f t="shared" si="4"/>
        <v>#DIV/0!</v>
      </c>
      <c r="AR26" s="74" t="e">
        <f t="shared" si="4"/>
        <v>#DIV/0!</v>
      </c>
      <c r="AS26" s="74" t="e">
        <f t="shared" si="4"/>
        <v>#DIV/0!</v>
      </c>
      <c r="AT26" s="74" t="e">
        <f t="shared" si="4"/>
        <v>#DIV/0!</v>
      </c>
      <c r="AU26" s="74" t="e">
        <f t="shared" si="4"/>
        <v>#DIV/0!</v>
      </c>
      <c r="AV26" s="74" t="e">
        <f t="shared" si="4"/>
        <v>#DIV/0!</v>
      </c>
      <c r="AW26" s="74" t="e">
        <f t="shared" si="4"/>
        <v>#DIV/0!</v>
      </c>
      <c r="AX26" s="75" t="e">
        <f t="shared" ref="AX26:AX30" si="5">AF26+AL26</f>
        <v>#DIV/0!</v>
      </c>
      <c r="AY26" s="74">
        <f t="shared" ref="AY26:AY30" si="6">AC26</f>
        <v>0</v>
      </c>
      <c r="AZ26" s="77" t="e">
        <f t="shared" ref="AZ26:AZ30" si="7">AE26*(AD26/(AD26+H26+I26+J26+K26+L26))</f>
        <v>#DIV/0!</v>
      </c>
      <c r="BA26" s="78" t="e">
        <f>AX26+AY26+AZ26</f>
        <v>#DIV/0!</v>
      </c>
      <c r="BB26" s="28"/>
      <c r="BC26" s="29"/>
      <c r="BD26" s="30"/>
      <c r="BE26" s="30"/>
      <c r="BF26" s="26"/>
      <c r="BG26" s="4"/>
    </row>
    <row r="27" spans="1:186" ht="12.75" customHeight="1" x14ac:dyDescent="0.2">
      <c r="A27" s="119" t="s">
        <v>7</v>
      </c>
      <c r="B27" s="21"/>
      <c r="C27" s="411"/>
      <c r="D27" s="63"/>
      <c r="E27" s="63"/>
      <c r="F27" s="63">
        <f t="shared" si="0"/>
        <v>0</v>
      </c>
      <c r="G27" s="63">
        <f t="shared" ref="G27:G30" si="8">SUM(H27:M27)+AD27</f>
        <v>0</v>
      </c>
      <c r="H27" s="63"/>
      <c r="I27" s="63"/>
      <c r="J27" s="63"/>
      <c r="K27" s="63"/>
      <c r="L27" s="63">
        <v>0</v>
      </c>
      <c r="M27" s="64">
        <v>0</v>
      </c>
      <c r="N27" s="64">
        <v>0</v>
      </c>
      <c r="O27" s="188">
        <v>0</v>
      </c>
      <c r="P27" s="188">
        <f t="shared" ref="P27:P28" si="9">SUM(R27:AB27)</f>
        <v>0</v>
      </c>
      <c r="Q27" s="189">
        <f t="shared" ref="Q27:Q28" si="10">G27+P27</f>
        <v>0</v>
      </c>
      <c r="R27" s="63">
        <f t="shared" si="1"/>
        <v>0</v>
      </c>
      <c r="S27" s="63">
        <v>0</v>
      </c>
      <c r="T27" s="63">
        <f t="shared" ref="T27:T44" si="11">ROUNDDOWN(T$24*($G27-$AD27),2)-ROUNDDOWN(T$24*O27,2)</f>
        <v>0</v>
      </c>
      <c r="U27" s="63">
        <f t="shared" si="2"/>
        <v>0</v>
      </c>
      <c r="V27" s="63">
        <f t="shared" si="2"/>
        <v>0</v>
      </c>
      <c r="W27" s="63">
        <f t="shared" si="2"/>
        <v>0</v>
      </c>
      <c r="X27" s="63">
        <f t="shared" si="2"/>
        <v>0</v>
      </c>
      <c r="Y27" s="63">
        <f t="shared" si="2"/>
        <v>0</v>
      </c>
      <c r="Z27" s="63">
        <f t="shared" si="2"/>
        <v>0</v>
      </c>
      <c r="AA27" s="63">
        <f t="shared" si="2"/>
        <v>0</v>
      </c>
      <c r="AB27" s="63">
        <f t="shared" si="2"/>
        <v>0</v>
      </c>
      <c r="AC27" s="74">
        <v>0</v>
      </c>
      <c r="AD27" s="63">
        <v>0</v>
      </c>
      <c r="AE27" s="118">
        <f>IF(C27="",0,IF(VLOOKUP($C27,limity!$A$5:$CC$11,HLOOKUP($D$15,limity!$A$5:$CC$6,2,FALSE),FALSE)=0,G27-M27,IF(G27-M27&gt;VLOOKUP($C27,limity!$A$5:$CC$11,HLOOKUP($D$15,limity!$A$5:$CC$6,2,FALSE),FALSE),VLOOKUP($C27,limity!$A$5:$CC$11,HLOOKUP($D$15,limity!$A$5:$CC$6,2,FALSE),FALSE),G27-M27)))</f>
        <v>0</v>
      </c>
      <c r="AF27" s="63" t="e">
        <f t="shared" ref="AF27:AF30" si="12">SUM(AG27:AK27)</f>
        <v>#DIV/0!</v>
      </c>
      <c r="AG27" s="63" t="e">
        <f t="shared" ref="AG27:AG30" si="13">AE27*(H27/(H27+I27+J27+K27+L27+AD27))</f>
        <v>#DIV/0!</v>
      </c>
      <c r="AH27" s="63" t="e">
        <f t="shared" ref="AH27:AH30" si="14">AE27*(I27/(H27+I27+J27+K27+L27+AD27))</f>
        <v>#DIV/0!</v>
      </c>
      <c r="AI27" s="63" t="e">
        <f t="shared" ref="AI27:AI30" si="15">AE27*(J27/(H27+I27+J27+K27+L27+AD27))</f>
        <v>#DIV/0!</v>
      </c>
      <c r="AJ27" s="63" t="e">
        <f t="shared" ref="AJ27:AJ30" si="16">AE27*(K27/(H27+I27+J27+K27+L27+AD27))</f>
        <v>#DIV/0!</v>
      </c>
      <c r="AK27" s="63" t="e">
        <f t="shared" ref="AK27:AK30" si="17">AE27*(L27/(H27+I27+J27+K27+L27+AD27))</f>
        <v>#DIV/0!</v>
      </c>
      <c r="AL27" s="63" t="e">
        <f t="shared" ref="AL27:AL37" si="18">SUM(AM27:AW27)</f>
        <v>#DIV/0!</v>
      </c>
      <c r="AM27" s="63" t="e">
        <f t="shared" si="3"/>
        <v>#DIV/0!</v>
      </c>
      <c r="AN27" s="63" t="e">
        <f t="shared" si="3"/>
        <v>#DIV/0!</v>
      </c>
      <c r="AO27" s="63" t="e">
        <f t="shared" si="3"/>
        <v>#DIV/0!</v>
      </c>
      <c r="AP27" s="63" t="e">
        <f t="shared" si="3"/>
        <v>#DIV/0!</v>
      </c>
      <c r="AQ27" s="63" t="e">
        <f t="shared" si="3"/>
        <v>#DIV/0!</v>
      </c>
      <c r="AR27" s="63" t="e">
        <f t="shared" si="3"/>
        <v>#DIV/0!</v>
      </c>
      <c r="AS27" s="63" t="e">
        <f t="shared" si="3"/>
        <v>#DIV/0!</v>
      </c>
      <c r="AT27" s="63" t="e">
        <f t="shared" si="3"/>
        <v>#DIV/0!</v>
      </c>
      <c r="AU27" s="63" t="e">
        <f t="shared" si="3"/>
        <v>#DIV/0!</v>
      </c>
      <c r="AV27" s="63" t="e">
        <f t="shared" si="3"/>
        <v>#DIV/0!</v>
      </c>
      <c r="AW27" s="63" t="e">
        <f t="shared" si="3"/>
        <v>#DIV/0!</v>
      </c>
      <c r="AX27" s="65" t="e">
        <f t="shared" si="5"/>
        <v>#DIV/0!</v>
      </c>
      <c r="AY27" s="63">
        <f t="shared" si="6"/>
        <v>0</v>
      </c>
      <c r="AZ27" s="76" t="e">
        <f t="shared" si="7"/>
        <v>#DIV/0!</v>
      </c>
      <c r="BA27" s="78" t="e">
        <f>AX27+AY27+AZ27</f>
        <v>#DIV/0!</v>
      </c>
      <c r="BB27" s="11"/>
      <c r="BC27" s="11"/>
      <c r="BD27" s="11"/>
      <c r="BE27" s="11"/>
      <c r="BF27" s="11"/>
      <c r="BG27" s="4"/>
    </row>
    <row r="28" spans="1:186" x14ac:dyDescent="0.2">
      <c r="A28" s="119" t="s">
        <v>8</v>
      </c>
      <c r="B28" s="21"/>
      <c r="C28" s="119"/>
      <c r="D28" s="63"/>
      <c r="E28" s="63"/>
      <c r="F28" s="63">
        <f t="shared" si="0"/>
        <v>0</v>
      </c>
      <c r="G28" s="63">
        <f t="shared" si="8"/>
        <v>0</v>
      </c>
      <c r="H28" s="63"/>
      <c r="I28" s="63"/>
      <c r="J28" s="63"/>
      <c r="K28" s="63"/>
      <c r="L28" s="63">
        <v>0</v>
      </c>
      <c r="M28" s="137">
        <v>0</v>
      </c>
      <c r="N28" s="137">
        <v>0</v>
      </c>
      <c r="O28" s="187">
        <v>0</v>
      </c>
      <c r="P28" s="188">
        <f t="shared" si="9"/>
        <v>0</v>
      </c>
      <c r="Q28" s="189">
        <f t="shared" si="10"/>
        <v>0</v>
      </c>
      <c r="R28" s="63">
        <f t="shared" si="1"/>
        <v>0</v>
      </c>
      <c r="S28" s="63">
        <f>ROUNDDOWN(S$24*($G28-$AD28),2)+ROUNDDOWN(S$24*$N28,2)</f>
        <v>0</v>
      </c>
      <c r="T28" s="63">
        <f t="shared" si="11"/>
        <v>0</v>
      </c>
      <c r="U28" s="63">
        <f t="shared" si="2"/>
        <v>0</v>
      </c>
      <c r="V28" s="63">
        <f t="shared" si="2"/>
        <v>0</v>
      </c>
      <c r="W28" s="63">
        <f t="shared" si="2"/>
        <v>0</v>
      </c>
      <c r="X28" s="63">
        <f t="shared" si="2"/>
        <v>0</v>
      </c>
      <c r="Y28" s="63">
        <f t="shared" si="2"/>
        <v>0</v>
      </c>
      <c r="Z28" s="63">
        <f t="shared" si="2"/>
        <v>0</v>
      </c>
      <c r="AA28" s="63">
        <f t="shared" si="2"/>
        <v>0</v>
      </c>
      <c r="AB28" s="63">
        <f t="shared" si="2"/>
        <v>0</v>
      </c>
      <c r="AC28" s="74">
        <v>0</v>
      </c>
      <c r="AD28" s="74">
        <v>0</v>
      </c>
      <c r="AE28" s="118">
        <f>IF(C28="",0,IF(VLOOKUP($C28,limity!$A$5:$CC$11,HLOOKUP($D$15,limity!$A$5:$CC$6,2,FALSE),FALSE)=0,G28-M28,IF(G28-M28&gt;VLOOKUP($C28,limity!$A$5:$CC$11,HLOOKUP($D$15,limity!$A$5:$CC$6,2,FALSE),FALSE),VLOOKUP($C28,limity!$A$5:$CC$11,HLOOKUP($D$15,limity!$A$5:$CC$6,2,FALSE),FALSE),G28-M28)))</f>
        <v>0</v>
      </c>
      <c r="AF28" s="63" t="e">
        <f t="shared" si="12"/>
        <v>#DIV/0!</v>
      </c>
      <c r="AG28" s="63" t="e">
        <f t="shared" si="13"/>
        <v>#DIV/0!</v>
      </c>
      <c r="AH28" s="63" t="e">
        <f t="shared" si="14"/>
        <v>#DIV/0!</v>
      </c>
      <c r="AI28" s="63" t="e">
        <f t="shared" si="15"/>
        <v>#DIV/0!</v>
      </c>
      <c r="AJ28" s="63" t="e">
        <f t="shared" si="16"/>
        <v>#DIV/0!</v>
      </c>
      <c r="AK28" s="63" t="e">
        <f t="shared" si="17"/>
        <v>#DIV/0!</v>
      </c>
      <c r="AL28" s="63" t="e">
        <f t="shared" si="18"/>
        <v>#DIV/0!</v>
      </c>
      <c r="AM28" s="63" t="e">
        <f t="shared" si="3"/>
        <v>#DIV/0!</v>
      </c>
      <c r="AN28" s="63" t="e">
        <f t="shared" si="3"/>
        <v>#DIV/0!</v>
      </c>
      <c r="AO28" s="63" t="e">
        <f t="shared" si="3"/>
        <v>#DIV/0!</v>
      </c>
      <c r="AP28" s="63" t="e">
        <f t="shared" si="3"/>
        <v>#DIV/0!</v>
      </c>
      <c r="AQ28" s="63" t="e">
        <f t="shared" si="3"/>
        <v>#DIV/0!</v>
      </c>
      <c r="AR28" s="63" t="e">
        <f t="shared" si="3"/>
        <v>#DIV/0!</v>
      </c>
      <c r="AS28" s="63" t="e">
        <f t="shared" si="3"/>
        <v>#DIV/0!</v>
      </c>
      <c r="AT28" s="63" t="e">
        <f t="shared" si="3"/>
        <v>#DIV/0!</v>
      </c>
      <c r="AU28" s="63" t="e">
        <f t="shared" si="3"/>
        <v>#DIV/0!</v>
      </c>
      <c r="AV28" s="63" t="e">
        <f t="shared" si="3"/>
        <v>#DIV/0!</v>
      </c>
      <c r="AW28" s="63" t="e">
        <f t="shared" si="3"/>
        <v>#DIV/0!</v>
      </c>
      <c r="AX28" s="65" t="e">
        <f t="shared" si="5"/>
        <v>#DIV/0!</v>
      </c>
      <c r="AY28" s="63">
        <f t="shared" si="6"/>
        <v>0</v>
      </c>
      <c r="AZ28" s="76" t="e">
        <f t="shared" si="7"/>
        <v>#DIV/0!</v>
      </c>
      <c r="BA28" s="78" t="e">
        <f t="shared" ref="BA28:BA37" si="19">AX28+AY28+AZ28</f>
        <v>#DIV/0!</v>
      </c>
      <c r="BB28" s="11"/>
      <c r="BC28" s="11"/>
      <c r="BD28" s="11"/>
      <c r="BE28" s="11"/>
      <c r="BF28" s="11"/>
      <c r="BG28" s="4"/>
    </row>
    <row r="29" spans="1:186" ht="13.5" x14ac:dyDescent="0.2">
      <c r="A29" s="117" t="s">
        <v>89</v>
      </c>
      <c r="B29" s="21"/>
      <c r="C29" s="119"/>
      <c r="D29" s="63"/>
      <c r="E29" s="63"/>
      <c r="F29" s="63">
        <f t="shared" si="0"/>
        <v>0</v>
      </c>
      <c r="G29" s="63">
        <f t="shared" si="8"/>
        <v>0</v>
      </c>
      <c r="H29" s="63"/>
      <c r="I29" s="63"/>
      <c r="J29" s="66"/>
      <c r="K29" s="63"/>
      <c r="L29" s="63">
        <v>0</v>
      </c>
      <c r="M29" s="64">
        <v>0</v>
      </c>
      <c r="N29" s="64">
        <v>0</v>
      </c>
      <c r="O29" s="188">
        <v>0</v>
      </c>
      <c r="P29" s="188">
        <f t="shared" ref="P29:P37" si="20">SUM(R29:AB29)</f>
        <v>0</v>
      </c>
      <c r="Q29" s="189">
        <f>G29+P29</f>
        <v>0</v>
      </c>
      <c r="R29" s="63">
        <f t="shared" si="1"/>
        <v>0</v>
      </c>
      <c r="S29" s="63">
        <f>ROUNDDOWN(S$24*($G29-$AD29),2)+ROUNDDOWN(S$24*$N29,2)</f>
        <v>0</v>
      </c>
      <c r="T29" s="63">
        <f t="shared" si="11"/>
        <v>0</v>
      </c>
      <c r="U29" s="63">
        <f t="shared" si="2"/>
        <v>0</v>
      </c>
      <c r="V29" s="63">
        <f t="shared" si="2"/>
        <v>0</v>
      </c>
      <c r="W29" s="63">
        <f t="shared" si="2"/>
        <v>0</v>
      </c>
      <c r="X29" s="63">
        <f t="shared" si="2"/>
        <v>0</v>
      </c>
      <c r="Y29" s="63">
        <f t="shared" si="2"/>
        <v>0</v>
      </c>
      <c r="Z29" s="63">
        <f t="shared" si="2"/>
        <v>0</v>
      </c>
      <c r="AA29" s="63">
        <f t="shared" si="2"/>
        <v>0</v>
      </c>
      <c r="AB29" s="63">
        <f t="shared" si="2"/>
        <v>0</v>
      </c>
      <c r="AC29" s="74">
        <v>0</v>
      </c>
      <c r="AD29" s="63">
        <v>0</v>
      </c>
      <c r="AE29" s="118">
        <f>IF(C29="",0,IF(VLOOKUP($C29,limity!$A$5:$CC$11,HLOOKUP($D$15,limity!$A$5:$CC$6,2,FALSE),FALSE)=0,G29-M29,IF(G29-M29&gt;VLOOKUP($C29,limity!$A$5:$CC$11,HLOOKUP($D$15,limity!$A$5:$CC$6,2,FALSE),FALSE),VLOOKUP($C29,limity!$A$5:$CC$11,HLOOKUP($D$15,limity!$A$5:$CC$6,2,FALSE),FALSE),G29-M29)))</f>
        <v>0</v>
      </c>
      <c r="AF29" s="63" t="e">
        <f t="shared" si="12"/>
        <v>#DIV/0!</v>
      </c>
      <c r="AG29" s="63" t="e">
        <f t="shared" si="13"/>
        <v>#DIV/0!</v>
      </c>
      <c r="AH29" s="63" t="e">
        <f t="shared" si="14"/>
        <v>#DIV/0!</v>
      </c>
      <c r="AI29" s="63" t="e">
        <f t="shared" si="15"/>
        <v>#DIV/0!</v>
      </c>
      <c r="AJ29" s="63" t="e">
        <f t="shared" si="16"/>
        <v>#DIV/0!</v>
      </c>
      <c r="AK29" s="63" t="e">
        <f t="shared" si="17"/>
        <v>#DIV/0!</v>
      </c>
      <c r="AL29" s="63" t="e">
        <f t="shared" si="18"/>
        <v>#DIV/0!</v>
      </c>
      <c r="AM29" s="63" t="e">
        <f t="shared" si="3"/>
        <v>#DIV/0!</v>
      </c>
      <c r="AN29" s="63" t="e">
        <f t="shared" si="3"/>
        <v>#DIV/0!</v>
      </c>
      <c r="AO29" s="63" t="e">
        <f t="shared" si="3"/>
        <v>#DIV/0!</v>
      </c>
      <c r="AP29" s="63" t="e">
        <f t="shared" si="3"/>
        <v>#DIV/0!</v>
      </c>
      <c r="AQ29" s="63" t="e">
        <f t="shared" si="3"/>
        <v>#DIV/0!</v>
      </c>
      <c r="AR29" s="63" t="e">
        <f t="shared" si="3"/>
        <v>#DIV/0!</v>
      </c>
      <c r="AS29" s="63" t="e">
        <f t="shared" si="3"/>
        <v>#DIV/0!</v>
      </c>
      <c r="AT29" s="63" t="e">
        <f t="shared" si="3"/>
        <v>#DIV/0!</v>
      </c>
      <c r="AU29" s="63" t="e">
        <f t="shared" si="3"/>
        <v>#DIV/0!</v>
      </c>
      <c r="AV29" s="63" t="e">
        <f t="shared" si="3"/>
        <v>#DIV/0!</v>
      </c>
      <c r="AW29" s="63" t="e">
        <f t="shared" si="3"/>
        <v>#DIV/0!</v>
      </c>
      <c r="AX29" s="65" t="e">
        <f t="shared" si="5"/>
        <v>#DIV/0!</v>
      </c>
      <c r="AY29" s="63">
        <f t="shared" si="6"/>
        <v>0</v>
      </c>
      <c r="AZ29" s="76" t="e">
        <f t="shared" si="7"/>
        <v>#DIV/0!</v>
      </c>
      <c r="BA29" s="78" t="e">
        <f t="shared" si="19"/>
        <v>#DIV/0!</v>
      </c>
      <c r="BB29" s="4"/>
      <c r="BC29" s="4"/>
      <c r="BD29" s="4"/>
      <c r="BE29" s="4"/>
      <c r="BF29" s="4"/>
      <c r="BG29" s="4"/>
    </row>
    <row r="30" spans="1:186" x14ac:dyDescent="0.2">
      <c r="A30" s="119" t="s">
        <v>90</v>
      </c>
      <c r="B30" s="21"/>
      <c r="C30" s="119"/>
      <c r="D30" s="63"/>
      <c r="E30" s="63"/>
      <c r="F30" s="63">
        <f t="shared" si="0"/>
        <v>0</v>
      </c>
      <c r="G30" s="63">
        <f t="shared" si="8"/>
        <v>0</v>
      </c>
      <c r="H30" s="63"/>
      <c r="I30" s="63"/>
      <c r="J30" s="63"/>
      <c r="K30" s="63"/>
      <c r="L30" s="63">
        <v>0</v>
      </c>
      <c r="M30" s="137">
        <v>0</v>
      </c>
      <c r="N30" s="137">
        <v>0</v>
      </c>
      <c r="O30" s="187">
        <v>0</v>
      </c>
      <c r="P30" s="188">
        <f t="shared" si="20"/>
        <v>0</v>
      </c>
      <c r="Q30" s="189">
        <f t="shared" ref="Q30:Q37" si="21">G30+P30</f>
        <v>0</v>
      </c>
      <c r="R30" s="63">
        <f t="shared" si="1"/>
        <v>0</v>
      </c>
      <c r="S30" s="63">
        <f>ROUNDDOWN(S$24*($G30-$AD30),2)+ROUNDDOWN(S$24*$N30,2)</f>
        <v>0</v>
      </c>
      <c r="T30" s="63">
        <f t="shared" si="11"/>
        <v>0</v>
      </c>
      <c r="U30" s="63">
        <f t="shared" si="2"/>
        <v>0</v>
      </c>
      <c r="V30" s="63">
        <f t="shared" si="2"/>
        <v>0</v>
      </c>
      <c r="W30" s="63">
        <f t="shared" si="2"/>
        <v>0</v>
      </c>
      <c r="X30" s="63">
        <f t="shared" si="2"/>
        <v>0</v>
      </c>
      <c r="Y30" s="63">
        <f t="shared" si="2"/>
        <v>0</v>
      </c>
      <c r="Z30" s="63">
        <f t="shared" si="2"/>
        <v>0</v>
      </c>
      <c r="AA30" s="63">
        <f t="shared" si="2"/>
        <v>0</v>
      </c>
      <c r="AB30" s="63">
        <f t="shared" si="2"/>
        <v>0</v>
      </c>
      <c r="AC30" s="74">
        <v>0</v>
      </c>
      <c r="AD30" s="74">
        <v>0</v>
      </c>
      <c r="AE30" s="118">
        <f>IF(C30="",0,IF(VLOOKUP($C30,limity!$A$5:$CC$11,HLOOKUP($D$15,limity!$A$5:$CC$6,2,FALSE),FALSE)=0,G30-M30,IF(G30-M30&gt;VLOOKUP($C30,limity!$A$5:$CC$11,HLOOKUP($D$15,limity!$A$5:$CC$6,2,FALSE),FALSE),VLOOKUP($C30,limity!$A$5:$CC$11,HLOOKUP($D$15,limity!$A$5:$CC$6,2,FALSE),FALSE),G30-M30)))</f>
        <v>0</v>
      </c>
      <c r="AF30" s="63" t="e">
        <f t="shared" si="12"/>
        <v>#DIV/0!</v>
      </c>
      <c r="AG30" s="63" t="e">
        <f t="shared" si="13"/>
        <v>#DIV/0!</v>
      </c>
      <c r="AH30" s="63" t="e">
        <f t="shared" si="14"/>
        <v>#DIV/0!</v>
      </c>
      <c r="AI30" s="63" t="e">
        <f t="shared" si="15"/>
        <v>#DIV/0!</v>
      </c>
      <c r="AJ30" s="63" t="e">
        <f t="shared" si="16"/>
        <v>#DIV/0!</v>
      </c>
      <c r="AK30" s="63" t="e">
        <f t="shared" si="17"/>
        <v>#DIV/0!</v>
      </c>
      <c r="AL30" s="63" t="e">
        <f t="shared" si="18"/>
        <v>#DIV/0!</v>
      </c>
      <c r="AM30" s="63" t="e">
        <f t="shared" si="3"/>
        <v>#DIV/0!</v>
      </c>
      <c r="AN30" s="63" t="e">
        <f t="shared" si="3"/>
        <v>#DIV/0!</v>
      </c>
      <c r="AO30" s="63" t="e">
        <f t="shared" si="3"/>
        <v>#DIV/0!</v>
      </c>
      <c r="AP30" s="63" t="e">
        <f t="shared" si="3"/>
        <v>#DIV/0!</v>
      </c>
      <c r="AQ30" s="63" t="e">
        <f t="shared" si="3"/>
        <v>#DIV/0!</v>
      </c>
      <c r="AR30" s="63" t="e">
        <f t="shared" si="3"/>
        <v>#DIV/0!</v>
      </c>
      <c r="AS30" s="63" t="e">
        <f t="shared" si="3"/>
        <v>#DIV/0!</v>
      </c>
      <c r="AT30" s="63" t="e">
        <f t="shared" si="3"/>
        <v>#DIV/0!</v>
      </c>
      <c r="AU30" s="63" t="e">
        <f t="shared" si="3"/>
        <v>#DIV/0!</v>
      </c>
      <c r="AV30" s="63" t="e">
        <f t="shared" si="3"/>
        <v>#DIV/0!</v>
      </c>
      <c r="AW30" s="63" t="e">
        <f t="shared" si="3"/>
        <v>#DIV/0!</v>
      </c>
      <c r="AX30" s="65" t="e">
        <f t="shared" si="5"/>
        <v>#DIV/0!</v>
      </c>
      <c r="AY30" s="63">
        <f t="shared" si="6"/>
        <v>0</v>
      </c>
      <c r="AZ30" s="76" t="e">
        <f t="shared" si="7"/>
        <v>#DIV/0!</v>
      </c>
      <c r="BA30" s="78" t="e">
        <f t="shared" si="19"/>
        <v>#DIV/0!</v>
      </c>
      <c r="BB30" s="4"/>
      <c r="BC30" s="4"/>
      <c r="BD30" s="4"/>
      <c r="BE30" s="4"/>
      <c r="BF30" s="4"/>
      <c r="BG30" s="4"/>
    </row>
    <row r="31" spans="1:186" s="12" customFormat="1" x14ac:dyDescent="0.2">
      <c r="A31" s="359" t="s">
        <v>91</v>
      </c>
      <c r="B31" s="360"/>
      <c r="C31" s="361"/>
      <c r="D31" s="214">
        <f t="shared" ref="D31:AI31" si="22">SUM(D26:D30)</f>
        <v>0</v>
      </c>
      <c r="E31" s="214">
        <f t="shared" si="22"/>
        <v>0</v>
      </c>
      <c r="F31" s="214">
        <f t="shared" si="22"/>
        <v>0</v>
      </c>
      <c r="G31" s="72">
        <f t="shared" si="22"/>
        <v>0</v>
      </c>
      <c r="H31" s="72">
        <f t="shared" si="22"/>
        <v>0</v>
      </c>
      <c r="I31" s="72">
        <f t="shared" si="22"/>
        <v>0</v>
      </c>
      <c r="J31" s="72">
        <f t="shared" si="22"/>
        <v>0</v>
      </c>
      <c r="K31" s="72">
        <f t="shared" si="22"/>
        <v>0</v>
      </c>
      <c r="L31" s="72">
        <f t="shared" si="22"/>
        <v>0</v>
      </c>
      <c r="M31" s="72">
        <f t="shared" si="22"/>
        <v>0</v>
      </c>
      <c r="N31" s="72">
        <f t="shared" si="22"/>
        <v>0</v>
      </c>
      <c r="O31" s="72">
        <f t="shared" si="22"/>
        <v>0</v>
      </c>
      <c r="P31" s="72">
        <f t="shared" si="22"/>
        <v>0</v>
      </c>
      <c r="Q31" s="72">
        <f t="shared" si="22"/>
        <v>0</v>
      </c>
      <c r="R31" s="72">
        <f t="shared" si="22"/>
        <v>0</v>
      </c>
      <c r="S31" s="72">
        <f t="shared" si="22"/>
        <v>0</v>
      </c>
      <c r="T31" s="72">
        <f t="shared" si="22"/>
        <v>0</v>
      </c>
      <c r="U31" s="72">
        <f t="shared" si="22"/>
        <v>0</v>
      </c>
      <c r="V31" s="72">
        <f t="shared" si="22"/>
        <v>0</v>
      </c>
      <c r="W31" s="72">
        <f t="shared" si="22"/>
        <v>0</v>
      </c>
      <c r="X31" s="72">
        <f t="shared" si="22"/>
        <v>0</v>
      </c>
      <c r="Y31" s="72">
        <f t="shared" si="22"/>
        <v>0</v>
      </c>
      <c r="Z31" s="72">
        <f t="shared" si="22"/>
        <v>0</v>
      </c>
      <c r="AA31" s="72">
        <f t="shared" si="22"/>
        <v>0</v>
      </c>
      <c r="AB31" s="72">
        <f t="shared" si="22"/>
        <v>0</v>
      </c>
      <c r="AC31" s="72">
        <f t="shared" si="22"/>
        <v>0</v>
      </c>
      <c r="AD31" s="72">
        <f t="shared" si="22"/>
        <v>0</v>
      </c>
      <c r="AE31" s="72">
        <f t="shared" si="22"/>
        <v>0</v>
      </c>
      <c r="AF31" s="72" t="e">
        <f t="shared" si="22"/>
        <v>#DIV/0!</v>
      </c>
      <c r="AG31" s="72" t="e">
        <f t="shared" si="22"/>
        <v>#DIV/0!</v>
      </c>
      <c r="AH31" s="72" t="e">
        <f t="shared" si="22"/>
        <v>#DIV/0!</v>
      </c>
      <c r="AI31" s="72" t="e">
        <f t="shared" si="22"/>
        <v>#DIV/0!</v>
      </c>
      <c r="AJ31" s="72" t="e">
        <f t="shared" ref="AJ31:BA31" si="23">SUM(AJ26:AJ30)</f>
        <v>#DIV/0!</v>
      </c>
      <c r="AK31" s="72" t="e">
        <f t="shared" si="23"/>
        <v>#DIV/0!</v>
      </c>
      <c r="AL31" s="72" t="e">
        <f t="shared" si="23"/>
        <v>#DIV/0!</v>
      </c>
      <c r="AM31" s="72" t="e">
        <f t="shared" si="23"/>
        <v>#DIV/0!</v>
      </c>
      <c r="AN31" s="72" t="e">
        <f t="shared" si="23"/>
        <v>#DIV/0!</v>
      </c>
      <c r="AO31" s="72" t="e">
        <f t="shared" si="23"/>
        <v>#DIV/0!</v>
      </c>
      <c r="AP31" s="72" t="e">
        <f t="shared" si="23"/>
        <v>#DIV/0!</v>
      </c>
      <c r="AQ31" s="72" t="e">
        <f t="shared" si="23"/>
        <v>#DIV/0!</v>
      </c>
      <c r="AR31" s="72" t="e">
        <f t="shared" si="23"/>
        <v>#DIV/0!</v>
      </c>
      <c r="AS31" s="72" t="e">
        <f t="shared" si="23"/>
        <v>#DIV/0!</v>
      </c>
      <c r="AT31" s="72" t="e">
        <f t="shared" si="23"/>
        <v>#DIV/0!</v>
      </c>
      <c r="AU31" s="72" t="e">
        <f t="shared" si="23"/>
        <v>#DIV/0!</v>
      </c>
      <c r="AV31" s="72" t="e">
        <f t="shared" si="23"/>
        <v>#DIV/0!</v>
      </c>
      <c r="AW31" s="72" t="e">
        <f t="shared" si="23"/>
        <v>#DIV/0!</v>
      </c>
      <c r="AX31" s="72" t="e">
        <f t="shared" si="23"/>
        <v>#DIV/0!</v>
      </c>
      <c r="AY31" s="72">
        <f t="shared" si="23"/>
        <v>0</v>
      </c>
      <c r="AZ31" s="140" t="e">
        <f t="shared" si="23"/>
        <v>#DIV/0!</v>
      </c>
      <c r="BA31" s="123" t="e">
        <f t="shared" si="23"/>
        <v>#DIV/0!</v>
      </c>
      <c r="BB31" s="4"/>
      <c r="BC31" s="4"/>
      <c r="BD31" s="4"/>
      <c r="BE31" s="4"/>
      <c r="BF31" s="4"/>
      <c r="BY31" s="34"/>
    </row>
    <row r="32" spans="1:186" s="12" customFormat="1" ht="14.25" x14ac:dyDescent="0.2">
      <c r="A32" s="397" t="s">
        <v>142</v>
      </c>
      <c r="B32" s="398"/>
      <c r="C32" s="398"/>
      <c r="D32" s="399"/>
      <c r="E32" s="399"/>
      <c r="F32" s="399"/>
      <c r="G32" s="399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24"/>
      <c r="BB32" s="4"/>
      <c r="BC32" s="4"/>
      <c r="BD32" s="4"/>
      <c r="BE32" s="4"/>
      <c r="BF32" s="4"/>
      <c r="BY32" s="34"/>
    </row>
    <row r="33" spans="1:186" s="12" customFormat="1" x14ac:dyDescent="0.2">
      <c r="A33" s="136" t="s">
        <v>6</v>
      </c>
      <c r="B33" s="84"/>
      <c r="C33" s="410"/>
      <c r="D33" s="74"/>
      <c r="E33" s="74"/>
      <c r="F33" s="74">
        <f>D33-E33</f>
        <v>0</v>
      </c>
      <c r="G33" s="74">
        <f>SUM(H33:M33)+AD33</f>
        <v>0</v>
      </c>
      <c r="H33" s="74"/>
      <c r="I33" s="74"/>
      <c r="J33" s="74"/>
      <c r="K33" s="74"/>
      <c r="L33" s="74">
        <v>0</v>
      </c>
      <c r="M33" s="74">
        <v>0</v>
      </c>
      <c r="N33" s="74">
        <v>0</v>
      </c>
      <c r="O33" s="74">
        <v>0</v>
      </c>
      <c r="P33" s="137">
        <f t="shared" si="20"/>
        <v>0</v>
      </c>
      <c r="Q33" s="75">
        <f t="shared" si="21"/>
        <v>0</v>
      </c>
      <c r="R33" s="74">
        <f t="shared" ref="R33:S37" si="24">ROUNDDOWN(R$24*($G33-$AD33),2)+ROUNDDOWN(R$24*$N33,2)</f>
        <v>0</v>
      </c>
      <c r="S33" s="74">
        <f t="shared" si="24"/>
        <v>0</v>
      </c>
      <c r="T33" s="74">
        <f t="shared" si="11"/>
        <v>0</v>
      </c>
      <c r="U33" s="74">
        <f t="shared" ref="U33:AB37" si="25">ROUNDDOWN(U$24*($G33-$AD33),2)-ROUNDDOWN(U$24*$O33,2)</f>
        <v>0</v>
      </c>
      <c r="V33" s="74">
        <f t="shared" si="25"/>
        <v>0</v>
      </c>
      <c r="W33" s="74">
        <f t="shared" si="25"/>
        <v>0</v>
      </c>
      <c r="X33" s="74">
        <f t="shared" si="25"/>
        <v>0</v>
      </c>
      <c r="Y33" s="74">
        <f t="shared" si="25"/>
        <v>0</v>
      </c>
      <c r="Z33" s="74">
        <f t="shared" si="25"/>
        <v>0</v>
      </c>
      <c r="AA33" s="74">
        <f t="shared" si="25"/>
        <v>0</v>
      </c>
      <c r="AB33" s="74">
        <f t="shared" si="25"/>
        <v>0</v>
      </c>
      <c r="AC33" s="74">
        <v>0</v>
      </c>
      <c r="AD33" s="74">
        <v>0</v>
      </c>
      <c r="AE33" s="138">
        <f>IF(C33="",0,IF(VLOOKUP($C33,limity!$A$5:$CC$11,HLOOKUP($D$15,limity!$A$5:$CC$6,2,FALSE),FALSE)=0,G33-M33,IF(G33-M33&gt;VLOOKUP($C33,limity!$A$5:$CC$11,HLOOKUP($D$15,limity!$A$5:$CC$6,2,FALSE),FALSE),VLOOKUP($C33,limity!$A$5:$CC$11,HLOOKUP($D$15,limity!$A$5:$CC$6,2,FALSE),FALSE),G33-M33)))</f>
        <v>0</v>
      </c>
      <c r="AF33" s="74" t="e">
        <f>SUM(AG33:AK33)</f>
        <v>#DIV/0!</v>
      </c>
      <c r="AG33" s="74" t="e">
        <f>AE33*(H33/(H33+I33+J33+K33+L33+AD33))</f>
        <v>#DIV/0!</v>
      </c>
      <c r="AH33" s="74" t="e">
        <f>AE33*(I33/(H33+I33+J33+K33+L33+AD33))</f>
        <v>#DIV/0!</v>
      </c>
      <c r="AI33" s="74" t="e">
        <f>AE33*(J33/(H33+I33+J33+K33+L33+AD33))</f>
        <v>#DIV/0!</v>
      </c>
      <c r="AJ33" s="74" t="e">
        <f>AE33*(K33/(H33+I33+J33+K33+L33+AD33))</f>
        <v>#DIV/0!</v>
      </c>
      <c r="AK33" s="74" t="e">
        <f>AE33*(L33/(H33+I33+J33+K33+L33+AD33))</f>
        <v>#DIV/0!</v>
      </c>
      <c r="AL33" s="74" t="e">
        <f t="shared" si="18"/>
        <v>#DIV/0!</v>
      </c>
      <c r="AM33" s="74" t="e">
        <f t="shared" si="3"/>
        <v>#DIV/0!</v>
      </c>
      <c r="AN33" s="74" t="e">
        <f t="shared" si="3"/>
        <v>#DIV/0!</v>
      </c>
      <c r="AO33" s="74" t="e">
        <f t="shared" si="3"/>
        <v>#DIV/0!</v>
      </c>
      <c r="AP33" s="74" t="e">
        <f t="shared" si="3"/>
        <v>#DIV/0!</v>
      </c>
      <c r="AQ33" s="74" t="e">
        <f t="shared" si="3"/>
        <v>#DIV/0!</v>
      </c>
      <c r="AR33" s="74" t="e">
        <f t="shared" si="3"/>
        <v>#DIV/0!</v>
      </c>
      <c r="AS33" s="74" t="e">
        <f t="shared" si="3"/>
        <v>#DIV/0!</v>
      </c>
      <c r="AT33" s="74" t="e">
        <f t="shared" si="3"/>
        <v>#DIV/0!</v>
      </c>
      <c r="AU33" s="74" t="e">
        <f t="shared" si="3"/>
        <v>#DIV/0!</v>
      </c>
      <c r="AV33" s="74" t="e">
        <f t="shared" si="3"/>
        <v>#DIV/0!</v>
      </c>
      <c r="AW33" s="74" t="e">
        <f t="shared" si="3"/>
        <v>#DIV/0!</v>
      </c>
      <c r="AX33" s="75" t="e">
        <f t="shared" ref="AX33:AX37" si="26">AF33+AL33</f>
        <v>#DIV/0!</v>
      </c>
      <c r="AY33" s="74">
        <f t="shared" ref="AY33:AY37" si="27">AC33</f>
        <v>0</v>
      </c>
      <c r="AZ33" s="77" t="e">
        <f t="shared" ref="AZ33:AZ37" si="28">AE33*(AD33/(AD33+H33+I33+J33+K33+L33))</f>
        <v>#DIV/0!</v>
      </c>
      <c r="BA33" s="78" t="e">
        <f t="shared" si="19"/>
        <v>#DIV/0!</v>
      </c>
      <c r="BB33" s="4"/>
      <c r="BC33" s="4"/>
      <c r="BD33" s="4"/>
      <c r="BE33" s="4"/>
      <c r="BF33" s="4"/>
      <c r="BY33" s="34"/>
    </row>
    <row r="34" spans="1:186" s="12" customFormat="1" x14ac:dyDescent="0.2">
      <c r="A34" s="119" t="s">
        <v>7</v>
      </c>
      <c r="B34" s="21"/>
      <c r="C34" s="119"/>
      <c r="D34" s="63"/>
      <c r="E34" s="63"/>
      <c r="F34" s="63">
        <f t="shared" ref="F34:F37" si="29">D34-E34</f>
        <v>0</v>
      </c>
      <c r="G34" s="63">
        <f t="shared" ref="G34:G37" si="30">SUM(H34:M34)+AD34</f>
        <v>0</v>
      </c>
      <c r="H34" s="63"/>
      <c r="I34" s="63"/>
      <c r="J34" s="63"/>
      <c r="K34" s="63"/>
      <c r="L34" s="74">
        <v>0</v>
      </c>
      <c r="M34" s="74">
        <v>0</v>
      </c>
      <c r="N34" s="74">
        <v>0</v>
      </c>
      <c r="O34" s="74">
        <v>0</v>
      </c>
      <c r="P34" s="64">
        <f t="shared" si="20"/>
        <v>0</v>
      </c>
      <c r="Q34" s="65">
        <f t="shared" si="21"/>
        <v>0</v>
      </c>
      <c r="R34" s="63">
        <f t="shared" si="24"/>
        <v>0</v>
      </c>
      <c r="S34" s="63">
        <f t="shared" si="24"/>
        <v>0</v>
      </c>
      <c r="T34" s="63">
        <f t="shared" si="11"/>
        <v>0</v>
      </c>
      <c r="U34" s="63">
        <f t="shared" si="25"/>
        <v>0</v>
      </c>
      <c r="V34" s="63">
        <f t="shared" si="25"/>
        <v>0</v>
      </c>
      <c r="W34" s="63">
        <f t="shared" si="25"/>
        <v>0</v>
      </c>
      <c r="X34" s="63">
        <f t="shared" si="25"/>
        <v>0</v>
      </c>
      <c r="Y34" s="63">
        <f t="shared" si="25"/>
        <v>0</v>
      </c>
      <c r="Z34" s="63">
        <f t="shared" si="25"/>
        <v>0</v>
      </c>
      <c r="AA34" s="63">
        <f t="shared" si="25"/>
        <v>0</v>
      </c>
      <c r="AB34" s="63">
        <f t="shared" si="25"/>
        <v>0</v>
      </c>
      <c r="AC34" s="74">
        <v>0</v>
      </c>
      <c r="AD34" s="74">
        <v>0</v>
      </c>
      <c r="AE34" s="118">
        <f>IF(C34="",0,IF(VLOOKUP($C34,limity!$A$5:$CC$11,HLOOKUP($D$15,limity!$A$5:$CC$6,2,FALSE),FALSE)=0,G34-M34,IF(G34-M34&gt;VLOOKUP($C34,limity!$A$5:$CC$11,HLOOKUP($D$15,limity!$A$5:$CC$6,2,FALSE),FALSE),VLOOKUP($C34,limity!$A$5:$CC$11,HLOOKUP($D$15,limity!$A$5:$CC$6,2,FALSE),FALSE),G34-M34)))</f>
        <v>0</v>
      </c>
      <c r="AF34" s="63" t="e">
        <f t="shared" ref="AF34:AF37" si="31">SUM(AG34:AK34)</f>
        <v>#DIV/0!</v>
      </c>
      <c r="AG34" s="63" t="e">
        <f t="shared" ref="AG34:AG37" si="32">AE34*(H34/(H34+I34+J34+K34+L34+AD34))</f>
        <v>#DIV/0!</v>
      </c>
      <c r="AH34" s="63" t="e">
        <f t="shared" ref="AH34:AH37" si="33">AE34*(I34/(H34+I34+J34+K34+L34+AD34))</f>
        <v>#DIV/0!</v>
      </c>
      <c r="AI34" s="63" t="e">
        <f t="shared" ref="AI34:AI37" si="34">AE34*(J34/(H34+I34+J34+K34+L34+AD34))</f>
        <v>#DIV/0!</v>
      </c>
      <c r="AJ34" s="63" t="e">
        <f t="shared" ref="AJ34:AJ37" si="35">AE34*(K34/(H34+I34+J34+K34+L34+AD34))</f>
        <v>#DIV/0!</v>
      </c>
      <c r="AK34" s="63" t="e">
        <f t="shared" ref="AK34:AK37" si="36">AE34*(L34/(H34+I34+J34+K34+L34+AD34))</f>
        <v>#DIV/0!</v>
      </c>
      <c r="AL34" s="63" t="e">
        <f t="shared" si="18"/>
        <v>#DIV/0!</v>
      </c>
      <c r="AM34" s="63" t="e">
        <f t="shared" si="3"/>
        <v>#DIV/0!</v>
      </c>
      <c r="AN34" s="63" t="e">
        <f t="shared" si="3"/>
        <v>#DIV/0!</v>
      </c>
      <c r="AO34" s="63" t="e">
        <f t="shared" si="3"/>
        <v>#DIV/0!</v>
      </c>
      <c r="AP34" s="63" t="e">
        <f t="shared" si="3"/>
        <v>#DIV/0!</v>
      </c>
      <c r="AQ34" s="63" t="e">
        <f t="shared" si="3"/>
        <v>#DIV/0!</v>
      </c>
      <c r="AR34" s="63" t="e">
        <f t="shared" si="3"/>
        <v>#DIV/0!</v>
      </c>
      <c r="AS34" s="63" t="e">
        <f t="shared" si="3"/>
        <v>#DIV/0!</v>
      </c>
      <c r="AT34" s="63" t="e">
        <f t="shared" si="3"/>
        <v>#DIV/0!</v>
      </c>
      <c r="AU34" s="63" t="e">
        <f t="shared" si="3"/>
        <v>#DIV/0!</v>
      </c>
      <c r="AV34" s="63" t="e">
        <f t="shared" si="3"/>
        <v>#DIV/0!</v>
      </c>
      <c r="AW34" s="63" t="e">
        <f t="shared" si="3"/>
        <v>#DIV/0!</v>
      </c>
      <c r="AX34" s="65" t="e">
        <f t="shared" si="26"/>
        <v>#DIV/0!</v>
      </c>
      <c r="AY34" s="63">
        <f t="shared" si="27"/>
        <v>0</v>
      </c>
      <c r="AZ34" s="76" t="e">
        <f t="shared" si="28"/>
        <v>#DIV/0!</v>
      </c>
      <c r="BA34" s="78" t="e">
        <f t="shared" si="19"/>
        <v>#DIV/0!</v>
      </c>
      <c r="BB34" s="4"/>
      <c r="BC34" s="4"/>
      <c r="BD34" s="4"/>
      <c r="BE34" s="4"/>
      <c r="BF34" s="4"/>
      <c r="BY34" s="34"/>
    </row>
    <row r="35" spans="1:186" s="12" customFormat="1" x14ac:dyDescent="0.2">
      <c r="A35" s="117" t="s">
        <v>8</v>
      </c>
      <c r="B35" s="21"/>
      <c r="C35" s="119"/>
      <c r="D35" s="63"/>
      <c r="E35" s="63"/>
      <c r="F35" s="63">
        <f t="shared" si="29"/>
        <v>0</v>
      </c>
      <c r="G35" s="63">
        <f t="shared" si="30"/>
        <v>0</v>
      </c>
      <c r="H35" s="63"/>
      <c r="I35" s="63"/>
      <c r="J35" s="63"/>
      <c r="K35" s="63"/>
      <c r="L35" s="74">
        <v>0</v>
      </c>
      <c r="M35" s="74">
        <v>0</v>
      </c>
      <c r="N35" s="74">
        <v>0</v>
      </c>
      <c r="O35" s="74">
        <v>0</v>
      </c>
      <c r="P35" s="64">
        <f t="shared" si="20"/>
        <v>0</v>
      </c>
      <c r="Q35" s="65">
        <f t="shared" si="21"/>
        <v>0</v>
      </c>
      <c r="R35" s="63">
        <f t="shared" si="24"/>
        <v>0</v>
      </c>
      <c r="S35" s="63">
        <f t="shared" si="24"/>
        <v>0</v>
      </c>
      <c r="T35" s="63">
        <f t="shared" si="11"/>
        <v>0</v>
      </c>
      <c r="U35" s="63">
        <f t="shared" si="25"/>
        <v>0</v>
      </c>
      <c r="V35" s="63">
        <f t="shared" si="25"/>
        <v>0</v>
      </c>
      <c r="W35" s="63">
        <f t="shared" si="25"/>
        <v>0</v>
      </c>
      <c r="X35" s="63">
        <f t="shared" si="25"/>
        <v>0</v>
      </c>
      <c r="Y35" s="63">
        <f t="shared" si="25"/>
        <v>0</v>
      </c>
      <c r="Z35" s="63">
        <f t="shared" si="25"/>
        <v>0</v>
      </c>
      <c r="AA35" s="63">
        <f t="shared" si="25"/>
        <v>0</v>
      </c>
      <c r="AB35" s="63">
        <f t="shared" si="25"/>
        <v>0</v>
      </c>
      <c r="AC35" s="74">
        <v>0</v>
      </c>
      <c r="AD35" s="74">
        <v>0</v>
      </c>
      <c r="AE35" s="118">
        <f>IF(C35="",0,IF(VLOOKUP($C35,limity!$A$5:$CC$11,HLOOKUP($D$15,limity!$A$5:$CC$6,2,FALSE),FALSE)=0,G35-M35,IF(G35-M35&gt;VLOOKUP($C35,limity!$A$5:$CC$11,HLOOKUP($D$15,limity!$A$5:$CC$6,2,FALSE),FALSE),VLOOKUP($C35,limity!$A$5:$CC$11,HLOOKUP($D$15,limity!$A$5:$CC$6,2,FALSE),FALSE),G35-M35)))</f>
        <v>0</v>
      </c>
      <c r="AF35" s="63" t="e">
        <f t="shared" si="31"/>
        <v>#DIV/0!</v>
      </c>
      <c r="AG35" s="63" t="e">
        <f t="shared" si="32"/>
        <v>#DIV/0!</v>
      </c>
      <c r="AH35" s="63" t="e">
        <f t="shared" si="33"/>
        <v>#DIV/0!</v>
      </c>
      <c r="AI35" s="63" t="e">
        <f t="shared" si="34"/>
        <v>#DIV/0!</v>
      </c>
      <c r="AJ35" s="63" t="e">
        <f t="shared" si="35"/>
        <v>#DIV/0!</v>
      </c>
      <c r="AK35" s="63" t="e">
        <f t="shared" si="36"/>
        <v>#DIV/0!</v>
      </c>
      <c r="AL35" s="63" t="e">
        <f t="shared" si="18"/>
        <v>#DIV/0!</v>
      </c>
      <c r="AM35" s="63" t="e">
        <f t="shared" si="3"/>
        <v>#DIV/0!</v>
      </c>
      <c r="AN35" s="63" t="e">
        <f t="shared" si="3"/>
        <v>#DIV/0!</v>
      </c>
      <c r="AO35" s="63" t="e">
        <f t="shared" si="3"/>
        <v>#DIV/0!</v>
      </c>
      <c r="AP35" s="63" t="e">
        <f t="shared" si="3"/>
        <v>#DIV/0!</v>
      </c>
      <c r="AQ35" s="63" t="e">
        <f t="shared" si="3"/>
        <v>#DIV/0!</v>
      </c>
      <c r="AR35" s="63" t="e">
        <f t="shared" si="3"/>
        <v>#DIV/0!</v>
      </c>
      <c r="AS35" s="63" t="e">
        <f t="shared" si="3"/>
        <v>#DIV/0!</v>
      </c>
      <c r="AT35" s="63" t="e">
        <f t="shared" si="3"/>
        <v>#DIV/0!</v>
      </c>
      <c r="AU35" s="63" t="e">
        <f t="shared" si="3"/>
        <v>#DIV/0!</v>
      </c>
      <c r="AV35" s="63" t="e">
        <f t="shared" si="3"/>
        <v>#DIV/0!</v>
      </c>
      <c r="AW35" s="63" t="e">
        <f t="shared" si="3"/>
        <v>#DIV/0!</v>
      </c>
      <c r="AX35" s="65" t="e">
        <f t="shared" si="26"/>
        <v>#DIV/0!</v>
      </c>
      <c r="AY35" s="63">
        <f t="shared" si="27"/>
        <v>0</v>
      </c>
      <c r="AZ35" s="76" t="e">
        <f t="shared" si="28"/>
        <v>#DIV/0!</v>
      </c>
      <c r="BA35" s="78" t="e">
        <f t="shared" si="19"/>
        <v>#DIV/0!</v>
      </c>
      <c r="BB35" s="4"/>
      <c r="BC35" s="4"/>
      <c r="BD35" s="4"/>
      <c r="BE35" s="4"/>
      <c r="BF35" s="4"/>
      <c r="BY35" s="34"/>
    </row>
    <row r="36" spans="1:186" s="12" customFormat="1" x14ac:dyDescent="0.2">
      <c r="A36" s="119" t="s">
        <v>89</v>
      </c>
      <c r="B36" s="21"/>
      <c r="C36" s="119"/>
      <c r="D36" s="63"/>
      <c r="E36" s="63"/>
      <c r="F36" s="63">
        <f t="shared" si="29"/>
        <v>0</v>
      </c>
      <c r="G36" s="63">
        <f t="shared" si="30"/>
        <v>0</v>
      </c>
      <c r="H36" s="63"/>
      <c r="I36" s="63"/>
      <c r="J36" s="63"/>
      <c r="K36" s="63"/>
      <c r="L36" s="74">
        <v>0</v>
      </c>
      <c r="M36" s="74">
        <v>0</v>
      </c>
      <c r="N36" s="74">
        <v>0</v>
      </c>
      <c r="O36" s="74">
        <v>0</v>
      </c>
      <c r="P36" s="64">
        <f t="shared" si="20"/>
        <v>0</v>
      </c>
      <c r="Q36" s="65">
        <f t="shared" si="21"/>
        <v>0</v>
      </c>
      <c r="R36" s="63">
        <f t="shared" si="24"/>
        <v>0</v>
      </c>
      <c r="S36" s="63">
        <f t="shared" si="24"/>
        <v>0</v>
      </c>
      <c r="T36" s="63">
        <f t="shared" si="11"/>
        <v>0</v>
      </c>
      <c r="U36" s="63">
        <f t="shared" si="25"/>
        <v>0</v>
      </c>
      <c r="V36" s="63">
        <f t="shared" si="25"/>
        <v>0</v>
      </c>
      <c r="W36" s="63">
        <f t="shared" si="25"/>
        <v>0</v>
      </c>
      <c r="X36" s="63">
        <f t="shared" si="25"/>
        <v>0</v>
      </c>
      <c r="Y36" s="63">
        <f t="shared" si="25"/>
        <v>0</v>
      </c>
      <c r="Z36" s="63">
        <f t="shared" si="25"/>
        <v>0</v>
      </c>
      <c r="AA36" s="63">
        <f t="shared" si="25"/>
        <v>0</v>
      </c>
      <c r="AB36" s="63">
        <f t="shared" si="25"/>
        <v>0</v>
      </c>
      <c r="AC36" s="74">
        <v>0</v>
      </c>
      <c r="AD36" s="74">
        <v>0</v>
      </c>
      <c r="AE36" s="118">
        <f>IF(C36="",0,IF(VLOOKUP($C36,limity!$A$5:$CC$11,HLOOKUP($D$15,limity!$A$5:$CC$6,2,FALSE),FALSE)=0,G36-M36,IF(G36-M36&gt;VLOOKUP($C36,limity!$A$5:$CC$11,HLOOKUP($D$15,limity!$A$5:$CC$6,2,FALSE),FALSE),VLOOKUP($C36,limity!$A$5:$CC$11,HLOOKUP($D$15,limity!$A$5:$CC$6,2,FALSE),FALSE),G36-M36)))</f>
        <v>0</v>
      </c>
      <c r="AF36" s="63" t="e">
        <f t="shared" si="31"/>
        <v>#DIV/0!</v>
      </c>
      <c r="AG36" s="63" t="e">
        <f t="shared" si="32"/>
        <v>#DIV/0!</v>
      </c>
      <c r="AH36" s="63" t="e">
        <f t="shared" si="33"/>
        <v>#DIV/0!</v>
      </c>
      <c r="AI36" s="63" t="e">
        <f t="shared" si="34"/>
        <v>#DIV/0!</v>
      </c>
      <c r="AJ36" s="63" t="e">
        <f t="shared" si="35"/>
        <v>#DIV/0!</v>
      </c>
      <c r="AK36" s="63" t="e">
        <f t="shared" si="36"/>
        <v>#DIV/0!</v>
      </c>
      <c r="AL36" s="63" t="e">
        <f t="shared" si="18"/>
        <v>#DIV/0!</v>
      </c>
      <c r="AM36" s="63" t="e">
        <f t="shared" si="3"/>
        <v>#DIV/0!</v>
      </c>
      <c r="AN36" s="63" t="e">
        <f t="shared" si="3"/>
        <v>#DIV/0!</v>
      </c>
      <c r="AO36" s="63" t="e">
        <f t="shared" si="3"/>
        <v>#DIV/0!</v>
      </c>
      <c r="AP36" s="63" t="e">
        <f t="shared" si="3"/>
        <v>#DIV/0!</v>
      </c>
      <c r="AQ36" s="63" t="e">
        <f t="shared" si="3"/>
        <v>#DIV/0!</v>
      </c>
      <c r="AR36" s="63" t="e">
        <f t="shared" si="3"/>
        <v>#DIV/0!</v>
      </c>
      <c r="AS36" s="63" t="e">
        <f t="shared" si="3"/>
        <v>#DIV/0!</v>
      </c>
      <c r="AT36" s="63" t="e">
        <f t="shared" si="3"/>
        <v>#DIV/0!</v>
      </c>
      <c r="AU36" s="63" t="e">
        <f t="shared" si="3"/>
        <v>#DIV/0!</v>
      </c>
      <c r="AV36" s="63" t="e">
        <f t="shared" si="3"/>
        <v>#DIV/0!</v>
      </c>
      <c r="AW36" s="63" t="e">
        <f t="shared" si="3"/>
        <v>#DIV/0!</v>
      </c>
      <c r="AX36" s="65" t="e">
        <f t="shared" si="26"/>
        <v>#DIV/0!</v>
      </c>
      <c r="AY36" s="63">
        <f t="shared" si="27"/>
        <v>0</v>
      </c>
      <c r="AZ36" s="76" t="e">
        <f t="shared" si="28"/>
        <v>#DIV/0!</v>
      </c>
      <c r="BA36" s="78" t="e">
        <f t="shared" si="19"/>
        <v>#DIV/0!</v>
      </c>
      <c r="BB36" s="4"/>
      <c r="BC36" s="4"/>
      <c r="BD36" s="4"/>
      <c r="BE36" s="4"/>
      <c r="BF36" s="4"/>
      <c r="BY36" s="34"/>
    </row>
    <row r="37" spans="1:186" s="12" customFormat="1" x14ac:dyDescent="0.2">
      <c r="A37" s="117" t="s">
        <v>90</v>
      </c>
      <c r="B37" s="21"/>
      <c r="C37" s="119"/>
      <c r="D37" s="63"/>
      <c r="E37" s="63"/>
      <c r="F37" s="63">
        <f t="shared" si="29"/>
        <v>0</v>
      </c>
      <c r="G37" s="63">
        <f t="shared" si="30"/>
        <v>0</v>
      </c>
      <c r="H37" s="63"/>
      <c r="I37" s="63"/>
      <c r="J37" s="63"/>
      <c r="K37" s="63"/>
      <c r="L37" s="74">
        <v>0</v>
      </c>
      <c r="M37" s="74">
        <v>0</v>
      </c>
      <c r="N37" s="74">
        <v>0</v>
      </c>
      <c r="O37" s="74">
        <v>0</v>
      </c>
      <c r="P37" s="64">
        <f t="shared" si="20"/>
        <v>0</v>
      </c>
      <c r="Q37" s="65">
        <f t="shared" si="21"/>
        <v>0</v>
      </c>
      <c r="R37" s="63">
        <f t="shared" si="24"/>
        <v>0</v>
      </c>
      <c r="S37" s="63">
        <f t="shared" si="24"/>
        <v>0</v>
      </c>
      <c r="T37" s="63">
        <f t="shared" si="11"/>
        <v>0</v>
      </c>
      <c r="U37" s="63">
        <f t="shared" si="25"/>
        <v>0</v>
      </c>
      <c r="V37" s="63">
        <f t="shared" si="25"/>
        <v>0</v>
      </c>
      <c r="W37" s="63">
        <f t="shared" si="25"/>
        <v>0</v>
      </c>
      <c r="X37" s="63">
        <f t="shared" si="25"/>
        <v>0</v>
      </c>
      <c r="Y37" s="63">
        <f t="shared" si="25"/>
        <v>0</v>
      </c>
      <c r="Z37" s="63">
        <f t="shared" si="25"/>
        <v>0</v>
      </c>
      <c r="AA37" s="63">
        <f t="shared" si="25"/>
        <v>0</v>
      </c>
      <c r="AB37" s="63">
        <f t="shared" si="25"/>
        <v>0</v>
      </c>
      <c r="AC37" s="74">
        <v>0</v>
      </c>
      <c r="AD37" s="74">
        <v>0</v>
      </c>
      <c r="AE37" s="118">
        <f>IF(C37="",0,IF(VLOOKUP($C37,limity!$A$5:$CC$11,HLOOKUP($D$15,limity!$A$5:$CC$6,2,FALSE),FALSE)=0,G37-M37,IF(G37-M37&gt;VLOOKUP($C37,limity!$A$5:$CC$11,HLOOKUP($D$15,limity!$A$5:$CC$6,2,FALSE),FALSE),VLOOKUP($C37,limity!$A$5:$CC$11,HLOOKUP($D$15,limity!$A$5:$CC$6,2,FALSE),FALSE),G37-M37)))</f>
        <v>0</v>
      </c>
      <c r="AF37" s="63" t="e">
        <f t="shared" si="31"/>
        <v>#DIV/0!</v>
      </c>
      <c r="AG37" s="63" t="e">
        <f t="shared" si="32"/>
        <v>#DIV/0!</v>
      </c>
      <c r="AH37" s="63" t="e">
        <f t="shared" si="33"/>
        <v>#DIV/0!</v>
      </c>
      <c r="AI37" s="63" t="e">
        <f t="shared" si="34"/>
        <v>#DIV/0!</v>
      </c>
      <c r="AJ37" s="63" t="e">
        <f t="shared" si="35"/>
        <v>#DIV/0!</v>
      </c>
      <c r="AK37" s="63" t="e">
        <f t="shared" si="36"/>
        <v>#DIV/0!</v>
      </c>
      <c r="AL37" s="63" t="e">
        <f t="shared" si="18"/>
        <v>#DIV/0!</v>
      </c>
      <c r="AM37" s="63" t="e">
        <f t="shared" si="3"/>
        <v>#DIV/0!</v>
      </c>
      <c r="AN37" s="63" t="e">
        <f t="shared" si="3"/>
        <v>#DIV/0!</v>
      </c>
      <c r="AO37" s="63" t="e">
        <f t="shared" si="3"/>
        <v>#DIV/0!</v>
      </c>
      <c r="AP37" s="63" t="e">
        <f t="shared" si="3"/>
        <v>#DIV/0!</v>
      </c>
      <c r="AQ37" s="63" t="e">
        <f t="shared" si="3"/>
        <v>#DIV/0!</v>
      </c>
      <c r="AR37" s="63" t="e">
        <f t="shared" si="3"/>
        <v>#DIV/0!</v>
      </c>
      <c r="AS37" s="63" t="e">
        <f t="shared" si="3"/>
        <v>#DIV/0!</v>
      </c>
      <c r="AT37" s="63" t="e">
        <f t="shared" si="3"/>
        <v>#DIV/0!</v>
      </c>
      <c r="AU37" s="63" t="e">
        <f t="shared" si="3"/>
        <v>#DIV/0!</v>
      </c>
      <c r="AV37" s="63" t="e">
        <f t="shared" si="3"/>
        <v>#DIV/0!</v>
      </c>
      <c r="AW37" s="63" t="e">
        <f t="shared" si="3"/>
        <v>#DIV/0!</v>
      </c>
      <c r="AX37" s="65" t="e">
        <f t="shared" si="26"/>
        <v>#DIV/0!</v>
      </c>
      <c r="AY37" s="63">
        <f t="shared" si="27"/>
        <v>0</v>
      </c>
      <c r="AZ37" s="76" t="e">
        <f t="shared" si="28"/>
        <v>#DIV/0!</v>
      </c>
      <c r="BA37" s="78" t="e">
        <f t="shared" si="19"/>
        <v>#DIV/0!</v>
      </c>
      <c r="BB37" s="4"/>
      <c r="BC37" s="4"/>
      <c r="BD37" s="4"/>
      <c r="BE37" s="4"/>
      <c r="BF37" s="4"/>
      <c r="BY37" s="34"/>
    </row>
    <row r="38" spans="1:186" s="12" customFormat="1" x14ac:dyDescent="0.2">
      <c r="A38" s="359" t="s">
        <v>92</v>
      </c>
      <c r="B38" s="360"/>
      <c r="C38" s="361"/>
      <c r="D38" s="214">
        <f t="shared" ref="D38:N38" si="37">SUM(D33:D37)</f>
        <v>0</v>
      </c>
      <c r="E38" s="214">
        <f t="shared" si="37"/>
        <v>0</v>
      </c>
      <c r="F38" s="214">
        <f t="shared" si="37"/>
        <v>0</v>
      </c>
      <c r="G38" s="72">
        <f t="shared" si="37"/>
        <v>0</v>
      </c>
      <c r="H38" s="72">
        <f t="shared" si="37"/>
        <v>0</v>
      </c>
      <c r="I38" s="72">
        <f t="shared" si="37"/>
        <v>0</v>
      </c>
      <c r="J38" s="72">
        <f t="shared" si="37"/>
        <v>0</v>
      </c>
      <c r="K38" s="72">
        <f t="shared" si="37"/>
        <v>0</v>
      </c>
      <c r="L38" s="72">
        <f t="shared" si="37"/>
        <v>0</v>
      </c>
      <c r="M38" s="72">
        <f t="shared" si="37"/>
        <v>0</v>
      </c>
      <c r="N38" s="72">
        <f t="shared" si="37"/>
        <v>0</v>
      </c>
      <c r="O38" s="72"/>
      <c r="P38" s="72">
        <f t="shared" ref="P38:BA38" si="38">SUM(P33:P37)</f>
        <v>0</v>
      </c>
      <c r="Q38" s="72">
        <f t="shared" si="38"/>
        <v>0</v>
      </c>
      <c r="R38" s="72">
        <f t="shared" si="38"/>
        <v>0</v>
      </c>
      <c r="S38" s="72">
        <f t="shared" si="38"/>
        <v>0</v>
      </c>
      <c r="T38" s="72">
        <f t="shared" si="38"/>
        <v>0</v>
      </c>
      <c r="U38" s="72">
        <f t="shared" si="38"/>
        <v>0</v>
      </c>
      <c r="V38" s="72">
        <f t="shared" si="38"/>
        <v>0</v>
      </c>
      <c r="W38" s="72">
        <f t="shared" si="38"/>
        <v>0</v>
      </c>
      <c r="X38" s="72">
        <f t="shared" si="38"/>
        <v>0</v>
      </c>
      <c r="Y38" s="72">
        <f t="shared" si="38"/>
        <v>0</v>
      </c>
      <c r="Z38" s="72">
        <f t="shared" si="38"/>
        <v>0</v>
      </c>
      <c r="AA38" s="72">
        <f t="shared" si="38"/>
        <v>0</v>
      </c>
      <c r="AB38" s="72">
        <f t="shared" si="38"/>
        <v>0</v>
      </c>
      <c r="AC38" s="72">
        <f t="shared" si="38"/>
        <v>0</v>
      </c>
      <c r="AD38" s="72">
        <f t="shared" si="38"/>
        <v>0</v>
      </c>
      <c r="AE38" s="72">
        <f t="shared" si="38"/>
        <v>0</v>
      </c>
      <c r="AF38" s="72" t="e">
        <f t="shared" si="38"/>
        <v>#DIV/0!</v>
      </c>
      <c r="AG38" s="72" t="e">
        <f t="shared" si="38"/>
        <v>#DIV/0!</v>
      </c>
      <c r="AH38" s="72" t="e">
        <f t="shared" si="38"/>
        <v>#DIV/0!</v>
      </c>
      <c r="AI38" s="72" t="e">
        <f t="shared" si="38"/>
        <v>#DIV/0!</v>
      </c>
      <c r="AJ38" s="72" t="e">
        <f t="shared" si="38"/>
        <v>#DIV/0!</v>
      </c>
      <c r="AK38" s="72" t="e">
        <f t="shared" si="38"/>
        <v>#DIV/0!</v>
      </c>
      <c r="AL38" s="72" t="e">
        <f t="shared" si="38"/>
        <v>#DIV/0!</v>
      </c>
      <c r="AM38" s="72" t="e">
        <f t="shared" si="38"/>
        <v>#DIV/0!</v>
      </c>
      <c r="AN38" s="72" t="e">
        <f t="shared" si="38"/>
        <v>#DIV/0!</v>
      </c>
      <c r="AO38" s="72" t="e">
        <f t="shared" si="38"/>
        <v>#DIV/0!</v>
      </c>
      <c r="AP38" s="72" t="e">
        <f t="shared" si="38"/>
        <v>#DIV/0!</v>
      </c>
      <c r="AQ38" s="72" t="e">
        <f t="shared" si="38"/>
        <v>#DIV/0!</v>
      </c>
      <c r="AR38" s="72" t="e">
        <f t="shared" si="38"/>
        <v>#DIV/0!</v>
      </c>
      <c r="AS38" s="72" t="e">
        <f t="shared" si="38"/>
        <v>#DIV/0!</v>
      </c>
      <c r="AT38" s="72" t="e">
        <f t="shared" si="38"/>
        <v>#DIV/0!</v>
      </c>
      <c r="AU38" s="72" t="e">
        <f t="shared" si="38"/>
        <v>#DIV/0!</v>
      </c>
      <c r="AV38" s="72" t="e">
        <f t="shared" si="38"/>
        <v>#DIV/0!</v>
      </c>
      <c r="AW38" s="72" t="e">
        <f t="shared" si="38"/>
        <v>#DIV/0!</v>
      </c>
      <c r="AX38" s="72" t="e">
        <f t="shared" si="38"/>
        <v>#DIV/0!</v>
      </c>
      <c r="AY38" s="72">
        <f t="shared" si="38"/>
        <v>0</v>
      </c>
      <c r="AZ38" s="121" t="e">
        <f t="shared" si="38"/>
        <v>#DIV/0!</v>
      </c>
      <c r="BA38" s="123" t="e">
        <f t="shared" si="38"/>
        <v>#DIV/0!</v>
      </c>
      <c r="BB38" s="4"/>
      <c r="BC38" s="4"/>
      <c r="BD38" s="4"/>
      <c r="BE38" s="4"/>
      <c r="BF38" s="4"/>
      <c r="BY38" s="34"/>
    </row>
    <row r="39" spans="1:186" x14ac:dyDescent="0.2">
      <c r="A39" s="143" t="s">
        <v>184</v>
      </c>
      <c r="B39" s="144"/>
      <c r="C39" s="144"/>
      <c r="D39" s="144"/>
      <c r="E39" s="144"/>
      <c r="F39" s="144"/>
      <c r="G39" s="144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2"/>
      <c r="W39" s="142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5"/>
      <c r="AZ39" s="142"/>
      <c r="BA39" s="125"/>
      <c r="BB39" s="4"/>
      <c r="BC39" s="4"/>
      <c r="BD39" s="4"/>
      <c r="BE39" s="4"/>
      <c r="BF39" s="4"/>
    </row>
    <row r="40" spans="1:186" s="79" customFormat="1" x14ac:dyDescent="0.2">
      <c r="A40" s="136" t="s">
        <v>6</v>
      </c>
      <c r="B40" s="84"/>
      <c r="C40" s="410"/>
      <c r="D40" s="74"/>
      <c r="E40" s="74"/>
      <c r="F40" s="74">
        <f>D40-E40</f>
        <v>0</v>
      </c>
      <c r="G40" s="74">
        <f>SUM(H40:M40)+AD40</f>
        <v>0</v>
      </c>
      <c r="H40" s="74"/>
      <c r="I40" s="74"/>
      <c r="J40" s="74"/>
      <c r="K40" s="74"/>
      <c r="L40" s="74">
        <v>0</v>
      </c>
      <c r="M40" s="137">
        <v>0</v>
      </c>
      <c r="N40" s="137">
        <v>0</v>
      </c>
      <c r="O40" s="137">
        <v>0</v>
      </c>
      <c r="P40" s="137">
        <f t="shared" ref="P40:P44" si="39">SUM(R40:AB40)</f>
        <v>0</v>
      </c>
      <c r="Q40" s="75">
        <f t="shared" ref="Q40:Q44" si="40">G40+P40</f>
        <v>0</v>
      </c>
      <c r="R40" s="237">
        <f t="shared" ref="R40:S44" si="41">ROUNDDOWN(R$24*($G40-$AD40),2)+ROUNDDOWN(R$24*$N40,2)</f>
        <v>0</v>
      </c>
      <c r="S40" s="237">
        <f t="shared" si="41"/>
        <v>0</v>
      </c>
      <c r="T40" s="237">
        <f t="shared" si="11"/>
        <v>0</v>
      </c>
      <c r="U40" s="237">
        <f t="shared" ref="U40:AB44" si="42">ROUNDDOWN(U$24*($G40-$AD40),2)-ROUNDDOWN(U$24*$O40,2)</f>
        <v>0</v>
      </c>
      <c r="V40" s="237">
        <f t="shared" si="42"/>
        <v>0</v>
      </c>
      <c r="W40" s="237">
        <f t="shared" si="42"/>
        <v>0</v>
      </c>
      <c r="X40" s="237">
        <f t="shared" si="42"/>
        <v>0</v>
      </c>
      <c r="Y40" s="237">
        <f t="shared" si="42"/>
        <v>0</v>
      </c>
      <c r="Z40" s="237">
        <f t="shared" si="42"/>
        <v>0</v>
      </c>
      <c r="AA40" s="237">
        <f t="shared" si="42"/>
        <v>0</v>
      </c>
      <c r="AB40" s="237">
        <f t="shared" si="42"/>
        <v>0</v>
      </c>
      <c r="AC40" s="237">
        <v>0</v>
      </c>
      <c r="AD40" s="237">
        <v>0</v>
      </c>
      <c r="AE40" s="138">
        <f>IF(C40="",0,IF(VLOOKUP($C40,limity!$A$5:$CC$11,HLOOKUP($D$15,limity!$A$5:$CC$6,2,FALSE),FALSE)=0,G40-M40,IF(G40-M40&gt;VLOOKUP($C40,limity!$A$5:$CC$11,HLOOKUP($D$15,limity!$A$5:$CC$6,2,FALSE),FALSE),VLOOKUP($C40,limity!$A$5:$CC$11,HLOOKUP($D$15,limity!$A$5:$CC$6,2,FALSE),FALSE),G40-M40)))</f>
        <v>0</v>
      </c>
      <c r="AF40" s="74" t="e">
        <f>SUM(AG40:AK40)</f>
        <v>#DIV/0!</v>
      </c>
      <c r="AG40" s="74" t="e">
        <f t="shared" ref="AG40:AG44" si="43">AE40*(H40/(H40+I40+J40+K40+L40+AD40))</f>
        <v>#DIV/0!</v>
      </c>
      <c r="AH40" s="74" t="e">
        <f t="shared" ref="AH40:AH44" si="44">AE40*(I40/(H40+I40+J40+K40+L40+AD40))</f>
        <v>#DIV/0!</v>
      </c>
      <c r="AI40" s="74" t="e">
        <f t="shared" ref="AI40:AI44" si="45">AE40*(J40/(H40+I40+J40+K40+L40+AD40))</f>
        <v>#DIV/0!</v>
      </c>
      <c r="AJ40" s="74" t="e">
        <f t="shared" ref="AJ40:AJ44" si="46">AE40*(K40/(H40+I40+J40+K40+L40+AD40))</f>
        <v>#DIV/0!</v>
      </c>
      <c r="AK40" s="74" t="e">
        <f t="shared" ref="AK40:AK44" si="47">AE40*(L40/(H40+I40+J40+K40+L40+AD40))</f>
        <v>#DIV/0!</v>
      </c>
      <c r="AL40" s="74" t="e">
        <f t="shared" ref="AL40:AL44" si="48">SUM(AM40:AW40)</f>
        <v>#DIV/0!</v>
      </c>
      <c r="AM40" s="74" t="e">
        <f t="shared" si="3"/>
        <v>#DIV/0!</v>
      </c>
      <c r="AN40" s="74" t="e">
        <f t="shared" si="3"/>
        <v>#DIV/0!</v>
      </c>
      <c r="AO40" s="74" t="e">
        <f t="shared" si="3"/>
        <v>#DIV/0!</v>
      </c>
      <c r="AP40" s="74" t="e">
        <f t="shared" si="3"/>
        <v>#DIV/0!</v>
      </c>
      <c r="AQ40" s="74" t="e">
        <f t="shared" si="3"/>
        <v>#DIV/0!</v>
      </c>
      <c r="AR40" s="74" t="e">
        <f t="shared" si="3"/>
        <v>#DIV/0!</v>
      </c>
      <c r="AS40" s="74" t="e">
        <f t="shared" si="3"/>
        <v>#DIV/0!</v>
      </c>
      <c r="AT40" s="74" t="e">
        <f t="shared" si="3"/>
        <v>#DIV/0!</v>
      </c>
      <c r="AU40" s="74" t="e">
        <f t="shared" si="3"/>
        <v>#DIV/0!</v>
      </c>
      <c r="AV40" s="74" t="e">
        <f t="shared" si="3"/>
        <v>#DIV/0!</v>
      </c>
      <c r="AW40" s="74" t="e">
        <f t="shared" si="3"/>
        <v>#DIV/0!</v>
      </c>
      <c r="AX40" s="75" t="e">
        <f t="shared" ref="AX40:AX44" si="49">AF40+AL40</f>
        <v>#DIV/0!</v>
      </c>
      <c r="AY40" s="74">
        <f t="shared" ref="AY40:AY44" si="50">AC40</f>
        <v>0</v>
      </c>
      <c r="AZ40" s="76" t="e">
        <f t="shared" ref="AZ40:AZ44" si="51">AE40*(AD40/(AD40+H40+I40+J40+K40+L40))</f>
        <v>#DIV/0!</v>
      </c>
      <c r="BA40" s="78" t="e">
        <f t="shared" ref="BA40:BA44" si="52">AX40+AY40+AZ40</f>
        <v>#DIV/0!</v>
      </c>
      <c r="BB40" s="4"/>
      <c r="BC40" s="4"/>
      <c r="BD40" s="4"/>
      <c r="BE40" s="4"/>
      <c r="BF40" s="4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34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</row>
    <row r="41" spans="1:186" s="80" customFormat="1" x14ac:dyDescent="0.2">
      <c r="A41" s="119" t="s">
        <v>7</v>
      </c>
      <c r="B41" s="21"/>
      <c r="C41" s="119"/>
      <c r="D41" s="63"/>
      <c r="E41" s="63"/>
      <c r="F41" s="63">
        <f t="shared" ref="F41:F44" si="53">D41-E41</f>
        <v>0</v>
      </c>
      <c r="G41" s="63">
        <f t="shared" ref="G41:G44" si="54">SUM(H41:M41)+AD41</f>
        <v>0</v>
      </c>
      <c r="H41" s="63"/>
      <c r="I41" s="63"/>
      <c r="J41" s="63"/>
      <c r="K41" s="63"/>
      <c r="L41" s="74">
        <v>0</v>
      </c>
      <c r="M41" s="137">
        <v>0</v>
      </c>
      <c r="N41" s="64">
        <v>0</v>
      </c>
      <c r="O41" s="137">
        <v>0</v>
      </c>
      <c r="P41" s="64">
        <f t="shared" ref="P41" si="55">SUM(R41:AB41)</f>
        <v>0</v>
      </c>
      <c r="Q41" s="65">
        <f t="shared" ref="Q41" si="56">G41+P41</f>
        <v>0</v>
      </c>
      <c r="R41" s="238">
        <f t="shared" si="41"/>
        <v>0</v>
      </c>
      <c r="S41" s="238">
        <f t="shared" si="41"/>
        <v>0</v>
      </c>
      <c r="T41" s="238">
        <f t="shared" si="11"/>
        <v>0</v>
      </c>
      <c r="U41" s="238">
        <f t="shared" si="42"/>
        <v>0</v>
      </c>
      <c r="V41" s="238">
        <f t="shared" si="42"/>
        <v>0</v>
      </c>
      <c r="W41" s="238">
        <f t="shared" si="42"/>
        <v>0</v>
      </c>
      <c r="X41" s="238">
        <f t="shared" si="42"/>
        <v>0</v>
      </c>
      <c r="Y41" s="238">
        <f t="shared" si="42"/>
        <v>0</v>
      </c>
      <c r="Z41" s="238">
        <f t="shared" si="42"/>
        <v>0</v>
      </c>
      <c r="AA41" s="238">
        <f t="shared" si="42"/>
        <v>0</v>
      </c>
      <c r="AB41" s="238">
        <f t="shared" si="42"/>
        <v>0</v>
      </c>
      <c r="AC41" s="237">
        <v>0</v>
      </c>
      <c r="AD41" s="237">
        <v>0</v>
      </c>
      <c r="AE41" s="118">
        <f>IF(C41="",0,IF(VLOOKUP($C41,limity!$A$5:$CC$11,HLOOKUP($D$15,limity!$A$5:$CC$6,2,FALSE),FALSE)=0,G41-M41,IF(G41-M41&gt;VLOOKUP($C41,limity!$A$5:$CC$11,HLOOKUP($D$15,limity!$A$5:$CC$6,2,FALSE),FALSE),VLOOKUP($C41,limity!$A$5:$CC$11,HLOOKUP($D$15,limity!$A$5:$CC$6,2,FALSE),FALSE),G41-M41)))</f>
        <v>0</v>
      </c>
      <c r="AF41" s="63" t="e">
        <f t="shared" ref="AF41:AF44" si="57">SUM(AG41:AK41)</f>
        <v>#DIV/0!</v>
      </c>
      <c r="AG41" s="63" t="e">
        <f t="shared" ref="AG41" si="58">AE41*(H41/(H41+I41+J41+K41+L41+AD41))</f>
        <v>#DIV/0!</v>
      </c>
      <c r="AH41" s="63" t="e">
        <f t="shared" ref="AH41" si="59">AE41*(I41/(H41+I41+J41+K41+L41+AD41))</f>
        <v>#DIV/0!</v>
      </c>
      <c r="AI41" s="63" t="e">
        <f t="shared" ref="AI41" si="60">AE41*(J41/(H41+I41+J41+K41+L41+AD41))</f>
        <v>#DIV/0!</v>
      </c>
      <c r="AJ41" s="63" t="e">
        <f t="shared" ref="AJ41" si="61">AE41*(K41/(H41+I41+J41+K41+L41+AD41))</f>
        <v>#DIV/0!</v>
      </c>
      <c r="AK41" s="63" t="e">
        <f t="shared" ref="AK41" si="62">AE41*(L41/(H41+I41+J41+K41+L41+AD41))</f>
        <v>#DIV/0!</v>
      </c>
      <c r="AL41" s="63" t="e">
        <f t="shared" ref="AL41" si="63">SUM(AM41:AW41)</f>
        <v>#DIV/0!</v>
      </c>
      <c r="AM41" s="63" t="e">
        <f t="shared" si="3"/>
        <v>#DIV/0!</v>
      </c>
      <c r="AN41" s="63" t="e">
        <f t="shared" si="3"/>
        <v>#DIV/0!</v>
      </c>
      <c r="AO41" s="63" t="e">
        <f t="shared" si="3"/>
        <v>#DIV/0!</v>
      </c>
      <c r="AP41" s="63" t="e">
        <f t="shared" si="3"/>
        <v>#DIV/0!</v>
      </c>
      <c r="AQ41" s="63" t="e">
        <f t="shared" si="3"/>
        <v>#DIV/0!</v>
      </c>
      <c r="AR41" s="63" t="e">
        <f t="shared" si="3"/>
        <v>#DIV/0!</v>
      </c>
      <c r="AS41" s="63" t="e">
        <f t="shared" si="3"/>
        <v>#DIV/0!</v>
      </c>
      <c r="AT41" s="63" t="e">
        <f t="shared" si="3"/>
        <v>#DIV/0!</v>
      </c>
      <c r="AU41" s="63" t="e">
        <f t="shared" si="3"/>
        <v>#DIV/0!</v>
      </c>
      <c r="AV41" s="63" t="e">
        <f t="shared" si="3"/>
        <v>#DIV/0!</v>
      </c>
      <c r="AW41" s="63" t="e">
        <f t="shared" si="3"/>
        <v>#DIV/0!</v>
      </c>
      <c r="AX41" s="65" t="e">
        <f t="shared" si="49"/>
        <v>#DIV/0!</v>
      </c>
      <c r="AY41" s="63">
        <f t="shared" si="50"/>
        <v>0</v>
      </c>
      <c r="AZ41" s="76" t="e">
        <f t="shared" si="51"/>
        <v>#DIV/0!</v>
      </c>
      <c r="BA41" s="78" t="e">
        <f t="shared" ref="BA41" si="64">AX41+AY41+AZ41</f>
        <v>#DIV/0!</v>
      </c>
      <c r="BB41" s="4"/>
      <c r="BC41" s="4"/>
      <c r="BD41" s="4"/>
      <c r="BE41" s="4"/>
      <c r="BF41" s="4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34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</row>
    <row r="42" spans="1:186" s="79" customFormat="1" x14ac:dyDescent="0.2">
      <c r="A42" s="117" t="s">
        <v>8</v>
      </c>
      <c r="B42" s="21"/>
      <c r="C42" s="119"/>
      <c r="D42" s="63"/>
      <c r="E42" s="63"/>
      <c r="F42" s="63">
        <f t="shared" si="53"/>
        <v>0</v>
      </c>
      <c r="G42" s="63">
        <f t="shared" si="54"/>
        <v>0</v>
      </c>
      <c r="H42" s="63"/>
      <c r="I42" s="63"/>
      <c r="J42" s="63"/>
      <c r="K42" s="63"/>
      <c r="L42" s="74">
        <v>0</v>
      </c>
      <c r="M42" s="137">
        <v>0</v>
      </c>
      <c r="N42" s="64">
        <v>0</v>
      </c>
      <c r="O42" s="137">
        <v>0</v>
      </c>
      <c r="P42" s="64">
        <f t="shared" si="39"/>
        <v>0</v>
      </c>
      <c r="Q42" s="65">
        <f t="shared" si="40"/>
        <v>0</v>
      </c>
      <c r="R42" s="238">
        <f t="shared" si="41"/>
        <v>0</v>
      </c>
      <c r="S42" s="238">
        <f t="shared" si="41"/>
        <v>0</v>
      </c>
      <c r="T42" s="238">
        <f t="shared" si="11"/>
        <v>0</v>
      </c>
      <c r="U42" s="238">
        <f t="shared" si="42"/>
        <v>0</v>
      </c>
      <c r="V42" s="238">
        <f t="shared" si="42"/>
        <v>0</v>
      </c>
      <c r="W42" s="238">
        <f t="shared" si="42"/>
        <v>0</v>
      </c>
      <c r="X42" s="238">
        <f t="shared" si="42"/>
        <v>0</v>
      </c>
      <c r="Y42" s="238">
        <f t="shared" si="42"/>
        <v>0</v>
      </c>
      <c r="Z42" s="238">
        <f t="shared" si="42"/>
        <v>0</v>
      </c>
      <c r="AA42" s="238">
        <f t="shared" si="42"/>
        <v>0</v>
      </c>
      <c r="AB42" s="238">
        <f t="shared" si="42"/>
        <v>0</v>
      </c>
      <c r="AC42" s="237">
        <v>0</v>
      </c>
      <c r="AD42" s="237">
        <v>0</v>
      </c>
      <c r="AE42" s="118">
        <f>IF(C42="",0,IF(VLOOKUP($C42,limity!$A$5:$CC$11,HLOOKUP($D$15,limity!$A$5:$CC$6,2,FALSE),FALSE)=0,G42-M42,IF(G42-M42&gt;VLOOKUP($C42,limity!$A$5:$CC$11,HLOOKUP($D$15,limity!$A$5:$CC$6,2,FALSE),FALSE),VLOOKUP($C42,limity!$A$5:$CC$11,HLOOKUP($D$15,limity!$A$5:$CC$6,2,FALSE),FALSE),G42-M42)))</f>
        <v>0</v>
      </c>
      <c r="AF42" s="63" t="e">
        <f t="shared" si="57"/>
        <v>#DIV/0!</v>
      </c>
      <c r="AG42" s="63" t="e">
        <f t="shared" si="43"/>
        <v>#DIV/0!</v>
      </c>
      <c r="AH42" s="63" t="e">
        <f t="shared" si="44"/>
        <v>#DIV/0!</v>
      </c>
      <c r="AI42" s="63" t="e">
        <f t="shared" si="45"/>
        <v>#DIV/0!</v>
      </c>
      <c r="AJ42" s="63" t="e">
        <f t="shared" si="46"/>
        <v>#DIV/0!</v>
      </c>
      <c r="AK42" s="63" t="e">
        <f t="shared" si="47"/>
        <v>#DIV/0!</v>
      </c>
      <c r="AL42" s="63" t="e">
        <f t="shared" si="48"/>
        <v>#DIV/0!</v>
      </c>
      <c r="AM42" s="63" t="e">
        <f t="shared" si="3"/>
        <v>#DIV/0!</v>
      </c>
      <c r="AN42" s="63" t="e">
        <f t="shared" si="3"/>
        <v>#DIV/0!</v>
      </c>
      <c r="AO42" s="63" t="e">
        <f t="shared" si="3"/>
        <v>#DIV/0!</v>
      </c>
      <c r="AP42" s="63" t="e">
        <f t="shared" si="3"/>
        <v>#DIV/0!</v>
      </c>
      <c r="AQ42" s="63" t="e">
        <f t="shared" si="3"/>
        <v>#DIV/0!</v>
      </c>
      <c r="AR42" s="63" t="e">
        <f t="shared" si="3"/>
        <v>#DIV/0!</v>
      </c>
      <c r="AS42" s="63" t="e">
        <f t="shared" si="3"/>
        <v>#DIV/0!</v>
      </c>
      <c r="AT42" s="63" t="e">
        <f t="shared" si="3"/>
        <v>#DIV/0!</v>
      </c>
      <c r="AU42" s="63" t="e">
        <f t="shared" si="3"/>
        <v>#DIV/0!</v>
      </c>
      <c r="AV42" s="63" t="e">
        <f t="shared" si="3"/>
        <v>#DIV/0!</v>
      </c>
      <c r="AW42" s="63" t="e">
        <f t="shared" si="3"/>
        <v>#DIV/0!</v>
      </c>
      <c r="AX42" s="65" t="e">
        <f t="shared" si="49"/>
        <v>#DIV/0!</v>
      </c>
      <c r="AY42" s="63">
        <f t="shared" si="50"/>
        <v>0</v>
      </c>
      <c r="AZ42" s="76" t="e">
        <f t="shared" si="51"/>
        <v>#DIV/0!</v>
      </c>
      <c r="BA42" s="78" t="e">
        <f t="shared" si="52"/>
        <v>#DIV/0!</v>
      </c>
      <c r="BB42" s="4"/>
      <c r="BC42" s="4"/>
      <c r="BD42" s="4"/>
      <c r="BE42" s="4"/>
      <c r="BF42" s="4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34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</row>
    <row r="43" spans="1:186" s="79" customFormat="1" x14ac:dyDescent="0.2">
      <c r="A43" s="119" t="s">
        <v>89</v>
      </c>
      <c r="B43" s="21"/>
      <c r="C43" s="119"/>
      <c r="D43" s="63"/>
      <c r="E43" s="63"/>
      <c r="F43" s="63">
        <f t="shared" si="53"/>
        <v>0</v>
      </c>
      <c r="G43" s="63">
        <f t="shared" si="54"/>
        <v>0</v>
      </c>
      <c r="H43" s="63"/>
      <c r="I43" s="63"/>
      <c r="J43" s="63"/>
      <c r="K43" s="63"/>
      <c r="L43" s="74">
        <v>0</v>
      </c>
      <c r="M43" s="137">
        <v>0</v>
      </c>
      <c r="N43" s="64">
        <v>0</v>
      </c>
      <c r="O43" s="137">
        <v>0</v>
      </c>
      <c r="P43" s="64">
        <f t="shared" si="39"/>
        <v>0</v>
      </c>
      <c r="Q43" s="65">
        <f t="shared" si="40"/>
        <v>0</v>
      </c>
      <c r="R43" s="238">
        <f t="shared" si="41"/>
        <v>0</v>
      </c>
      <c r="S43" s="238">
        <f t="shared" si="41"/>
        <v>0</v>
      </c>
      <c r="T43" s="238">
        <f t="shared" si="11"/>
        <v>0</v>
      </c>
      <c r="U43" s="238">
        <f t="shared" si="42"/>
        <v>0</v>
      </c>
      <c r="V43" s="238">
        <f t="shared" si="42"/>
        <v>0</v>
      </c>
      <c r="W43" s="238">
        <f t="shared" si="42"/>
        <v>0</v>
      </c>
      <c r="X43" s="238">
        <f t="shared" si="42"/>
        <v>0</v>
      </c>
      <c r="Y43" s="238">
        <f t="shared" si="42"/>
        <v>0</v>
      </c>
      <c r="Z43" s="238">
        <f t="shared" si="42"/>
        <v>0</v>
      </c>
      <c r="AA43" s="238">
        <f t="shared" si="42"/>
        <v>0</v>
      </c>
      <c r="AB43" s="238">
        <f t="shared" si="42"/>
        <v>0</v>
      </c>
      <c r="AC43" s="237">
        <v>0</v>
      </c>
      <c r="AD43" s="237">
        <v>0</v>
      </c>
      <c r="AE43" s="118">
        <f>IF(C43="",0,IF(VLOOKUP($C43,limity!$A$5:$CC$11,HLOOKUP($D$15,limity!$A$5:$CC$6,2,FALSE),FALSE)=0,G43-M43,IF(G43-M43&gt;VLOOKUP($C43,limity!$A$5:$CC$11,HLOOKUP($D$15,limity!$A$5:$CC$6,2,FALSE),FALSE),VLOOKUP($C43,limity!$A$5:$CC$11,HLOOKUP($D$15,limity!$A$5:$CC$6,2,FALSE),FALSE),G43-M43)))</f>
        <v>0</v>
      </c>
      <c r="AF43" s="63" t="e">
        <f t="shared" si="57"/>
        <v>#DIV/0!</v>
      </c>
      <c r="AG43" s="63" t="e">
        <f t="shared" si="43"/>
        <v>#DIV/0!</v>
      </c>
      <c r="AH43" s="63" t="e">
        <f t="shared" si="44"/>
        <v>#DIV/0!</v>
      </c>
      <c r="AI43" s="63" t="e">
        <f t="shared" si="45"/>
        <v>#DIV/0!</v>
      </c>
      <c r="AJ43" s="63" t="e">
        <f t="shared" si="46"/>
        <v>#DIV/0!</v>
      </c>
      <c r="AK43" s="63" t="e">
        <f t="shared" si="47"/>
        <v>#DIV/0!</v>
      </c>
      <c r="AL43" s="63" t="e">
        <f t="shared" si="48"/>
        <v>#DIV/0!</v>
      </c>
      <c r="AM43" s="63" t="e">
        <f t="shared" si="3"/>
        <v>#DIV/0!</v>
      </c>
      <c r="AN43" s="63" t="e">
        <f t="shared" si="3"/>
        <v>#DIV/0!</v>
      </c>
      <c r="AO43" s="63" t="e">
        <f t="shared" si="3"/>
        <v>#DIV/0!</v>
      </c>
      <c r="AP43" s="63" t="e">
        <f t="shared" si="3"/>
        <v>#DIV/0!</v>
      </c>
      <c r="AQ43" s="63" t="e">
        <f t="shared" si="3"/>
        <v>#DIV/0!</v>
      </c>
      <c r="AR43" s="63" t="e">
        <f t="shared" si="3"/>
        <v>#DIV/0!</v>
      </c>
      <c r="AS43" s="63" t="e">
        <f t="shared" si="3"/>
        <v>#DIV/0!</v>
      </c>
      <c r="AT43" s="63" t="e">
        <f t="shared" si="3"/>
        <v>#DIV/0!</v>
      </c>
      <c r="AU43" s="63" t="e">
        <f t="shared" si="3"/>
        <v>#DIV/0!</v>
      </c>
      <c r="AV43" s="63" t="e">
        <f t="shared" si="3"/>
        <v>#DIV/0!</v>
      </c>
      <c r="AW43" s="63" t="e">
        <f t="shared" si="3"/>
        <v>#DIV/0!</v>
      </c>
      <c r="AX43" s="65" t="e">
        <f t="shared" si="49"/>
        <v>#DIV/0!</v>
      </c>
      <c r="AY43" s="63">
        <f t="shared" si="50"/>
        <v>0</v>
      </c>
      <c r="AZ43" s="76" t="e">
        <f t="shared" si="51"/>
        <v>#DIV/0!</v>
      </c>
      <c r="BA43" s="78" t="e">
        <f t="shared" si="52"/>
        <v>#DIV/0!</v>
      </c>
      <c r="BB43" s="4"/>
      <c r="BC43" s="4"/>
      <c r="BD43" s="4"/>
      <c r="BE43" s="4"/>
      <c r="BF43" s="4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34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</row>
    <row r="44" spans="1:186" s="79" customFormat="1" x14ac:dyDescent="0.2">
      <c r="A44" s="117" t="s">
        <v>90</v>
      </c>
      <c r="B44" s="21"/>
      <c r="C44" s="119"/>
      <c r="D44" s="63"/>
      <c r="E44" s="63"/>
      <c r="F44" s="63">
        <f t="shared" si="53"/>
        <v>0</v>
      </c>
      <c r="G44" s="63">
        <f t="shared" si="54"/>
        <v>0</v>
      </c>
      <c r="H44" s="63"/>
      <c r="I44" s="63"/>
      <c r="J44" s="63"/>
      <c r="K44" s="63"/>
      <c r="L44" s="74">
        <v>0</v>
      </c>
      <c r="M44" s="137">
        <v>0</v>
      </c>
      <c r="N44" s="63">
        <v>0</v>
      </c>
      <c r="O44" s="137">
        <v>0</v>
      </c>
      <c r="P44" s="63">
        <f t="shared" si="39"/>
        <v>0</v>
      </c>
      <c r="Q44" s="65">
        <f t="shared" si="40"/>
        <v>0</v>
      </c>
      <c r="R44" s="238">
        <f t="shared" si="41"/>
        <v>0</v>
      </c>
      <c r="S44" s="238">
        <f t="shared" si="41"/>
        <v>0</v>
      </c>
      <c r="T44" s="238">
        <f t="shared" si="11"/>
        <v>0</v>
      </c>
      <c r="U44" s="238">
        <f t="shared" si="42"/>
        <v>0</v>
      </c>
      <c r="V44" s="238">
        <f t="shared" si="42"/>
        <v>0</v>
      </c>
      <c r="W44" s="238">
        <f t="shared" si="42"/>
        <v>0</v>
      </c>
      <c r="X44" s="238">
        <f t="shared" si="42"/>
        <v>0</v>
      </c>
      <c r="Y44" s="238">
        <f t="shared" si="42"/>
        <v>0</v>
      </c>
      <c r="Z44" s="238">
        <f t="shared" si="42"/>
        <v>0</v>
      </c>
      <c r="AA44" s="238">
        <f t="shared" si="42"/>
        <v>0</v>
      </c>
      <c r="AB44" s="238">
        <f t="shared" si="42"/>
        <v>0</v>
      </c>
      <c r="AC44" s="237">
        <v>0</v>
      </c>
      <c r="AD44" s="237">
        <v>0</v>
      </c>
      <c r="AE44" s="118">
        <f>IF(C44="",0,IF(VLOOKUP($C44,limity!$A$5:$CC$11,HLOOKUP($D$15,limity!$A$5:$CC$6,2,FALSE),FALSE)=0,G44-M44,IF(G44-M44&gt;VLOOKUP($C44,limity!$A$5:$CC$11,HLOOKUP($D$15,limity!$A$5:$CC$6,2,FALSE),FALSE),VLOOKUP($C44,limity!$A$5:$CC$11,HLOOKUP($D$15,limity!$A$5:$CC$6,2,FALSE),FALSE),G44-M44)))</f>
        <v>0</v>
      </c>
      <c r="AF44" s="63" t="e">
        <f t="shared" si="57"/>
        <v>#DIV/0!</v>
      </c>
      <c r="AG44" s="63" t="e">
        <f t="shared" si="43"/>
        <v>#DIV/0!</v>
      </c>
      <c r="AH44" s="63" t="e">
        <f t="shared" si="44"/>
        <v>#DIV/0!</v>
      </c>
      <c r="AI44" s="63" t="e">
        <f t="shared" si="45"/>
        <v>#DIV/0!</v>
      </c>
      <c r="AJ44" s="63" t="e">
        <f t="shared" si="46"/>
        <v>#DIV/0!</v>
      </c>
      <c r="AK44" s="63" t="e">
        <f t="shared" si="47"/>
        <v>#DIV/0!</v>
      </c>
      <c r="AL44" s="63" t="e">
        <f t="shared" si="48"/>
        <v>#DIV/0!</v>
      </c>
      <c r="AM44" s="63" t="e">
        <f t="shared" si="3"/>
        <v>#DIV/0!</v>
      </c>
      <c r="AN44" s="63" t="e">
        <f t="shared" si="3"/>
        <v>#DIV/0!</v>
      </c>
      <c r="AO44" s="63" t="e">
        <f t="shared" si="3"/>
        <v>#DIV/0!</v>
      </c>
      <c r="AP44" s="63" t="e">
        <f t="shared" si="3"/>
        <v>#DIV/0!</v>
      </c>
      <c r="AQ44" s="63" t="e">
        <f t="shared" si="3"/>
        <v>#DIV/0!</v>
      </c>
      <c r="AR44" s="63" t="e">
        <f t="shared" si="3"/>
        <v>#DIV/0!</v>
      </c>
      <c r="AS44" s="63" t="e">
        <f t="shared" si="3"/>
        <v>#DIV/0!</v>
      </c>
      <c r="AT44" s="63" t="e">
        <f t="shared" si="3"/>
        <v>#DIV/0!</v>
      </c>
      <c r="AU44" s="63" t="e">
        <f t="shared" si="3"/>
        <v>#DIV/0!</v>
      </c>
      <c r="AV44" s="63" t="e">
        <f t="shared" si="3"/>
        <v>#DIV/0!</v>
      </c>
      <c r="AW44" s="63" t="e">
        <f t="shared" si="3"/>
        <v>#DIV/0!</v>
      </c>
      <c r="AX44" s="65" t="e">
        <f t="shared" si="49"/>
        <v>#DIV/0!</v>
      </c>
      <c r="AY44" s="63">
        <f t="shared" si="50"/>
        <v>0</v>
      </c>
      <c r="AZ44" s="76" t="e">
        <f t="shared" si="51"/>
        <v>#DIV/0!</v>
      </c>
      <c r="BA44" s="78" t="e">
        <f t="shared" si="52"/>
        <v>#DIV/0!</v>
      </c>
      <c r="BB44" s="4"/>
      <c r="BC44" s="4"/>
      <c r="BD44" s="4"/>
      <c r="BE44" s="4"/>
      <c r="BF44" s="4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34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</row>
    <row r="45" spans="1:186" s="12" customFormat="1" x14ac:dyDescent="0.2">
      <c r="A45" s="367" t="s">
        <v>20</v>
      </c>
      <c r="B45" s="251"/>
      <c r="C45" s="255"/>
      <c r="D45" s="215">
        <f t="shared" ref="D45:X45" si="65">SUM(D40:D44)</f>
        <v>0</v>
      </c>
      <c r="E45" s="215">
        <f t="shared" si="65"/>
        <v>0</v>
      </c>
      <c r="F45" s="215">
        <f t="shared" si="65"/>
        <v>0</v>
      </c>
      <c r="G45" s="85">
        <f t="shared" si="65"/>
        <v>0</v>
      </c>
      <c r="H45" s="85">
        <f t="shared" si="65"/>
        <v>0</v>
      </c>
      <c r="I45" s="85">
        <f t="shared" si="65"/>
        <v>0</v>
      </c>
      <c r="J45" s="85">
        <f t="shared" si="65"/>
        <v>0</v>
      </c>
      <c r="K45" s="85">
        <f t="shared" si="65"/>
        <v>0</v>
      </c>
      <c r="L45" s="85">
        <f t="shared" si="65"/>
        <v>0</v>
      </c>
      <c r="M45" s="85">
        <f t="shared" si="65"/>
        <v>0</v>
      </c>
      <c r="N45" s="85">
        <f t="shared" si="65"/>
        <v>0</v>
      </c>
      <c r="O45" s="85">
        <f t="shared" si="65"/>
        <v>0</v>
      </c>
      <c r="P45" s="85">
        <f t="shared" si="65"/>
        <v>0</v>
      </c>
      <c r="Q45" s="85">
        <f t="shared" si="65"/>
        <v>0</v>
      </c>
      <c r="R45" s="85">
        <f t="shared" si="65"/>
        <v>0</v>
      </c>
      <c r="S45" s="85">
        <f t="shared" si="65"/>
        <v>0</v>
      </c>
      <c r="T45" s="85">
        <f t="shared" si="65"/>
        <v>0</v>
      </c>
      <c r="U45" s="85">
        <f t="shared" si="65"/>
        <v>0</v>
      </c>
      <c r="V45" s="85">
        <f t="shared" si="65"/>
        <v>0</v>
      </c>
      <c r="W45" s="85">
        <f t="shared" si="65"/>
        <v>0</v>
      </c>
      <c r="X45" s="85">
        <f t="shared" si="65"/>
        <v>0</v>
      </c>
      <c r="Y45" s="85">
        <f t="shared" ref="Y45:BA45" si="66">SUM(Y40:Y44)</f>
        <v>0</v>
      </c>
      <c r="Z45" s="85">
        <f t="shared" si="66"/>
        <v>0</v>
      </c>
      <c r="AA45" s="85">
        <f t="shared" si="66"/>
        <v>0</v>
      </c>
      <c r="AB45" s="85">
        <f t="shared" si="66"/>
        <v>0</v>
      </c>
      <c r="AC45" s="85">
        <f t="shared" si="66"/>
        <v>0</v>
      </c>
      <c r="AD45" s="85">
        <f t="shared" si="66"/>
        <v>0</v>
      </c>
      <c r="AE45" s="85">
        <f t="shared" si="66"/>
        <v>0</v>
      </c>
      <c r="AF45" s="85" t="e">
        <f t="shared" si="66"/>
        <v>#DIV/0!</v>
      </c>
      <c r="AG45" s="85" t="e">
        <f t="shared" si="66"/>
        <v>#DIV/0!</v>
      </c>
      <c r="AH45" s="85" t="e">
        <f t="shared" si="66"/>
        <v>#DIV/0!</v>
      </c>
      <c r="AI45" s="85" t="e">
        <f t="shared" si="66"/>
        <v>#DIV/0!</v>
      </c>
      <c r="AJ45" s="85" t="e">
        <f t="shared" si="66"/>
        <v>#DIV/0!</v>
      </c>
      <c r="AK45" s="85" t="e">
        <f t="shared" si="66"/>
        <v>#DIV/0!</v>
      </c>
      <c r="AL45" s="85" t="e">
        <f t="shared" si="66"/>
        <v>#DIV/0!</v>
      </c>
      <c r="AM45" s="85" t="e">
        <f t="shared" si="66"/>
        <v>#DIV/0!</v>
      </c>
      <c r="AN45" s="85" t="e">
        <f t="shared" si="66"/>
        <v>#DIV/0!</v>
      </c>
      <c r="AO45" s="85" t="e">
        <f t="shared" si="66"/>
        <v>#DIV/0!</v>
      </c>
      <c r="AP45" s="85" t="e">
        <f t="shared" si="66"/>
        <v>#DIV/0!</v>
      </c>
      <c r="AQ45" s="85" t="e">
        <f t="shared" si="66"/>
        <v>#DIV/0!</v>
      </c>
      <c r="AR45" s="85" t="e">
        <f t="shared" si="66"/>
        <v>#DIV/0!</v>
      </c>
      <c r="AS45" s="85" t="e">
        <f t="shared" si="66"/>
        <v>#DIV/0!</v>
      </c>
      <c r="AT45" s="85" t="e">
        <f t="shared" si="66"/>
        <v>#DIV/0!</v>
      </c>
      <c r="AU45" s="85" t="e">
        <f t="shared" si="66"/>
        <v>#DIV/0!</v>
      </c>
      <c r="AV45" s="85" t="e">
        <f t="shared" si="66"/>
        <v>#DIV/0!</v>
      </c>
      <c r="AW45" s="85" t="e">
        <f t="shared" si="66"/>
        <v>#DIV/0!</v>
      </c>
      <c r="AX45" s="85" t="e">
        <f t="shared" si="66"/>
        <v>#DIV/0!</v>
      </c>
      <c r="AY45" s="85">
        <f t="shared" si="66"/>
        <v>0</v>
      </c>
      <c r="AZ45" s="121" t="e">
        <f t="shared" si="66"/>
        <v>#DIV/0!</v>
      </c>
      <c r="BA45" s="123" t="e">
        <f t="shared" si="66"/>
        <v>#DIV/0!</v>
      </c>
      <c r="BB45" s="4"/>
      <c r="BC45" s="4"/>
      <c r="BD45" s="4"/>
      <c r="BE45" s="4"/>
      <c r="BF45" s="4"/>
      <c r="BY45" s="34"/>
    </row>
    <row r="46" spans="1:186" ht="13.5" thickBot="1" x14ac:dyDescent="0.25">
      <c r="A46" s="364" t="s">
        <v>21</v>
      </c>
      <c r="B46" s="365"/>
      <c r="C46" s="366"/>
      <c r="D46" s="216">
        <f t="shared" ref="D46:X46" si="67">D31+D38+D45</f>
        <v>0</v>
      </c>
      <c r="E46" s="216">
        <f t="shared" si="67"/>
        <v>0</v>
      </c>
      <c r="F46" s="216">
        <f t="shared" si="67"/>
        <v>0</v>
      </c>
      <c r="G46" s="120">
        <f t="shared" si="67"/>
        <v>0</v>
      </c>
      <c r="H46" s="120">
        <f t="shared" si="67"/>
        <v>0</v>
      </c>
      <c r="I46" s="120">
        <f t="shared" si="67"/>
        <v>0</v>
      </c>
      <c r="J46" s="120">
        <f t="shared" si="67"/>
        <v>0</v>
      </c>
      <c r="K46" s="120">
        <f t="shared" si="67"/>
        <v>0</v>
      </c>
      <c r="L46" s="120">
        <f t="shared" si="67"/>
        <v>0</v>
      </c>
      <c r="M46" s="120">
        <f t="shared" si="67"/>
        <v>0</v>
      </c>
      <c r="N46" s="120">
        <f t="shared" si="67"/>
        <v>0</v>
      </c>
      <c r="O46" s="120">
        <f t="shared" si="67"/>
        <v>0</v>
      </c>
      <c r="P46" s="120">
        <f t="shared" si="67"/>
        <v>0</v>
      </c>
      <c r="Q46" s="120">
        <f t="shared" si="67"/>
        <v>0</v>
      </c>
      <c r="R46" s="120">
        <f t="shared" si="67"/>
        <v>0</v>
      </c>
      <c r="S46" s="120">
        <f t="shared" si="67"/>
        <v>0</v>
      </c>
      <c r="T46" s="120">
        <f t="shared" si="67"/>
        <v>0</v>
      </c>
      <c r="U46" s="120">
        <f t="shared" si="67"/>
        <v>0</v>
      </c>
      <c r="V46" s="120">
        <f t="shared" si="67"/>
        <v>0</v>
      </c>
      <c r="W46" s="120">
        <f t="shared" si="67"/>
        <v>0</v>
      </c>
      <c r="X46" s="120">
        <f t="shared" si="67"/>
        <v>0</v>
      </c>
      <c r="Y46" s="120">
        <f t="shared" ref="Y46:BA46" si="68">Y31+Y38+Y45</f>
        <v>0</v>
      </c>
      <c r="Z46" s="120">
        <f t="shared" si="68"/>
        <v>0</v>
      </c>
      <c r="AA46" s="120">
        <f t="shared" si="68"/>
        <v>0</v>
      </c>
      <c r="AB46" s="120">
        <f t="shared" si="68"/>
        <v>0</v>
      </c>
      <c r="AC46" s="120">
        <f t="shared" si="68"/>
        <v>0</v>
      </c>
      <c r="AD46" s="120">
        <f t="shared" si="68"/>
        <v>0</v>
      </c>
      <c r="AE46" s="120">
        <f t="shared" si="68"/>
        <v>0</v>
      </c>
      <c r="AF46" s="120" t="e">
        <f t="shared" si="68"/>
        <v>#DIV/0!</v>
      </c>
      <c r="AG46" s="120" t="e">
        <f t="shared" si="68"/>
        <v>#DIV/0!</v>
      </c>
      <c r="AH46" s="120" t="e">
        <f t="shared" si="68"/>
        <v>#DIV/0!</v>
      </c>
      <c r="AI46" s="120" t="e">
        <f t="shared" si="68"/>
        <v>#DIV/0!</v>
      </c>
      <c r="AJ46" s="120" t="e">
        <f t="shared" si="68"/>
        <v>#DIV/0!</v>
      </c>
      <c r="AK46" s="120" t="e">
        <f t="shared" si="68"/>
        <v>#DIV/0!</v>
      </c>
      <c r="AL46" s="120" t="e">
        <f t="shared" si="68"/>
        <v>#DIV/0!</v>
      </c>
      <c r="AM46" s="120" t="e">
        <f t="shared" si="68"/>
        <v>#DIV/0!</v>
      </c>
      <c r="AN46" s="120" t="e">
        <f t="shared" si="68"/>
        <v>#DIV/0!</v>
      </c>
      <c r="AO46" s="120" t="e">
        <f t="shared" si="68"/>
        <v>#DIV/0!</v>
      </c>
      <c r="AP46" s="120" t="e">
        <f t="shared" si="68"/>
        <v>#DIV/0!</v>
      </c>
      <c r="AQ46" s="120" t="e">
        <f t="shared" si="68"/>
        <v>#DIV/0!</v>
      </c>
      <c r="AR46" s="120" t="e">
        <f t="shared" si="68"/>
        <v>#DIV/0!</v>
      </c>
      <c r="AS46" s="120" t="e">
        <f t="shared" si="68"/>
        <v>#DIV/0!</v>
      </c>
      <c r="AT46" s="120" t="e">
        <f t="shared" si="68"/>
        <v>#DIV/0!</v>
      </c>
      <c r="AU46" s="120" t="e">
        <f t="shared" si="68"/>
        <v>#DIV/0!</v>
      </c>
      <c r="AV46" s="120" t="e">
        <f t="shared" si="68"/>
        <v>#DIV/0!</v>
      </c>
      <c r="AW46" s="120" t="e">
        <f t="shared" si="68"/>
        <v>#DIV/0!</v>
      </c>
      <c r="AX46" s="120" t="e">
        <f t="shared" si="68"/>
        <v>#DIV/0!</v>
      </c>
      <c r="AY46" s="120">
        <f t="shared" si="68"/>
        <v>0</v>
      </c>
      <c r="AZ46" s="122" t="e">
        <f t="shared" si="68"/>
        <v>#DIV/0!</v>
      </c>
      <c r="BA46" s="146" t="e">
        <f t="shared" si="68"/>
        <v>#DIV/0!</v>
      </c>
      <c r="BB46" s="4"/>
      <c r="BC46" s="4"/>
      <c r="BD46" s="4"/>
      <c r="BE46" s="4"/>
      <c r="BF46" s="4"/>
    </row>
    <row r="47" spans="1:186" x14ac:dyDescent="0.2">
      <c r="A47" s="22"/>
      <c r="B47" s="22"/>
      <c r="C47" s="22"/>
      <c r="D47" s="23"/>
      <c r="E47" s="23"/>
      <c r="F47" s="23"/>
      <c r="G47" s="23"/>
      <c r="H47" s="23"/>
      <c r="I47" s="23"/>
      <c r="J47" s="23"/>
      <c r="K47" s="23"/>
      <c r="L47" s="23"/>
      <c r="M47" s="24"/>
      <c r="N47" s="24"/>
      <c r="O47" s="24"/>
      <c r="P47" s="23"/>
      <c r="Q47" s="23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50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4"/>
      <c r="AZ47" s="4"/>
      <c r="BA47" s="4"/>
      <c r="BB47" s="4"/>
      <c r="BC47" s="4"/>
      <c r="BD47" s="4"/>
      <c r="BE47" s="4"/>
      <c r="BF47" s="4"/>
    </row>
    <row r="48" spans="1:186" s="147" customFormat="1" x14ac:dyDescent="0.2">
      <c r="A48" s="400" t="s">
        <v>106</v>
      </c>
      <c r="B48" s="339"/>
      <c r="C48" s="339"/>
      <c r="D48" s="339"/>
      <c r="E48" s="339"/>
      <c r="F48" s="339"/>
      <c r="G48" s="339"/>
      <c r="H48" s="339"/>
      <c r="I48" s="339"/>
      <c r="J48" s="339"/>
      <c r="K48" s="339"/>
      <c r="L48" s="339"/>
      <c r="M48" s="339"/>
      <c r="N48" s="339"/>
      <c r="O48" s="339"/>
      <c r="P48" s="339"/>
      <c r="Q48" s="339"/>
      <c r="R48" s="339"/>
      <c r="S48" s="339"/>
      <c r="T48" s="339"/>
      <c r="U48" s="339"/>
      <c r="V48" s="339"/>
      <c r="W48" s="339"/>
      <c r="X48" s="339"/>
      <c r="Y48" s="339"/>
      <c r="Z48" s="339"/>
      <c r="AA48" s="339"/>
      <c r="AB48" s="339"/>
      <c r="AC48" s="339"/>
      <c r="AD48" s="339"/>
      <c r="AE48" s="339"/>
      <c r="AF48" s="339"/>
      <c r="AG48" s="339"/>
      <c r="AH48" s="339"/>
      <c r="AI48" s="339"/>
      <c r="AJ48" s="339"/>
      <c r="AK48" s="339"/>
      <c r="AL48" s="339"/>
      <c r="AM48" s="339"/>
      <c r="AN48" s="339"/>
      <c r="AO48" s="339"/>
      <c r="AP48" s="339"/>
      <c r="AQ48" s="339"/>
      <c r="AR48" s="339"/>
      <c r="AS48" s="339"/>
      <c r="AT48" s="339"/>
      <c r="AU48" s="339"/>
      <c r="AV48" s="339"/>
      <c r="AW48" s="339"/>
      <c r="AX48" s="339"/>
      <c r="AY48" s="339"/>
      <c r="AZ48" s="339"/>
      <c r="BA48" s="339"/>
      <c r="BB48" s="4"/>
      <c r="BC48" s="4"/>
      <c r="BD48" s="4"/>
      <c r="BE48" s="4"/>
      <c r="BF48" s="4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34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</row>
    <row r="49" spans="1:77" s="12" customFormat="1" ht="15" customHeight="1" x14ac:dyDescent="0.2">
      <c r="A49" s="330" t="s">
        <v>103</v>
      </c>
      <c r="B49" s="330"/>
      <c r="C49" s="330"/>
      <c r="D49" s="330"/>
      <c r="E49" s="330"/>
      <c r="F49" s="330"/>
      <c r="G49" s="330"/>
      <c r="H49" s="330"/>
      <c r="I49" s="330"/>
      <c r="J49" s="330"/>
      <c r="K49" s="330"/>
      <c r="L49" s="330"/>
      <c r="M49" s="330"/>
      <c r="N49" s="330"/>
      <c r="O49" s="330"/>
      <c r="P49" s="330"/>
      <c r="Q49" s="330"/>
      <c r="R49" s="330"/>
      <c r="S49" s="330"/>
      <c r="T49" s="330"/>
      <c r="U49" s="330"/>
      <c r="V49" s="330"/>
      <c r="W49" s="330"/>
      <c r="X49" s="330"/>
      <c r="Y49" s="330"/>
      <c r="Z49" s="330"/>
      <c r="AA49" s="330"/>
      <c r="AB49" s="330"/>
      <c r="AC49" s="330"/>
      <c r="AD49" s="330"/>
      <c r="AE49" s="330"/>
      <c r="AF49" s="330"/>
      <c r="AG49" s="330"/>
      <c r="AH49" s="330"/>
      <c r="AI49" s="330"/>
      <c r="AJ49" s="330"/>
      <c r="AK49" s="330"/>
      <c r="AL49" s="330"/>
      <c r="AM49" s="330"/>
      <c r="AN49" s="330"/>
      <c r="AO49" s="330"/>
      <c r="AP49" s="330"/>
      <c r="AQ49" s="330"/>
      <c r="AR49" s="330"/>
      <c r="AS49" s="330"/>
      <c r="AT49" s="330"/>
      <c r="AU49" s="330"/>
      <c r="AV49" s="330"/>
      <c r="AW49" s="330"/>
      <c r="AX49" s="4"/>
      <c r="AY49" s="4"/>
      <c r="AZ49" s="4"/>
      <c r="BA49" s="4"/>
      <c r="BB49" s="4"/>
      <c r="BC49" s="4"/>
      <c r="BD49" s="4"/>
      <c r="BE49" s="4"/>
      <c r="BF49" s="4"/>
      <c r="BY49" s="34"/>
    </row>
    <row r="50" spans="1:77" s="12" customFormat="1" ht="15" customHeight="1" x14ac:dyDescent="0.2">
      <c r="A50" s="330" t="s">
        <v>41</v>
      </c>
      <c r="B50" s="330"/>
      <c r="C50" s="330"/>
      <c r="D50" s="330"/>
      <c r="E50" s="330"/>
      <c r="F50" s="330"/>
      <c r="G50" s="330"/>
      <c r="H50" s="330"/>
      <c r="I50" s="330"/>
      <c r="J50" s="330"/>
      <c r="K50" s="330"/>
      <c r="L50" s="330"/>
      <c r="M50" s="330"/>
      <c r="N50" s="330"/>
      <c r="O50" s="330"/>
      <c r="P50" s="330"/>
      <c r="Q50" s="330"/>
      <c r="R50" s="330"/>
      <c r="S50" s="330"/>
      <c r="T50" s="330"/>
      <c r="U50" s="330"/>
      <c r="V50" s="330"/>
      <c r="W50" s="330"/>
      <c r="X50" s="330"/>
      <c r="Y50" s="330"/>
      <c r="Z50" s="330"/>
      <c r="AA50" s="330"/>
      <c r="AB50" s="330"/>
      <c r="AC50" s="330"/>
      <c r="AD50" s="330"/>
      <c r="AE50" s="330"/>
      <c r="AF50" s="330"/>
      <c r="AG50" s="330"/>
      <c r="AH50" s="330"/>
      <c r="AI50" s="330"/>
      <c r="AJ50" s="330"/>
      <c r="AK50" s="330"/>
      <c r="AL50" s="330"/>
      <c r="AM50" s="330"/>
      <c r="AN50" s="330"/>
      <c r="AO50" s="330"/>
      <c r="AP50" s="330"/>
      <c r="AQ50" s="330"/>
      <c r="AR50" s="330"/>
      <c r="AS50" s="330"/>
      <c r="AT50" s="330"/>
      <c r="AU50" s="330"/>
      <c r="AV50" s="330"/>
      <c r="AW50" s="330"/>
      <c r="AX50" s="4"/>
      <c r="AY50" s="4"/>
      <c r="AZ50" s="4"/>
      <c r="BA50" s="4"/>
      <c r="BB50" s="4"/>
      <c r="BC50" s="4"/>
      <c r="BD50" s="4"/>
      <c r="BE50" s="4"/>
      <c r="BF50" s="4"/>
      <c r="BY50" s="34"/>
    </row>
    <row r="51" spans="1:77" s="12" customFormat="1" ht="15" customHeight="1" x14ac:dyDescent="0.2">
      <c r="A51" s="330" t="s">
        <v>177</v>
      </c>
      <c r="B51" s="330"/>
      <c r="C51" s="330"/>
      <c r="D51" s="330"/>
      <c r="E51" s="330"/>
      <c r="F51" s="330"/>
      <c r="G51" s="330"/>
      <c r="H51" s="330"/>
      <c r="I51" s="330"/>
      <c r="J51" s="330"/>
      <c r="K51" s="330"/>
      <c r="L51" s="330"/>
      <c r="M51" s="330"/>
      <c r="N51" s="330"/>
      <c r="O51" s="330"/>
      <c r="P51" s="330"/>
      <c r="Q51" s="330"/>
      <c r="R51" s="330"/>
      <c r="S51" s="330"/>
      <c r="T51" s="330"/>
      <c r="U51" s="330"/>
      <c r="V51" s="330"/>
      <c r="W51" s="330"/>
      <c r="X51" s="330"/>
      <c r="Y51" s="330"/>
      <c r="Z51" s="330"/>
      <c r="AA51" s="330"/>
      <c r="AB51" s="330"/>
      <c r="AC51" s="330"/>
      <c r="AD51" s="330"/>
      <c r="AE51" s="330"/>
      <c r="AF51" s="330"/>
      <c r="AG51" s="330"/>
      <c r="AH51" s="330"/>
      <c r="AI51" s="330"/>
      <c r="AJ51" s="330"/>
      <c r="AK51" s="330"/>
      <c r="AL51" s="330"/>
      <c r="AM51" s="330"/>
      <c r="AN51" s="330"/>
      <c r="AO51" s="330"/>
      <c r="AP51" s="330"/>
      <c r="AQ51" s="330"/>
      <c r="AR51" s="330"/>
      <c r="AS51" s="330"/>
      <c r="AT51" s="330"/>
      <c r="AU51" s="330"/>
      <c r="AV51" s="330"/>
      <c r="AW51" s="330"/>
      <c r="AX51" s="4"/>
      <c r="AY51" s="4"/>
      <c r="AZ51" s="4"/>
      <c r="BA51" s="4"/>
      <c r="BB51" s="4"/>
      <c r="BC51" s="4"/>
      <c r="BD51" s="4"/>
      <c r="BE51" s="4"/>
      <c r="BF51" s="4"/>
      <c r="BY51" s="152"/>
    </row>
    <row r="52" spans="1:77" s="12" customFormat="1" ht="15" customHeight="1" x14ac:dyDescent="0.2">
      <c r="A52" s="330" t="s">
        <v>164</v>
      </c>
      <c r="B52" s="253"/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09"/>
      <c r="R52" s="209"/>
      <c r="S52" s="209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  <c r="AD52" s="209"/>
      <c r="AE52" s="209"/>
      <c r="AF52" s="209"/>
      <c r="AG52" s="209"/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4"/>
      <c r="AY52" s="4"/>
      <c r="AZ52" s="4"/>
      <c r="BA52" s="4"/>
      <c r="BB52" s="4"/>
      <c r="BC52" s="4"/>
      <c r="BD52" s="4"/>
      <c r="BE52" s="4"/>
      <c r="BF52" s="4"/>
      <c r="BY52" s="152"/>
    </row>
    <row r="53" spans="1:77" s="12" customFormat="1" ht="16.5" customHeight="1" x14ac:dyDescent="0.2">
      <c r="A53" s="330" t="s">
        <v>214</v>
      </c>
      <c r="B53" s="330"/>
      <c r="C53" s="330"/>
      <c r="D53" s="330"/>
      <c r="E53" s="330"/>
      <c r="F53" s="330"/>
      <c r="G53" s="330"/>
      <c r="H53" s="330"/>
      <c r="I53" s="330"/>
      <c r="J53" s="330"/>
      <c r="K53" s="330"/>
      <c r="L53" s="330"/>
      <c r="M53" s="330"/>
      <c r="N53" s="330"/>
      <c r="O53" s="330"/>
      <c r="P53" s="330"/>
      <c r="Q53" s="330"/>
      <c r="R53" s="330"/>
      <c r="S53" s="330"/>
      <c r="T53" s="330"/>
      <c r="U53" s="330"/>
      <c r="V53" s="330"/>
      <c r="W53" s="330"/>
      <c r="X53" s="330"/>
      <c r="Y53" s="330"/>
      <c r="Z53" s="330"/>
      <c r="AA53" s="330"/>
      <c r="AB53" s="330"/>
      <c r="AC53" s="330"/>
      <c r="AD53" s="330"/>
      <c r="AE53" s="330"/>
      <c r="AF53" s="330"/>
      <c r="AG53" s="330"/>
      <c r="AH53" s="330"/>
      <c r="AI53" s="330"/>
      <c r="AJ53" s="330"/>
      <c r="AK53" s="330"/>
      <c r="AL53" s="330"/>
      <c r="AM53" s="330"/>
      <c r="AN53" s="330"/>
      <c r="AO53" s="330"/>
      <c r="AP53" s="330"/>
      <c r="AQ53" s="330"/>
      <c r="AR53" s="330"/>
      <c r="AS53" s="330"/>
      <c r="AT53" s="330"/>
      <c r="AU53" s="330"/>
      <c r="AV53" s="330"/>
      <c r="AW53" s="330"/>
      <c r="AX53" s="4"/>
      <c r="AY53" s="4"/>
      <c r="AZ53" s="4"/>
      <c r="BA53" s="4"/>
      <c r="BB53" s="4"/>
      <c r="BC53" s="4"/>
      <c r="BD53" s="4"/>
      <c r="BE53" s="4"/>
      <c r="BF53" s="4"/>
      <c r="BY53" s="34"/>
    </row>
    <row r="54" spans="1:77" s="12" customFormat="1" ht="16.5" customHeight="1" x14ac:dyDescent="0.2">
      <c r="A54" s="330" t="s">
        <v>105</v>
      </c>
      <c r="B54" s="330"/>
      <c r="C54" s="330"/>
      <c r="D54" s="330"/>
      <c r="E54" s="330"/>
      <c r="F54" s="330"/>
      <c r="G54" s="330"/>
      <c r="H54" s="330"/>
      <c r="I54" s="330"/>
      <c r="J54" s="330"/>
      <c r="K54" s="330"/>
      <c r="L54" s="330"/>
      <c r="M54" s="330"/>
      <c r="N54" s="330"/>
      <c r="O54" s="330"/>
      <c r="P54" s="330"/>
      <c r="Q54" s="330"/>
      <c r="R54" s="330"/>
      <c r="S54" s="330"/>
      <c r="T54" s="330"/>
      <c r="U54" s="330"/>
      <c r="V54" s="330"/>
      <c r="W54" s="330"/>
      <c r="X54" s="330"/>
      <c r="Y54" s="330"/>
      <c r="Z54" s="330"/>
      <c r="AA54" s="330"/>
      <c r="AB54" s="330"/>
      <c r="AC54" s="330"/>
      <c r="AD54" s="330"/>
      <c r="AE54" s="330"/>
      <c r="AF54" s="330"/>
      <c r="AG54" s="330"/>
      <c r="AH54" s="330"/>
      <c r="AI54" s="330"/>
      <c r="AJ54" s="330"/>
      <c r="AK54" s="330"/>
      <c r="AL54" s="330"/>
      <c r="AM54" s="330"/>
      <c r="AN54" s="330"/>
      <c r="AO54" s="330"/>
      <c r="AP54" s="330"/>
      <c r="AQ54" s="330"/>
      <c r="AR54" s="330"/>
      <c r="AS54" s="330"/>
      <c r="AT54" s="330"/>
      <c r="AU54" s="330"/>
      <c r="AV54" s="330"/>
      <c r="AW54" s="330"/>
      <c r="AX54" s="4"/>
      <c r="AY54" s="4"/>
      <c r="AZ54" s="4"/>
      <c r="BA54" s="4"/>
      <c r="BB54" s="4"/>
      <c r="BC54" s="4"/>
      <c r="BD54" s="4"/>
      <c r="BE54" s="4"/>
      <c r="BF54" s="4"/>
      <c r="BY54" s="152"/>
    </row>
    <row r="55" spans="1:77" s="12" customFormat="1" ht="14.25" customHeight="1" x14ac:dyDescent="0.2">
      <c r="A55" s="330" t="s">
        <v>168</v>
      </c>
      <c r="B55" s="330"/>
      <c r="C55" s="330"/>
      <c r="D55" s="330"/>
      <c r="E55" s="330"/>
      <c r="F55" s="330"/>
      <c r="G55" s="330"/>
      <c r="H55" s="330"/>
      <c r="I55" s="330"/>
      <c r="J55" s="330"/>
      <c r="K55" s="330"/>
      <c r="L55" s="330"/>
      <c r="M55" s="330"/>
      <c r="N55" s="330"/>
      <c r="O55" s="330"/>
      <c r="P55" s="330"/>
      <c r="Q55" s="330"/>
      <c r="R55" s="330"/>
      <c r="S55" s="330"/>
      <c r="T55" s="330"/>
      <c r="U55" s="330"/>
      <c r="V55" s="330"/>
      <c r="W55" s="330"/>
      <c r="X55" s="330"/>
      <c r="Y55" s="330"/>
      <c r="Z55" s="330"/>
      <c r="AA55" s="330"/>
      <c r="AB55" s="330"/>
      <c r="AC55" s="330"/>
      <c r="AD55" s="330"/>
      <c r="AE55" s="330"/>
      <c r="AF55" s="330"/>
      <c r="AG55" s="330"/>
      <c r="AH55" s="330"/>
      <c r="AI55" s="330"/>
      <c r="AJ55" s="330"/>
      <c r="AK55" s="330"/>
      <c r="AL55" s="330"/>
      <c r="AM55" s="330"/>
      <c r="AN55" s="330"/>
      <c r="AO55" s="330"/>
      <c r="AP55" s="330"/>
      <c r="AQ55" s="330"/>
      <c r="AR55" s="330"/>
      <c r="AS55" s="330"/>
      <c r="AT55" s="330"/>
      <c r="AU55" s="330"/>
      <c r="AV55" s="330"/>
      <c r="AW55" s="330"/>
      <c r="AX55" s="4"/>
      <c r="AY55" s="4"/>
      <c r="AZ55" s="4"/>
      <c r="BA55" s="4"/>
      <c r="BB55" s="4"/>
      <c r="BC55" s="4"/>
      <c r="BD55" s="4"/>
      <c r="BE55" s="4"/>
      <c r="BF55" s="4"/>
      <c r="BY55" s="152"/>
    </row>
    <row r="56" spans="1:77" s="12" customFormat="1" ht="27" customHeight="1" x14ac:dyDescent="0.2">
      <c r="A56" s="330" t="s">
        <v>169</v>
      </c>
      <c r="B56" s="253"/>
      <c r="C56" s="253"/>
      <c r="D56" s="253"/>
      <c r="E56" s="253"/>
      <c r="F56" s="253"/>
      <c r="G56" s="253"/>
      <c r="H56" s="253"/>
      <c r="I56" s="253"/>
      <c r="J56" s="253"/>
      <c r="K56" s="253"/>
      <c r="L56" s="253"/>
      <c r="M56" s="253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4"/>
      <c r="AY56" s="4"/>
      <c r="AZ56" s="4"/>
      <c r="BA56" s="4"/>
      <c r="BB56" s="4"/>
      <c r="BC56" s="4"/>
      <c r="BD56" s="4"/>
      <c r="BE56" s="4"/>
      <c r="BF56" s="4"/>
      <c r="BY56" s="152"/>
    </row>
    <row r="57" spans="1:77" s="12" customFormat="1" ht="15.75" customHeight="1" x14ac:dyDescent="0.2">
      <c r="A57" s="330" t="s">
        <v>170</v>
      </c>
      <c r="B57" s="330"/>
      <c r="C57" s="330"/>
      <c r="D57" s="330"/>
      <c r="E57" s="330"/>
      <c r="F57" s="330"/>
      <c r="G57" s="330"/>
      <c r="H57" s="330"/>
      <c r="I57" s="330"/>
      <c r="J57" s="330"/>
      <c r="K57" s="330"/>
      <c r="L57" s="330"/>
      <c r="M57" s="330"/>
      <c r="N57" s="330"/>
      <c r="O57" s="330"/>
      <c r="P57" s="330"/>
      <c r="Q57" s="330"/>
      <c r="R57" s="330"/>
      <c r="S57" s="330"/>
      <c r="T57" s="330"/>
      <c r="U57" s="330"/>
      <c r="V57" s="330"/>
      <c r="W57" s="330"/>
      <c r="X57" s="330"/>
      <c r="Y57" s="330"/>
      <c r="Z57" s="330"/>
      <c r="AA57" s="330"/>
      <c r="AB57" s="330"/>
      <c r="AC57" s="330"/>
      <c r="AD57" s="330"/>
      <c r="AE57" s="330"/>
      <c r="AF57" s="330"/>
      <c r="AG57" s="330"/>
      <c r="AH57" s="330"/>
      <c r="AI57" s="330"/>
      <c r="AJ57" s="330"/>
      <c r="AK57" s="330"/>
      <c r="AL57" s="330"/>
      <c r="AM57" s="330"/>
      <c r="AN57" s="330"/>
      <c r="AO57" s="330"/>
      <c r="AP57" s="330"/>
      <c r="AQ57" s="330"/>
      <c r="AR57" s="330"/>
      <c r="AS57" s="330"/>
      <c r="AT57" s="330"/>
      <c r="AU57" s="330"/>
      <c r="AV57" s="330"/>
      <c r="AW57" s="330"/>
      <c r="AX57" s="14"/>
      <c r="AY57" s="14"/>
      <c r="AZ57" s="4"/>
      <c r="BA57" s="4"/>
      <c r="BB57" s="4"/>
      <c r="BC57" s="4"/>
      <c r="BD57" s="4"/>
      <c r="BE57" s="4"/>
      <c r="BF57" s="4"/>
      <c r="BY57" s="34"/>
    </row>
    <row r="58" spans="1:77" s="12" customFormat="1" ht="12.75" customHeight="1" x14ac:dyDescent="0.2">
      <c r="A58" s="330" t="s">
        <v>172</v>
      </c>
      <c r="B58" s="330"/>
      <c r="C58" s="330"/>
      <c r="D58" s="330"/>
      <c r="E58" s="330"/>
      <c r="F58" s="330"/>
      <c r="G58" s="330"/>
      <c r="H58" s="330"/>
      <c r="I58" s="330"/>
      <c r="J58" s="330"/>
      <c r="K58" s="330"/>
      <c r="L58" s="330"/>
      <c r="M58" s="330"/>
      <c r="N58" s="330"/>
      <c r="O58" s="330"/>
      <c r="P58" s="330"/>
      <c r="Q58" s="330"/>
      <c r="R58" s="330"/>
      <c r="S58" s="330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330"/>
      <c r="AF58" s="330"/>
      <c r="AG58" s="330"/>
      <c r="AH58" s="330"/>
      <c r="AI58" s="330"/>
      <c r="AJ58" s="330"/>
      <c r="AK58" s="330"/>
      <c r="AL58" s="330"/>
      <c r="AM58" s="330"/>
      <c r="AN58" s="330"/>
      <c r="AO58" s="330"/>
      <c r="AP58" s="330"/>
      <c r="AQ58" s="330"/>
      <c r="AR58" s="330"/>
      <c r="AS58" s="330"/>
      <c r="AT58" s="330"/>
      <c r="AU58" s="330"/>
      <c r="AV58" s="330"/>
      <c r="AW58" s="330"/>
      <c r="AX58" s="4"/>
      <c r="AY58" s="4"/>
      <c r="AZ58" s="4"/>
      <c r="BA58" s="4"/>
      <c r="BB58" s="4"/>
      <c r="BC58" s="4"/>
      <c r="BD58" s="4"/>
      <c r="BE58" s="4"/>
      <c r="BF58" s="4"/>
      <c r="BY58" s="34"/>
    </row>
    <row r="59" spans="1:77" s="12" customFormat="1" ht="15" customHeight="1" x14ac:dyDescent="0.2">
      <c r="A59" s="330" t="s">
        <v>178</v>
      </c>
      <c r="B59" s="253"/>
      <c r="C59" s="253"/>
      <c r="D59" s="253"/>
      <c r="E59" s="253"/>
      <c r="F59" s="253"/>
      <c r="G59" s="253"/>
      <c r="H59" s="253"/>
      <c r="I59" s="253"/>
      <c r="J59" s="253"/>
      <c r="K59" s="253"/>
      <c r="L59" s="253"/>
      <c r="M59" s="253"/>
      <c r="N59" s="253"/>
      <c r="O59" s="253"/>
      <c r="P59" s="253"/>
      <c r="Q59" s="209"/>
      <c r="R59" s="209"/>
      <c r="S59" s="209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  <c r="AD59" s="209"/>
      <c r="AE59" s="209"/>
      <c r="AF59" s="209"/>
      <c r="AG59" s="209"/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4"/>
      <c r="AY59" s="4"/>
      <c r="AZ59" s="4"/>
      <c r="BA59" s="4"/>
      <c r="BB59" s="4"/>
      <c r="BC59" s="4"/>
      <c r="BD59" s="4"/>
      <c r="BE59" s="4"/>
      <c r="BF59" s="4"/>
      <c r="BY59" s="152"/>
    </row>
    <row r="60" spans="1:77" s="12" customFormat="1" ht="17.25" customHeight="1" x14ac:dyDescent="0.2">
      <c r="A60" s="330" t="s">
        <v>140</v>
      </c>
      <c r="B60" s="401"/>
      <c r="C60" s="401"/>
      <c r="D60" s="401"/>
      <c r="E60" s="401"/>
      <c r="F60" s="401"/>
      <c r="G60" s="401"/>
      <c r="H60" s="401"/>
      <c r="I60" s="401"/>
      <c r="J60" s="401"/>
      <c r="K60" s="401"/>
      <c r="L60" s="401"/>
      <c r="M60" s="401"/>
      <c r="N60" s="401"/>
      <c r="O60" s="401"/>
      <c r="P60" s="401"/>
      <c r="Q60" s="401"/>
      <c r="R60" s="401"/>
      <c r="S60" s="401"/>
      <c r="T60" s="401"/>
      <c r="U60" s="401"/>
      <c r="V60" s="401"/>
      <c r="W60" s="401"/>
      <c r="X60" s="401"/>
      <c r="Y60" s="401"/>
      <c r="Z60" s="401"/>
      <c r="AA60" s="401"/>
      <c r="AB60" s="401"/>
      <c r="AC60" s="401"/>
      <c r="AD60" s="401"/>
      <c r="AE60" s="401"/>
      <c r="AF60" s="401"/>
      <c r="AG60" s="401"/>
      <c r="AH60" s="401"/>
      <c r="AI60" s="401"/>
      <c r="AJ60" s="401"/>
      <c r="AK60" s="401"/>
      <c r="AL60" s="401"/>
      <c r="AM60" s="401"/>
      <c r="AN60" s="401"/>
      <c r="AO60" s="401"/>
      <c r="AP60" s="401"/>
      <c r="AQ60" s="401"/>
      <c r="AR60" s="401"/>
      <c r="AS60" s="401"/>
      <c r="AT60" s="401"/>
      <c r="AU60" s="401"/>
      <c r="AV60" s="401"/>
      <c r="AW60" s="401"/>
      <c r="AX60" s="4"/>
      <c r="AY60" s="4"/>
      <c r="AZ60" s="4"/>
      <c r="BA60" s="4"/>
      <c r="BB60" s="4"/>
      <c r="BC60" s="4"/>
      <c r="BD60" s="4"/>
      <c r="BE60" s="4"/>
      <c r="BF60" s="4"/>
      <c r="BY60" s="152"/>
    </row>
    <row r="61" spans="1:77" s="12" customFormat="1" ht="13.5" customHeight="1" x14ac:dyDescent="0.2">
      <c r="A61" s="249" t="s">
        <v>201</v>
      </c>
      <c r="B61" s="401"/>
      <c r="C61" s="401"/>
      <c r="D61" s="401"/>
      <c r="E61" s="401"/>
      <c r="F61" s="401"/>
      <c r="G61" s="401"/>
      <c r="H61" s="401"/>
      <c r="I61" s="401"/>
      <c r="J61" s="401"/>
      <c r="K61" s="401"/>
      <c r="L61" s="401"/>
      <c r="M61" s="401"/>
      <c r="N61" s="401"/>
      <c r="O61" s="401"/>
      <c r="P61" s="401"/>
      <c r="Q61" s="401"/>
      <c r="R61" s="401"/>
      <c r="S61" s="401"/>
      <c r="T61" s="401"/>
      <c r="U61" s="401"/>
      <c r="V61" s="401"/>
      <c r="W61" s="401"/>
      <c r="X61" s="401"/>
      <c r="Y61" s="401"/>
      <c r="Z61" s="401"/>
      <c r="AA61" s="401"/>
      <c r="AB61" s="401"/>
      <c r="AC61" s="401"/>
      <c r="AD61" s="401"/>
      <c r="AE61" s="401"/>
      <c r="AF61" s="401"/>
      <c r="AG61" s="401"/>
      <c r="AH61" s="401"/>
      <c r="AI61" s="401"/>
      <c r="AJ61" s="401"/>
      <c r="AK61" s="401"/>
      <c r="AL61" s="401"/>
      <c r="AM61" s="401"/>
      <c r="AN61" s="401"/>
      <c r="AO61" s="401"/>
      <c r="AP61" s="401"/>
      <c r="AQ61" s="401"/>
      <c r="AR61" s="401"/>
      <c r="AS61" s="401"/>
      <c r="AT61" s="401"/>
      <c r="AU61" s="401"/>
      <c r="AV61" s="401"/>
      <c r="AW61" s="401"/>
      <c r="AX61" s="4"/>
      <c r="AY61" s="4"/>
      <c r="AZ61" s="4"/>
      <c r="BA61" s="4"/>
      <c r="BB61" s="4"/>
      <c r="BC61" s="4"/>
      <c r="BD61" s="4"/>
      <c r="BE61" s="4"/>
      <c r="BF61" s="4"/>
      <c r="BY61" s="152"/>
    </row>
    <row r="62" spans="1:77" s="12" customFormat="1" ht="15" customHeight="1" x14ac:dyDescent="0.2">
      <c r="A62" s="395" t="s">
        <v>96</v>
      </c>
      <c r="B62" s="396"/>
      <c r="C62" s="396"/>
      <c r="D62" s="396"/>
      <c r="E62" s="396"/>
      <c r="F62" s="396"/>
      <c r="G62" s="396"/>
      <c r="H62" s="396"/>
      <c r="I62" s="396"/>
      <c r="J62" s="396"/>
      <c r="K62" s="396"/>
      <c r="L62" s="396"/>
      <c r="M62" s="396"/>
      <c r="N62" s="396"/>
      <c r="O62" s="396"/>
      <c r="P62" s="396"/>
      <c r="Q62" s="396"/>
      <c r="R62" s="396"/>
      <c r="S62" s="396"/>
      <c r="T62" s="396"/>
      <c r="U62" s="396"/>
      <c r="V62" s="396"/>
      <c r="W62" s="396"/>
      <c r="X62" s="396"/>
      <c r="Y62" s="396"/>
      <c r="Z62" s="396"/>
      <c r="AA62" s="396"/>
      <c r="AB62" s="396"/>
      <c r="AC62" s="396"/>
      <c r="AD62" s="396"/>
      <c r="AE62" s="396"/>
      <c r="AF62" s="396"/>
      <c r="AG62" s="396"/>
      <c r="AH62" s="396"/>
      <c r="AI62" s="396"/>
      <c r="AJ62" s="396"/>
      <c r="AK62" s="396"/>
      <c r="AL62" s="396"/>
      <c r="AM62" s="396"/>
      <c r="AN62" s="396"/>
      <c r="AO62" s="396"/>
      <c r="AP62" s="396"/>
      <c r="AQ62" s="396"/>
      <c r="AR62" s="396"/>
      <c r="AS62" s="396"/>
      <c r="AT62" s="396"/>
      <c r="AU62" s="396"/>
      <c r="AV62" s="396"/>
      <c r="AW62" s="396"/>
      <c r="AX62" s="396"/>
      <c r="AY62" s="396"/>
      <c r="AZ62" s="396"/>
      <c r="BA62" s="396"/>
      <c r="BB62" s="4"/>
      <c r="BC62" s="4"/>
      <c r="BD62" s="4"/>
      <c r="BE62" s="4"/>
      <c r="BF62" s="4"/>
      <c r="BY62" s="34"/>
    </row>
    <row r="63" spans="1:77" s="12" customFormat="1" ht="15.75" x14ac:dyDescent="0.2">
      <c r="A63" s="342"/>
      <c r="B63" s="343"/>
      <c r="C63" s="343"/>
      <c r="D63" s="343"/>
      <c r="E63" s="343"/>
      <c r="F63" s="343"/>
      <c r="G63" s="343"/>
      <c r="H63" s="343"/>
      <c r="I63" s="343"/>
      <c r="J63" s="343"/>
      <c r="K63" s="343"/>
      <c r="L63" s="343"/>
      <c r="M63" s="343"/>
      <c r="N63" s="343"/>
      <c r="O63" s="343"/>
      <c r="P63" s="343"/>
      <c r="Q63" s="343"/>
      <c r="R63" s="343"/>
      <c r="S63" s="343"/>
      <c r="T63" s="343"/>
      <c r="U63" s="343"/>
      <c r="V63" s="343"/>
      <c r="W63" s="343"/>
      <c r="X63" s="343"/>
      <c r="Y63" s="343"/>
      <c r="Z63" s="343"/>
      <c r="AA63" s="343"/>
      <c r="AB63" s="343"/>
      <c r="AC63" s="343"/>
      <c r="AD63" s="343"/>
      <c r="AE63" s="343"/>
      <c r="AF63" s="343"/>
      <c r="AG63" s="343"/>
      <c r="AH63" s="343"/>
      <c r="AI63" s="343"/>
      <c r="AJ63" s="343"/>
      <c r="AK63" s="343"/>
      <c r="AL63" s="343"/>
      <c r="AM63" s="343"/>
      <c r="AN63" s="343"/>
      <c r="AO63" s="343"/>
      <c r="AP63" s="343"/>
      <c r="AQ63" s="343"/>
      <c r="AR63" s="343"/>
      <c r="AS63" s="343"/>
      <c r="AT63" s="343"/>
      <c r="AU63" s="343"/>
      <c r="AV63" s="343"/>
      <c r="AW63" s="343"/>
      <c r="AX63" s="343"/>
      <c r="AY63" s="343"/>
      <c r="AZ63" s="343"/>
      <c r="BA63" s="343"/>
      <c r="BB63" s="4"/>
      <c r="BC63" s="4"/>
      <c r="BD63" s="4"/>
      <c r="BE63" s="4"/>
      <c r="BF63" s="4"/>
      <c r="BY63" s="34"/>
    </row>
    <row r="64" spans="1:77" x14ac:dyDescent="0.2">
      <c r="A64" s="13"/>
      <c r="B64" s="13"/>
      <c r="C64" s="13"/>
      <c r="D64" s="3"/>
      <c r="E64" s="3"/>
      <c r="F64" s="3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51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4"/>
      <c r="AZ64" s="4"/>
      <c r="BA64" s="4"/>
      <c r="BB64" s="4"/>
      <c r="BC64" s="4"/>
      <c r="BD64" s="4"/>
      <c r="BE64" s="4"/>
      <c r="BF64" s="4"/>
    </row>
    <row r="65" spans="4:58" x14ac:dyDescent="0.2">
      <c r="D65" s="3"/>
      <c r="E65" s="3"/>
      <c r="F65" s="3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51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4"/>
      <c r="AZ65" s="4"/>
      <c r="BA65" s="4"/>
      <c r="BB65" s="4"/>
      <c r="BC65" s="4"/>
      <c r="BD65" s="4"/>
      <c r="BE65" s="4"/>
      <c r="BF65" s="4"/>
    </row>
    <row r="66" spans="4:58" x14ac:dyDescent="0.2">
      <c r="D66" s="3"/>
      <c r="E66" s="3"/>
      <c r="F66" s="3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51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4"/>
      <c r="AZ66" s="4"/>
      <c r="BA66" s="4"/>
      <c r="BB66" s="4"/>
      <c r="BC66" s="4"/>
      <c r="BD66" s="4"/>
      <c r="BE66" s="4"/>
      <c r="BF66" s="4"/>
    </row>
    <row r="67" spans="4:58" x14ac:dyDescent="0.2">
      <c r="D67" s="3"/>
      <c r="E67" s="3"/>
      <c r="F67" s="3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51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4"/>
      <c r="AZ67" s="4"/>
      <c r="BA67" s="4"/>
      <c r="BB67" s="4"/>
      <c r="BC67" s="4"/>
      <c r="BD67" s="4"/>
      <c r="BE67" s="4"/>
      <c r="BF67" s="4"/>
    </row>
    <row r="68" spans="4:58" x14ac:dyDescent="0.2">
      <c r="D68" s="3"/>
      <c r="E68" s="3"/>
      <c r="F68" s="3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51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4"/>
      <c r="AZ68" s="4"/>
      <c r="BA68" s="4"/>
      <c r="BB68" s="4"/>
      <c r="BC68" s="4"/>
      <c r="BD68" s="4"/>
      <c r="BE68" s="4"/>
      <c r="BF68" s="4"/>
    </row>
    <row r="69" spans="4:58" x14ac:dyDescent="0.2">
      <c r="D69" s="3"/>
      <c r="E69" s="3"/>
      <c r="F69" s="3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51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4"/>
      <c r="AZ69" s="4"/>
      <c r="BA69" s="4"/>
      <c r="BB69" s="4"/>
      <c r="BC69" s="4"/>
      <c r="BD69" s="4"/>
      <c r="BE69" s="4"/>
      <c r="BF69" s="4"/>
    </row>
    <row r="70" spans="4:58" x14ac:dyDescent="0.2">
      <c r="D70" s="3"/>
      <c r="E70" s="3"/>
      <c r="F70" s="3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51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4"/>
      <c r="AZ70" s="4"/>
      <c r="BA70" s="4"/>
      <c r="BB70" s="4"/>
      <c r="BC70" s="4"/>
      <c r="BD70" s="4"/>
      <c r="BE70" s="4"/>
      <c r="BF70" s="4"/>
    </row>
    <row r="71" spans="4:58" x14ac:dyDescent="0.2">
      <c r="D71" s="3"/>
      <c r="E71" s="3"/>
      <c r="F71" s="3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51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4"/>
      <c r="AZ71" s="4"/>
      <c r="BA71" s="4"/>
      <c r="BB71" s="4"/>
      <c r="BC71" s="4"/>
      <c r="BD71" s="4"/>
      <c r="BE71" s="4"/>
      <c r="BF71" s="4"/>
    </row>
    <row r="72" spans="4:58" x14ac:dyDescent="0.2">
      <c r="D72" s="3"/>
      <c r="E72" s="3"/>
      <c r="F72" s="3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51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4"/>
      <c r="AZ72" s="4"/>
      <c r="BA72" s="4"/>
      <c r="BB72" s="4"/>
      <c r="BC72" s="4"/>
      <c r="BD72" s="4"/>
      <c r="BE72" s="4"/>
      <c r="BF72" s="4"/>
    </row>
    <row r="73" spans="4:58" x14ac:dyDescent="0.2">
      <c r="D73" s="3"/>
      <c r="E73" s="3"/>
      <c r="F73" s="3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51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4"/>
      <c r="AZ73" s="4"/>
      <c r="BA73" s="4"/>
      <c r="BB73" s="4"/>
      <c r="BC73" s="4"/>
      <c r="BD73" s="4"/>
      <c r="BE73" s="4"/>
      <c r="BF73" s="4"/>
    </row>
    <row r="74" spans="4:58" x14ac:dyDescent="0.2">
      <c r="D74" s="3"/>
      <c r="E74" s="3"/>
      <c r="F74" s="3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51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4"/>
      <c r="AZ74" s="4"/>
      <c r="BA74" s="4"/>
      <c r="BB74" s="4"/>
      <c r="BC74" s="4"/>
      <c r="BD74" s="4"/>
      <c r="BE74" s="4"/>
      <c r="BF74" s="4"/>
    </row>
    <row r="75" spans="4:58" x14ac:dyDescent="0.2">
      <c r="D75" s="3"/>
      <c r="E75" s="3"/>
      <c r="F75" s="3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51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4"/>
      <c r="AZ75" s="4"/>
      <c r="BA75" s="4"/>
      <c r="BB75" s="4"/>
      <c r="BC75" s="4"/>
      <c r="BD75" s="4"/>
      <c r="BE75" s="4"/>
      <c r="BF75" s="4"/>
    </row>
    <row r="76" spans="4:58" x14ac:dyDescent="0.2">
      <c r="D76" s="3"/>
      <c r="E76" s="3"/>
      <c r="F76" s="3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51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4"/>
      <c r="AZ76" s="4"/>
      <c r="BA76" s="4"/>
      <c r="BB76" s="4"/>
      <c r="BC76" s="4"/>
      <c r="BD76" s="4"/>
      <c r="BE76" s="4"/>
      <c r="BF76" s="4"/>
    </row>
    <row r="77" spans="4:58" x14ac:dyDescent="0.2">
      <c r="D77" s="3"/>
      <c r="E77" s="3"/>
      <c r="F77" s="3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51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4"/>
      <c r="AZ77" s="4"/>
      <c r="BA77" s="4"/>
      <c r="BB77" s="4"/>
      <c r="BC77" s="4"/>
      <c r="BD77" s="4"/>
      <c r="BE77" s="4"/>
      <c r="BF77" s="4"/>
    </row>
    <row r="78" spans="4:58" x14ac:dyDescent="0.2">
      <c r="D78" s="3"/>
      <c r="E78" s="3"/>
      <c r="F78" s="3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51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4"/>
      <c r="AZ78" s="4"/>
      <c r="BA78" s="4"/>
      <c r="BB78" s="4"/>
      <c r="BC78" s="4"/>
      <c r="BD78" s="4"/>
      <c r="BE78" s="4"/>
      <c r="BF78" s="4"/>
    </row>
    <row r="79" spans="4:58" x14ac:dyDescent="0.2">
      <c r="D79" s="3"/>
      <c r="E79" s="3"/>
      <c r="F79" s="3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51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4"/>
      <c r="AZ79" s="4"/>
      <c r="BA79" s="4"/>
      <c r="BB79" s="4"/>
      <c r="BC79" s="4"/>
      <c r="BD79" s="4"/>
      <c r="BE79" s="4"/>
      <c r="BF79" s="4"/>
    </row>
    <row r="80" spans="4:58" x14ac:dyDescent="0.2">
      <c r="D80" s="3"/>
      <c r="E80" s="3"/>
      <c r="F80" s="3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51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4"/>
      <c r="AZ80" s="4"/>
      <c r="BA80" s="4"/>
      <c r="BB80" s="4"/>
      <c r="BC80" s="4"/>
      <c r="BD80" s="4"/>
      <c r="BE80" s="4"/>
      <c r="BF80" s="4"/>
    </row>
    <row r="81" spans="1:58" x14ac:dyDescent="0.2">
      <c r="D81" s="3"/>
      <c r="E81" s="3"/>
      <c r="F81" s="3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51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4"/>
      <c r="AZ81" s="4"/>
      <c r="BA81" s="4"/>
      <c r="BB81" s="4"/>
      <c r="BC81" s="4"/>
      <c r="BD81" s="4"/>
      <c r="BE81" s="4"/>
      <c r="BF81" s="4"/>
    </row>
    <row r="82" spans="1:58" x14ac:dyDescent="0.2">
      <c r="D82" s="3"/>
      <c r="E82" s="3"/>
      <c r="F82" s="3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51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4"/>
      <c r="AZ82" s="4"/>
      <c r="BA82" s="4"/>
      <c r="BB82" s="4"/>
      <c r="BC82" s="4"/>
      <c r="BD82" s="4"/>
      <c r="BE82" s="4"/>
      <c r="BF82" s="4"/>
    </row>
    <row r="83" spans="1:58" x14ac:dyDescent="0.2">
      <c r="D83" s="3"/>
      <c r="E83" s="3"/>
      <c r="F83" s="3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51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4"/>
      <c r="AZ83" s="4"/>
      <c r="BA83" s="4"/>
      <c r="BB83" s="4"/>
      <c r="BC83" s="4"/>
      <c r="BD83" s="4"/>
      <c r="BE83" s="4"/>
      <c r="BF83" s="4"/>
    </row>
    <row r="84" spans="1:58" x14ac:dyDescent="0.2">
      <c r="A84" s="12"/>
      <c r="B84" s="12"/>
      <c r="C84" s="12"/>
      <c r="D84" s="3"/>
      <c r="E84" s="3"/>
      <c r="F84" s="3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52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4"/>
      <c r="AZ84" s="4"/>
      <c r="BA84" s="4"/>
      <c r="BB84" s="4"/>
      <c r="BC84" s="4"/>
      <c r="BD84" s="4"/>
      <c r="BE84" s="4"/>
      <c r="BF84" s="4"/>
    </row>
    <row r="85" spans="1:58" x14ac:dyDescent="0.2">
      <c r="A85" s="12"/>
      <c r="B85" s="12"/>
      <c r="C85" s="12"/>
      <c r="D85" s="3"/>
      <c r="E85" s="3"/>
      <c r="F85" s="3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52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4"/>
      <c r="AZ85" s="4"/>
      <c r="BA85" s="4"/>
      <c r="BB85" s="4"/>
      <c r="BC85" s="4"/>
      <c r="BD85" s="4"/>
      <c r="BE85" s="4"/>
      <c r="BF85" s="4"/>
    </row>
    <row r="86" spans="1:58" x14ac:dyDescent="0.2">
      <c r="A86" s="12"/>
      <c r="B86" s="12"/>
      <c r="C86" s="12"/>
      <c r="D86" s="3"/>
      <c r="E86" s="3"/>
      <c r="F86" s="3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52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4"/>
      <c r="AZ86" s="4"/>
      <c r="BA86" s="4"/>
      <c r="BB86" s="4"/>
      <c r="BC86" s="4"/>
      <c r="BD86" s="4"/>
      <c r="BE86" s="4"/>
      <c r="BF86" s="4"/>
    </row>
    <row r="87" spans="1:58" x14ac:dyDescent="0.2">
      <c r="A87" s="12"/>
      <c r="B87" s="12"/>
      <c r="C87" s="12"/>
      <c r="D87" s="3"/>
      <c r="E87" s="3"/>
      <c r="F87" s="3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52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4"/>
      <c r="AZ87" s="4"/>
      <c r="BA87" s="4"/>
      <c r="BB87" s="4"/>
      <c r="BC87" s="4"/>
      <c r="BD87" s="4"/>
      <c r="BE87" s="4"/>
      <c r="BF87" s="4"/>
    </row>
    <row r="88" spans="1:58" x14ac:dyDescent="0.2">
      <c r="A88" s="12"/>
      <c r="B88" s="12"/>
      <c r="C88" s="12"/>
      <c r="D88" s="3"/>
      <c r="E88" s="3"/>
      <c r="F88" s="3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52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4"/>
      <c r="AZ88" s="4"/>
      <c r="BA88" s="4"/>
      <c r="BB88" s="4"/>
      <c r="BC88" s="4"/>
      <c r="BD88" s="4"/>
      <c r="BE88" s="4"/>
      <c r="BF88" s="4"/>
    </row>
    <row r="89" spans="1:58" x14ac:dyDescent="0.2">
      <c r="A89" s="12"/>
      <c r="B89" s="12"/>
      <c r="C89" s="12"/>
      <c r="D89" s="3"/>
      <c r="E89" s="3"/>
      <c r="F89" s="3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52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4"/>
      <c r="AZ89" s="4"/>
      <c r="BA89" s="4"/>
      <c r="BB89" s="4"/>
      <c r="BC89" s="4"/>
      <c r="BD89" s="4"/>
      <c r="BE89" s="4"/>
      <c r="BF89" s="4"/>
    </row>
    <row r="90" spans="1:58" x14ac:dyDescent="0.2">
      <c r="A90" s="12"/>
      <c r="B90" s="12"/>
      <c r="C90" s="12"/>
      <c r="D90" s="3"/>
      <c r="E90" s="3"/>
      <c r="F90" s="3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52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4"/>
      <c r="AZ90" s="4"/>
      <c r="BA90" s="4"/>
      <c r="BB90" s="4"/>
      <c r="BC90" s="4"/>
      <c r="BD90" s="4"/>
      <c r="BE90" s="4"/>
      <c r="BF90" s="4"/>
    </row>
    <row r="91" spans="1:58" x14ac:dyDescent="0.2">
      <c r="A91" s="12"/>
      <c r="B91" s="12"/>
      <c r="C91" s="12"/>
      <c r="D91" s="3"/>
      <c r="E91" s="3"/>
      <c r="F91" s="3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52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4"/>
      <c r="AZ91" s="4"/>
      <c r="BA91" s="4"/>
      <c r="BB91" s="4"/>
      <c r="BC91" s="4"/>
      <c r="BD91" s="4"/>
      <c r="BE91" s="4"/>
      <c r="BF91" s="4"/>
    </row>
    <row r="92" spans="1:58" x14ac:dyDescent="0.2">
      <c r="A92" s="12"/>
      <c r="B92" s="12"/>
      <c r="C92" s="12"/>
      <c r="D92" s="3"/>
      <c r="E92" s="3"/>
      <c r="F92" s="3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52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4"/>
      <c r="AZ92" s="4"/>
      <c r="BA92" s="4"/>
      <c r="BB92" s="4"/>
      <c r="BC92" s="4"/>
      <c r="BD92" s="4"/>
      <c r="BE92" s="4"/>
      <c r="BF92" s="4"/>
    </row>
    <row r="93" spans="1:58" x14ac:dyDescent="0.2">
      <c r="A93" s="12"/>
      <c r="B93" s="12"/>
      <c r="C93" s="12"/>
      <c r="D93" s="3"/>
      <c r="E93" s="3"/>
      <c r="F93" s="3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52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4"/>
      <c r="AZ93" s="4"/>
      <c r="BA93" s="4"/>
      <c r="BB93" s="4"/>
      <c r="BC93" s="4"/>
      <c r="BD93" s="4"/>
      <c r="BE93" s="4"/>
      <c r="BF93" s="4"/>
    </row>
    <row r="94" spans="1:58" x14ac:dyDescent="0.2">
      <c r="A94" s="12"/>
      <c r="B94" s="12"/>
      <c r="C94" s="12"/>
      <c r="D94" s="3"/>
      <c r="E94" s="3"/>
      <c r="F94" s="3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52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4"/>
      <c r="AZ94" s="4"/>
      <c r="BA94" s="4"/>
      <c r="BB94" s="4"/>
      <c r="BC94" s="4"/>
      <c r="BD94" s="4"/>
      <c r="BE94" s="4"/>
      <c r="BF94" s="4"/>
    </row>
    <row r="95" spans="1:58" x14ac:dyDescent="0.2">
      <c r="A95" s="12"/>
      <c r="B95" s="12"/>
      <c r="C95" s="12"/>
      <c r="D95" s="3"/>
      <c r="E95" s="3"/>
      <c r="F95" s="3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52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4"/>
      <c r="AZ95" s="4"/>
      <c r="BA95" s="4"/>
      <c r="BB95" s="4"/>
      <c r="BC95" s="4"/>
      <c r="BD95" s="4"/>
      <c r="BE95" s="4"/>
      <c r="BF95" s="4"/>
    </row>
    <row r="96" spans="1:58" x14ac:dyDescent="0.2">
      <c r="A96" s="12"/>
      <c r="B96" s="12"/>
      <c r="C96" s="12"/>
      <c r="D96" s="3"/>
      <c r="E96" s="3"/>
      <c r="F96" s="3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52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4"/>
      <c r="AZ96" s="4"/>
      <c r="BA96" s="4"/>
      <c r="BB96" s="4"/>
      <c r="BC96" s="4"/>
      <c r="BD96" s="4"/>
      <c r="BE96" s="4"/>
      <c r="BF96" s="4"/>
    </row>
    <row r="97" spans="1:58" x14ac:dyDescent="0.2">
      <c r="A97" s="12"/>
      <c r="B97" s="12"/>
      <c r="C97" s="12"/>
      <c r="D97" s="3"/>
      <c r="E97" s="3"/>
      <c r="F97" s="3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52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4"/>
      <c r="AZ97" s="4"/>
      <c r="BA97" s="4"/>
      <c r="BB97" s="4"/>
      <c r="BC97" s="4"/>
      <c r="BD97" s="4"/>
      <c r="BE97" s="4"/>
      <c r="BF97" s="4"/>
    </row>
    <row r="98" spans="1:58" x14ac:dyDescent="0.2">
      <c r="A98" s="12"/>
      <c r="B98" s="12"/>
      <c r="C98" s="12"/>
      <c r="D98" s="3"/>
      <c r="E98" s="3"/>
      <c r="F98" s="3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52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4"/>
      <c r="AZ98" s="4"/>
      <c r="BA98" s="4"/>
      <c r="BB98" s="4"/>
      <c r="BC98" s="4"/>
      <c r="BD98" s="4"/>
      <c r="BE98" s="4"/>
      <c r="BF98" s="4"/>
    </row>
    <row r="99" spans="1:58" x14ac:dyDescent="0.2">
      <c r="A99" s="12"/>
      <c r="B99" s="12"/>
      <c r="C99" s="12"/>
      <c r="D99" s="3"/>
      <c r="E99" s="3"/>
      <c r="F99" s="3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52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4"/>
      <c r="AZ99" s="4"/>
      <c r="BA99" s="4"/>
      <c r="BB99" s="4"/>
      <c r="BC99" s="4"/>
      <c r="BD99" s="4"/>
      <c r="BE99" s="4"/>
      <c r="BF99" s="4"/>
    </row>
    <row r="100" spans="1:58" x14ac:dyDescent="0.2">
      <c r="A100" s="12"/>
      <c r="B100" s="12"/>
      <c r="C100" s="12"/>
      <c r="D100" s="3"/>
      <c r="E100" s="3"/>
      <c r="F100" s="3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52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4"/>
      <c r="AZ100" s="4"/>
      <c r="BA100" s="4"/>
      <c r="BB100" s="4"/>
      <c r="BC100" s="4"/>
      <c r="BD100" s="4"/>
      <c r="BE100" s="4"/>
      <c r="BF100" s="4"/>
    </row>
    <row r="101" spans="1:58" x14ac:dyDescent="0.2">
      <c r="A101" s="12"/>
      <c r="B101" s="12"/>
      <c r="C101" s="12"/>
      <c r="D101" s="3"/>
      <c r="E101" s="3"/>
      <c r="F101" s="3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52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4"/>
      <c r="AZ101" s="4"/>
      <c r="BA101" s="4"/>
      <c r="BB101" s="4"/>
      <c r="BC101" s="4"/>
      <c r="BD101" s="4"/>
      <c r="BE101" s="4"/>
      <c r="BF101" s="4"/>
    </row>
    <row r="102" spans="1:58" x14ac:dyDescent="0.2">
      <c r="A102" s="12"/>
      <c r="B102" s="12"/>
      <c r="C102" s="12"/>
      <c r="D102" s="3"/>
      <c r="E102" s="3"/>
      <c r="F102" s="3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52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4"/>
      <c r="AZ102" s="4"/>
      <c r="BA102" s="4"/>
      <c r="BB102" s="4"/>
      <c r="BC102" s="4"/>
      <c r="BD102" s="4"/>
      <c r="BE102" s="4"/>
      <c r="BF102" s="4"/>
    </row>
    <row r="103" spans="1:58" x14ac:dyDescent="0.2">
      <c r="A103" s="12"/>
      <c r="B103" s="12"/>
      <c r="C103" s="12"/>
      <c r="D103" s="3"/>
      <c r="E103" s="3"/>
      <c r="F103" s="3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52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4"/>
      <c r="AZ103" s="4"/>
      <c r="BA103" s="4"/>
      <c r="BB103" s="4"/>
      <c r="BC103" s="4"/>
      <c r="BD103" s="4"/>
      <c r="BE103" s="4"/>
      <c r="BF103" s="4"/>
    </row>
    <row r="104" spans="1:58" x14ac:dyDescent="0.2">
      <c r="A104" s="12"/>
      <c r="B104" s="12"/>
      <c r="C104" s="12"/>
      <c r="D104" s="3"/>
      <c r="E104" s="3"/>
      <c r="F104" s="3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52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4"/>
      <c r="AZ104" s="4"/>
      <c r="BA104" s="4"/>
      <c r="BB104" s="4"/>
      <c r="BC104" s="4"/>
      <c r="BD104" s="4"/>
      <c r="BE104" s="4"/>
      <c r="BF104" s="4"/>
    </row>
    <row r="105" spans="1:58" x14ac:dyDescent="0.2">
      <c r="A105" s="12"/>
      <c r="B105" s="12"/>
      <c r="C105" s="12"/>
      <c r="D105" s="3"/>
      <c r="E105" s="3"/>
      <c r="F105" s="3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52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4"/>
      <c r="AZ105" s="4"/>
      <c r="BA105" s="4"/>
      <c r="BB105" s="4"/>
      <c r="BC105" s="4"/>
      <c r="BD105" s="4"/>
      <c r="BE105" s="4"/>
      <c r="BF105" s="4"/>
    </row>
    <row r="106" spans="1:58" x14ac:dyDescent="0.2">
      <c r="A106" s="12"/>
      <c r="B106" s="12"/>
      <c r="C106" s="12"/>
      <c r="D106" s="3"/>
      <c r="E106" s="3"/>
      <c r="F106" s="3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52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4"/>
      <c r="AZ106" s="4"/>
      <c r="BA106" s="4"/>
      <c r="BB106" s="4"/>
      <c r="BC106" s="4"/>
      <c r="BD106" s="4"/>
      <c r="BE106" s="4"/>
      <c r="BF106" s="4"/>
    </row>
    <row r="107" spans="1:58" x14ac:dyDescent="0.2">
      <c r="A107" s="12"/>
      <c r="B107" s="12"/>
      <c r="C107" s="12"/>
      <c r="D107" s="3"/>
      <c r="E107" s="3"/>
      <c r="F107" s="3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52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4"/>
      <c r="AZ107" s="4"/>
      <c r="BA107" s="4"/>
      <c r="BB107" s="4"/>
      <c r="BC107" s="4"/>
      <c r="BD107" s="4"/>
      <c r="BE107" s="4"/>
      <c r="BF107" s="4"/>
    </row>
    <row r="108" spans="1:58" x14ac:dyDescent="0.2">
      <c r="A108" s="12"/>
      <c r="B108" s="12"/>
      <c r="C108" s="12"/>
      <c r="D108" s="3"/>
      <c r="E108" s="3"/>
      <c r="F108" s="3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52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4"/>
      <c r="AZ108" s="4"/>
      <c r="BA108" s="4"/>
      <c r="BB108" s="4"/>
      <c r="BC108" s="4"/>
      <c r="BD108" s="4"/>
      <c r="BE108" s="4"/>
      <c r="BF108" s="4"/>
    </row>
    <row r="109" spans="1:58" x14ac:dyDescent="0.2">
      <c r="A109" s="12"/>
      <c r="B109" s="12"/>
      <c r="C109" s="12"/>
      <c r="D109" s="3"/>
      <c r="E109" s="3"/>
      <c r="F109" s="3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52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4"/>
      <c r="AZ109" s="4"/>
      <c r="BA109" s="4"/>
      <c r="BB109" s="4"/>
      <c r="BC109" s="4"/>
      <c r="BD109" s="4"/>
      <c r="BE109" s="4"/>
      <c r="BF109" s="4"/>
    </row>
    <row r="110" spans="1:58" x14ac:dyDescent="0.2">
      <c r="A110" s="12"/>
      <c r="B110" s="12"/>
      <c r="C110" s="12"/>
      <c r="D110" s="3"/>
      <c r="E110" s="3"/>
      <c r="F110" s="3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52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4"/>
      <c r="AZ110" s="4"/>
      <c r="BA110" s="4"/>
      <c r="BB110" s="4"/>
      <c r="BC110" s="4"/>
      <c r="BD110" s="4"/>
      <c r="BE110" s="4"/>
      <c r="BF110" s="4"/>
    </row>
    <row r="111" spans="1:58" x14ac:dyDescent="0.2">
      <c r="A111" s="12"/>
      <c r="B111" s="12"/>
      <c r="C111" s="12"/>
      <c r="D111" s="3"/>
      <c r="E111" s="3"/>
      <c r="F111" s="3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52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4"/>
      <c r="AZ111" s="4"/>
      <c r="BA111" s="4"/>
      <c r="BB111" s="4"/>
      <c r="BC111" s="4"/>
      <c r="BD111" s="4"/>
      <c r="BE111" s="4"/>
      <c r="BF111" s="4"/>
    </row>
    <row r="112" spans="1:58" x14ac:dyDescent="0.2">
      <c r="A112" s="12"/>
      <c r="B112" s="12"/>
      <c r="C112" s="12"/>
      <c r="D112" s="3"/>
      <c r="E112" s="3"/>
      <c r="F112" s="3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52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4"/>
      <c r="AZ112" s="4"/>
      <c r="BA112" s="4"/>
      <c r="BB112" s="4"/>
      <c r="BC112" s="4"/>
      <c r="BD112" s="4"/>
      <c r="BE112" s="4"/>
      <c r="BF112" s="4"/>
    </row>
    <row r="113" spans="1:58" x14ac:dyDescent="0.2">
      <c r="A113" s="12"/>
      <c r="B113" s="12"/>
      <c r="C113" s="12"/>
      <c r="D113" s="3"/>
      <c r="E113" s="3"/>
      <c r="F113" s="3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52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4"/>
      <c r="AZ113" s="4"/>
      <c r="BA113" s="4"/>
      <c r="BB113" s="4"/>
      <c r="BC113" s="4"/>
      <c r="BD113" s="4"/>
      <c r="BE113" s="4"/>
      <c r="BF113" s="4"/>
    </row>
    <row r="114" spans="1:58" x14ac:dyDescent="0.2">
      <c r="A114" s="12"/>
      <c r="B114" s="12"/>
      <c r="C114" s="12"/>
      <c r="D114" s="3"/>
      <c r="E114" s="3"/>
      <c r="F114" s="3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52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4"/>
      <c r="AZ114" s="4"/>
      <c r="BA114" s="4"/>
      <c r="BB114" s="4"/>
      <c r="BC114" s="4"/>
      <c r="BD114" s="4"/>
      <c r="BE114" s="4"/>
      <c r="BF114" s="4"/>
    </row>
    <row r="115" spans="1:58" x14ac:dyDescent="0.2">
      <c r="A115" s="12"/>
      <c r="B115" s="12"/>
      <c r="C115" s="12"/>
      <c r="D115" s="3"/>
      <c r="E115" s="3"/>
      <c r="F115" s="3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52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4"/>
      <c r="AZ115" s="4"/>
      <c r="BA115" s="4"/>
      <c r="BB115" s="4"/>
      <c r="BC115" s="4"/>
      <c r="BD115" s="4"/>
      <c r="BE115" s="4"/>
      <c r="BF115" s="4"/>
    </row>
    <row r="116" spans="1:58" x14ac:dyDescent="0.2">
      <c r="A116" s="12"/>
      <c r="B116" s="12"/>
      <c r="C116" s="12"/>
      <c r="D116" s="3"/>
      <c r="E116" s="3"/>
      <c r="F116" s="3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52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4"/>
      <c r="AZ116" s="4"/>
      <c r="BA116" s="4"/>
      <c r="BB116" s="4"/>
      <c r="BC116" s="4"/>
      <c r="BD116" s="4"/>
      <c r="BE116" s="4"/>
      <c r="BF116" s="4"/>
    </row>
    <row r="117" spans="1:58" x14ac:dyDescent="0.2">
      <c r="A117" s="12"/>
      <c r="B117" s="12"/>
      <c r="C117" s="12"/>
      <c r="D117" s="3"/>
      <c r="E117" s="3"/>
      <c r="F117" s="3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52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4"/>
      <c r="AZ117" s="4"/>
      <c r="BA117" s="4"/>
      <c r="BB117" s="4"/>
      <c r="BC117" s="4"/>
      <c r="BD117" s="4"/>
      <c r="BE117" s="4"/>
      <c r="BF117" s="4"/>
    </row>
    <row r="118" spans="1:58" x14ac:dyDescent="0.2">
      <c r="A118" s="12"/>
      <c r="B118" s="12"/>
      <c r="C118" s="12"/>
      <c r="D118" s="3"/>
      <c r="E118" s="3"/>
      <c r="F118" s="3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52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4"/>
      <c r="AZ118" s="4"/>
      <c r="BA118" s="4"/>
      <c r="BB118" s="4"/>
      <c r="BC118" s="4"/>
      <c r="BD118" s="4"/>
      <c r="BE118" s="4"/>
      <c r="BF118" s="4"/>
    </row>
    <row r="119" spans="1:58" x14ac:dyDescent="0.2">
      <c r="A119" s="12"/>
      <c r="B119" s="12"/>
      <c r="C119" s="12"/>
      <c r="D119" s="3"/>
      <c r="E119" s="3"/>
      <c r="F119" s="3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52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4"/>
      <c r="AZ119" s="4"/>
      <c r="BA119" s="4"/>
      <c r="BB119" s="4"/>
      <c r="BC119" s="4"/>
      <c r="BD119" s="4"/>
      <c r="BE119" s="4"/>
      <c r="BF119" s="4"/>
    </row>
    <row r="120" spans="1:58" x14ac:dyDescent="0.2">
      <c r="A120" s="12"/>
      <c r="B120" s="12"/>
      <c r="C120" s="12"/>
      <c r="D120" s="3"/>
      <c r="E120" s="3"/>
      <c r="F120" s="3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52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4"/>
      <c r="AZ120" s="4"/>
      <c r="BA120" s="4"/>
      <c r="BB120" s="4"/>
      <c r="BC120" s="4"/>
      <c r="BD120" s="4"/>
      <c r="BE120" s="4"/>
      <c r="BF120" s="4"/>
    </row>
    <row r="121" spans="1:58" x14ac:dyDescent="0.2">
      <c r="A121" s="12"/>
      <c r="B121" s="12"/>
      <c r="C121" s="12"/>
      <c r="D121" s="3"/>
      <c r="E121" s="3"/>
      <c r="F121" s="3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52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4"/>
      <c r="AZ121" s="4"/>
      <c r="BA121" s="4"/>
      <c r="BB121" s="4"/>
      <c r="BC121" s="4"/>
      <c r="BD121" s="4"/>
      <c r="BE121" s="4"/>
      <c r="BF121" s="4"/>
    </row>
    <row r="122" spans="1:58" x14ac:dyDescent="0.2">
      <c r="A122" s="12"/>
      <c r="B122" s="12"/>
      <c r="C122" s="12"/>
      <c r="D122" s="3"/>
      <c r="E122" s="3"/>
      <c r="F122" s="3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52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4"/>
      <c r="AZ122" s="4"/>
      <c r="BA122" s="4"/>
      <c r="BB122" s="4"/>
      <c r="BC122" s="4"/>
      <c r="BD122" s="4"/>
      <c r="BE122" s="4"/>
      <c r="BF122" s="4"/>
    </row>
    <row r="123" spans="1:58" x14ac:dyDescent="0.2">
      <c r="A123" s="12"/>
      <c r="B123" s="12"/>
      <c r="C123" s="12"/>
      <c r="D123" s="3"/>
      <c r="E123" s="3"/>
      <c r="F123" s="3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52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4"/>
      <c r="AZ123" s="4"/>
      <c r="BA123" s="4"/>
      <c r="BB123" s="4"/>
      <c r="BC123" s="4"/>
      <c r="BD123" s="4"/>
      <c r="BE123" s="4"/>
      <c r="BF123" s="4"/>
    </row>
    <row r="124" spans="1:58" x14ac:dyDescent="0.2">
      <c r="A124" s="12"/>
      <c r="B124" s="12"/>
      <c r="C124" s="12"/>
      <c r="D124" s="3"/>
      <c r="E124" s="3"/>
      <c r="F124" s="3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52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4"/>
      <c r="AZ124" s="4"/>
      <c r="BA124" s="4"/>
      <c r="BB124" s="4"/>
      <c r="BC124" s="4"/>
      <c r="BD124" s="4"/>
      <c r="BE124" s="4"/>
      <c r="BF124" s="4"/>
    </row>
    <row r="125" spans="1:58" x14ac:dyDescent="0.2">
      <c r="A125" s="12"/>
      <c r="B125" s="12"/>
      <c r="C125" s="12"/>
      <c r="D125" s="3"/>
      <c r="E125" s="3"/>
      <c r="F125" s="3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52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4"/>
      <c r="AZ125" s="4"/>
      <c r="BA125" s="4"/>
      <c r="BB125" s="4"/>
      <c r="BC125" s="4"/>
      <c r="BD125" s="4"/>
      <c r="BE125" s="4"/>
      <c r="BF125" s="4"/>
    </row>
    <row r="126" spans="1:58" x14ac:dyDescent="0.2">
      <c r="A126" s="12"/>
      <c r="B126" s="12"/>
      <c r="C126" s="12"/>
      <c r="D126" s="3"/>
      <c r="E126" s="3"/>
      <c r="F126" s="3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52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4"/>
      <c r="AZ126" s="4"/>
      <c r="BA126" s="4"/>
      <c r="BB126" s="4"/>
      <c r="BC126" s="4"/>
      <c r="BD126" s="4"/>
      <c r="BE126" s="4"/>
      <c r="BF126" s="4"/>
    </row>
    <row r="127" spans="1:58" x14ac:dyDescent="0.2">
      <c r="A127" s="12"/>
      <c r="B127" s="12"/>
      <c r="C127" s="12"/>
      <c r="D127" s="3"/>
      <c r="E127" s="3"/>
      <c r="F127" s="3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52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4"/>
      <c r="AZ127" s="4"/>
      <c r="BA127" s="4"/>
      <c r="BB127" s="4"/>
      <c r="BC127" s="4"/>
      <c r="BD127" s="4"/>
      <c r="BE127" s="4"/>
      <c r="BF127" s="4"/>
    </row>
    <row r="128" spans="1:58" x14ac:dyDescent="0.2">
      <c r="A128" s="12"/>
      <c r="B128" s="12"/>
      <c r="C128" s="12"/>
      <c r="D128" s="3"/>
      <c r="E128" s="3"/>
      <c r="F128" s="3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52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4"/>
      <c r="AZ128" s="4"/>
      <c r="BA128" s="4"/>
      <c r="BB128" s="4"/>
      <c r="BC128" s="4"/>
      <c r="BD128" s="4"/>
      <c r="BE128" s="4"/>
      <c r="BF128" s="4"/>
    </row>
    <row r="129" spans="1:58" x14ac:dyDescent="0.2">
      <c r="A129" s="12"/>
      <c r="B129" s="12"/>
      <c r="C129" s="12"/>
      <c r="D129" s="3"/>
      <c r="E129" s="3"/>
      <c r="F129" s="3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52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4"/>
      <c r="AZ129" s="4"/>
      <c r="BA129" s="4"/>
      <c r="BB129" s="4"/>
      <c r="BC129" s="4"/>
      <c r="BD129" s="4"/>
      <c r="BE129" s="4"/>
      <c r="BF129" s="4"/>
    </row>
    <row r="130" spans="1:58" x14ac:dyDescent="0.2">
      <c r="A130" s="12"/>
      <c r="B130" s="12"/>
      <c r="C130" s="12"/>
      <c r="D130" s="3"/>
      <c r="E130" s="3"/>
      <c r="F130" s="3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52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4"/>
      <c r="AZ130" s="4"/>
      <c r="BA130" s="4"/>
      <c r="BB130" s="4"/>
      <c r="BC130" s="4"/>
      <c r="BD130" s="4"/>
      <c r="BE130" s="4"/>
      <c r="BF130" s="4"/>
    </row>
    <row r="131" spans="1:58" x14ac:dyDescent="0.2">
      <c r="A131" s="12"/>
      <c r="B131" s="12"/>
      <c r="C131" s="12"/>
      <c r="D131" s="3"/>
      <c r="E131" s="3"/>
      <c r="F131" s="3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52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4"/>
      <c r="AZ131" s="4"/>
      <c r="BA131" s="4"/>
      <c r="BB131" s="4"/>
      <c r="BC131" s="4"/>
      <c r="BD131" s="4"/>
      <c r="BE131" s="4"/>
      <c r="BF131" s="4"/>
    </row>
    <row r="132" spans="1:58" x14ac:dyDescent="0.2">
      <c r="A132" s="12"/>
      <c r="B132" s="12"/>
      <c r="C132" s="12"/>
      <c r="D132" s="3"/>
      <c r="E132" s="3"/>
      <c r="F132" s="3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52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4"/>
      <c r="AZ132" s="4"/>
      <c r="BA132" s="4"/>
      <c r="BB132" s="4"/>
      <c r="BC132" s="4"/>
      <c r="BD132" s="4"/>
      <c r="BE132" s="4"/>
      <c r="BF132" s="4"/>
    </row>
    <row r="133" spans="1:58" x14ac:dyDescent="0.2">
      <c r="A133" s="12"/>
      <c r="B133" s="12"/>
      <c r="C133" s="12"/>
      <c r="D133" s="3"/>
      <c r="E133" s="3"/>
      <c r="F133" s="3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52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4"/>
      <c r="AZ133" s="4"/>
      <c r="BA133" s="4"/>
      <c r="BB133" s="4"/>
      <c r="BC133" s="4"/>
      <c r="BD133" s="4"/>
      <c r="BE133" s="4"/>
      <c r="BF133" s="4"/>
    </row>
    <row r="134" spans="1:58" x14ac:dyDescent="0.2">
      <c r="A134" s="12"/>
      <c r="B134" s="12"/>
      <c r="C134" s="12"/>
      <c r="D134" s="3"/>
      <c r="E134" s="3"/>
      <c r="F134" s="3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52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4"/>
      <c r="AZ134" s="4"/>
      <c r="BA134" s="4"/>
      <c r="BB134" s="4"/>
      <c r="BC134" s="4"/>
      <c r="BD134" s="4"/>
      <c r="BE134" s="4"/>
      <c r="BF134" s="4"/>
    </row>
    <row r="135" spans="1:58" x14ac:dyDescent="0.2">
      <c r="A135" s="12"/>
      <c r="B135" s="12"/>
      <c r="C135" s="12"/>
      <c r="D135" s="3"/>
      <c r="E135" s="3"/>
      <c r="F135" s="3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52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4"/>
      <c r="AZ135" s="4"/>
      <c r="BA135" s="4"/>
      <c r="BB135" s="4"/>
      <c r="BC135" s="4"/>
      <c r="BD135" s="4"/>
      <c r="BE135" s="4"/>
      <c r="BF135" s="4"/>
    </row>
    <row r="136" spans="1:58" x14ac:dyDescent="0.2">
      <c r="A136" s="12"/>
      <c r="B136" s="12"/>
      <c r="C136" s="12"/>
      <c r="D136" s="3"/>
      <c r="E136" s="3"/>
      <c r="F136" s="3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52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4"/>
      <c r="AZ136" s="4"/>
      <c r="BA136" s="4"/>
      <c r="BB136" s="4"/>
      <c r="BC136" s="4"/>
      <c r="BD136" s="4"/>
      <c r="BE136" s="4"/>
      <c r="BF136" s="4"/>
    </row>
    <row r="137" spans="1:58" x14ac:dyDescent="0.2">
      <c r="A137" s="12"/>
      <c r="B137" s="12"/>
      <c r="C137" s="12"/>
      <c r="D137" s="3"/>
      <c r="E137" s="3"/>
      <c r="F137" s="3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52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4"/>
      <c r="AZ137" s="4"/>
      <c r="BA137" s="4"/>
      <c r="BB137" s="4"/>
      <c r="BC137" s="4"/>
      <c r="BD137" s="4"/>
      <c r="BE137" s="4"/>
      <c r="BF137" s="4"/>
    </row>
    <row r="138" spans="1:58" x14ac:dyDescent="0.2">
      <c r="A138" s="12"/>
      <c r="B138" s="12"/>
      <c r="C138" s="12"/>
      <c r="D138" s="3"/>
      <c r="E138" s="3"/>
      <c r="F138" s="3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52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4"/>
      <c r="AZ138" s="4"/>
      <c r="BA138" s="4"/>
      <c r="BB138" s="4"/>
      <c r="BC138" s="4"/>
      <c r="BD138" s="4"/>
      <c r="BE138" s="4"/>
      <c r="BF138" s="4"/>
    </row>
    <row r="139" spans="1:58" x14ac:dyDescent="0.2">
      <c r="A139" s="12"/>
      <c r="B139" s="12"/>
      <c r="C139" s="12"/>
      <c r="D139" s="3"/>
      <c r="E139" s="3"/>
      <c r="F139" s="3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52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4"/>
      <c r="AZ139" s="4"/>
      <c r="BA139" s="4"/>
      <c r="BB139" s="4"/>
      <c r="BC139" s="4"/>
      <c r="BD139" s="4"/>
      <c r="BE139" s="4"/>
      <c r="BF139" s="4"/>
    </row>
    <row r="140" spans="1:58" x14ac:dyDescent="0.2">
      <c r="A140" s="12"/>
      <c r="B140" s="12"/>
      <c r="C140" s="12"/>
      <c r="D140" s="3"/>
      <c r="E140" s="3"/>
      <c r="F140" s="3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52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4"/>
      <c r="AZ140" s="4"/>
      <c r="BA140" s="4"/>
      <c r="BB140" s="4"/>
      <c r="BC140" s="4"/>
      <c r="BD140" s="4"/>
      <c r="BE140" s="4"/>
      <c r="BF140" s="4"/>
    </row>
    <row r="141" spans="1:58" x14ac:dyDescent="0.2">
      <c r="A141" s="12"/>
      <c r="B141" s="12"/>
      <c r="C141" s="12"/>
      <c r="D141" s="3"/>
      <c r="E141" s="3"/>
      <c r="F141" s="3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52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4"/>
      <c r="AZ141" s="4"/>
      <c r="BA141" s="4"/>
      <c r="BB141" s="4"/>
      <c r="BC141" s="4"/>
      <c r="BD141" s="4"/>
      <c r="BE141" s="4"/>
      <c r="BF141" s="4"/>
    </row>
    <row r="142" spans="1:58" x14ac:dyDescent="0.2">
      <c r="A142" s="12"/>
      <c r="B142" s="12"/>
      <c r="C142" s="12"/>
      <c r="D142" s="3"/>
      <c r="E142" s="3"/>
      <c r="F142" s="3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52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4"/>
      <c r="AZ142" s="4"/>
      <c r="BA142" s="4"/>
      <c r="BB142" s="4"/>
      <c r="BC142" s="4"/>
      <c r="BD142" s="4"/>
      <c r="BE142" s="4"/>
      <c r="BF142" s="4"/>
    </row>
    <row r="143" spans="1:58" x14ac:dyDescent="0.2">
      <c r="A143" s="12"/>
      <c r="B143" s="12"/>
      <c r="C143" s="12"/>
      <c r="D143" s="3"/>
      <c r="E143" s="3"/>
      <c r="F143" s="3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52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4"/>
      <c r="AZ143" s="4"/>
      <c r="BA143" s="4"/>
      <c r="BB143" s="4"/>
      <c r="BC143" s="4"/>
      <c r="BD143" s="4"/>
      <c r="BE143" s="4"/>
      <c r="BF143" s="4"/>
    </row>
    <row r="144" spans="1:58" x14ac:dyDescent="0.2">
      <c r="A144" s="12"/>
      <c r="B144" s="12"/>
      <c r="C144" s="12"/>
      <c r="D144" s="3"/>
      <c r="E144" s="3"/>
      <c r="F144" s="3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52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4"/>
      <c r="AZ144" s="4"/>
      <c r="BA144" s="4"/>
      <c r="BB144" s="4"/>
      <c r="BC144" s="4"/>
      <c r="BD144" s="4"/>
      <c r="BE144" s="4"/>
      <c r="BF144" s="4"/>
    </row>
    <row r="145" spans="1:58" x14ac:dyDescent="0.2">
      <c r="A145" s="12"/>
      <c r="B145" s="12"/>
      <c r="C145" s="12"/>
      <c r="D145" s="3"/>
      <c r="E145" s="3"/>
      <c r="F145" s="3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52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4"/>
      <c r="AZ145" s="4"/>
      <c r="BA145" s="4"/>
      <c r="BB145" s="4"/>
      <c r="BC145" s="4"/>
      <c r="BD145" s="4"/>
      <c r="BE145" s="4"/>
      <c r="BF145" s="4"/>
    </row>
    <row r="146" spans="1:58" x14ac:dyDescent="0.2">
      <c r="A146" s="12"/>
      <c r="B146" s="12"/>
      <c r="C146" s="12"/>
      <c r="D146" s="3"/>
      <c r="E146" s="3"/>
      <c r="F146" s="3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52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4"/>
      <c r="AZ146" s="4"/>
      <c r="BA146" s="4"/>
      <c r="BB146" s="4"/>
      <c r="BC146" s="4"/>
      <c r="BD146" s="4"/>
      <c r="BE146" s="4"/>
      <c r="BF146" s="4"/>
    </row>
    <row r="147" spans="1:58" x14ac:dyDescent="0.2">
      <c r="A147" s="12"/>
      <c r="B147" s="12"/>
      <c r="C147" s="12"/>
      <c r="D147" s="3"/>
      <c r="E147" s="3"/>
      <c r="F147" s="3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52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4"/>
      <c r="AZ147" s="4"/>
      <c r="BA147" s="4"/>
      <c r="BB147" s="4"/>
      <c r="BC147" s="4"/>
      <c r="BD147" s="4"/>
      <c r="BE147" s="4"/>
      <c r="BF147" s="4"/>
    </row>
    <row r="148" spans="1:58" x14ac:dyDescent="0.2">
      <c r="A148" s="12"/>
      <c r="B148" s="12"/>
      <c r="C148" s="12"/>
      <c r="D148" s="3"/>
      <c r="E148" s="3"/>
      <c r="F148" s="3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52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4"/>
      <c r="AZ148" s="4"/>
      <c r="BA148" s="4"/>
      <c r="BB148" s="4"/>
      <c r="BC148" s="4"/>
      <c r="BD148" s="4"/>
      <c r="BE148" s="4"/>
      <c r="BF148" s="4"/>
    </row>
    <row r="149" spans="1:58" x14ac:dyDescent="0.2">
      <c r="A149" s="12"/>
      <c r="B149" s="12"/>
      <c r="C149" s="12"/>
      <c r="D149" s="3"/>
      <c r="E149" s="3"/>
      <c r="F149" s="3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52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4"/>
      <c r="AZ149" s="4"/>
      <c r="BA149" s="4"/>
      <c r="BB149" s="4"/>
      <c r="BC149" s="4"/>
      <c r="BD149" s="4"/>
      <c r="BE149" s="4"/>
      <c r="BF149" s="4"/>
    </row>
    <row r="150" spans="1:58" x14ac:dyDescent="0.2">
      <c r="A150" s="12"/>
      <c r="B150" s="12"/>
      <c r="C150" s="12"/>
      <c r="D150" s="3"/>
      <c r="E150" s="3"/>
      <c r="F150" s="3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52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4"/>
      <c r="AZ150" s="4"/>
      <c r="BA150" s="4"/>
      <c r="BB150" s="4"/>
      <c r="BC150" s="4"/>
      <c r="BD150" s="4"/>
      <c r="BE150" s="4"/>
      <c r="BF150" s="4"/>
    </row>
    <row r="151" spans="1:58" x14ac:dyDescent="0.2">
      <c r="A151" s="12"/>
      <c r="B151" s="12"/>
      <c r="C151" s="12"/>
      <c r="D151" s="3"/>
      <c r="E151" s="3"/>
      <c r="F151" s="3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52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4"/>
      <c r="AZ151" s="4"/>
      <c r="BA151" s="4"/>
      <c r="BB151" s="4"/>
      <c r="BC151" s="4"/>
      <c r="BD151" s="4"/>
      <c r="BE151" s="4"/>
      <c r="BF151" s="4"/>
    </row>
    <row r="152" spans="1:58" x14ac:dyDescent="0.2">
      <c r="A152" s="12"/>
      <c r="B152" s="12"/>
      <c r="C152" s="12"/>
      <c r="D152" s="3"/>
      <c r="E152" s="3"/>
      <c r="F152" s="3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52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4"/>
      <c r="AZ152" s="4"/>
      <c r="BA152" s="4"/>
      <c r="BB152" s="4"/>
      <c r="BC152" s="4"/>
      <c r="BD152" s="4"/>
      <c r="BE152" s="4"/>
      <c r="BF152" s="4"/>
    </row>
    <row r="153" spans="1:58" x14ac:dyDescent="0.2">
      <c r="A153" s="12"/>
      <c r="B153" s="12"/>
      <c r="C153" s="12"/>
      <c r="D153" s="3"/>
      <c r="E153" s="3"/>
      <c r="F153" s="3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52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4"/>
      <c r="AZ153" s="4"/>
      <c r="BA153" s="4"/>
      <c r="BB153" s="4"/>
      <c r="BC153" s="4"/>
      <c r="BD153" s="4"/>
      <c r="BE153" s="4"/>
      <c r="BF153" s="4"/>
    </row>
    <row r="154" spans="1:58" x14ac:dyDescent="0.2">
      <c r="A154" s="12"/>
      <c r="B154" s="12"/>
      <c r="C154" s="12"/>
      <c r="D154" s="3"/>
      <c r="E154" s="3"/>
      <c r="F154" s="3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52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4"/>
      <c r="AZ154" s="4"/>
      <c r="BA154" s="4"/>
      <c r="BB154" s="4"/>
      <c r="BC154" s="4"/>
      <c r="BD154" s="4"/>
      <c r="BE154" s="4"/>
      <c r="BF154" s="4"/>
    </row>
    <row r="155" spans="1:58" x14ac:dyDescent="0.2">
      <c r="A155" s="12"/>
      <c r="B155" s="12"/>
      <c r="C155" s="12"/>
      <c r="D155" s="3"/>
      <c r="E155" s="3"/>
      <c r="F155" s="3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52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4"/>
      <c r="AZ155" s="4"/>
      <c r="BA155" s="4"/>
      <c r="BB155" s="4"/>
      <c r="BC155" s="4"/>
      <c r="BD155" s="4"/>
      <c r="BE155" s="4"/>
      <c r="BF155" s="4"/>
    </row>
    <row r="156" spans="1:58" x14ac:dyDescent="0.2">
      <c r="A156" s="12"/>
      <c r="B156" s="12"/>
      <c r="C156" s="12"/>
      <c r="D156" s="3"/>
      <c r="E156" s="3"/>
      <c r="F156" s="3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52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4"/>
      <c r="AZ156" s="4"/>
      <c r="BA156" s="4"/>
      <c r="BB156" s="4"/>
      <c r="BC156" s="4"/>
      <c r="BD156" s="4"/>
      <c r="BE156" s="4"/>
      <c r="BF156" s="4"/>
    </row>
    <row r="157" spans="1:58" x14ac:dyDescent="0.2">
      <c r="A157" s="12"/>
      <c r="B157" s="12"/>
      <c r="C157" s="12"/>
      <c r="D157" s="3"/>
      <c r="E157" s="3"/>
      <c r="F157" s="3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52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4"/>
      <c r="AZ157" s="4"/>
      <c r="BA157" s="4"/>
      <c r="BB157" s="4"/>
      <c r="BC157" s="4"/>
      <c r="BD157" s="4"/>
      <c r="BE157" s="4"/>
      <c r="BF157" s="4"/>
    </row>
    <row r="158" spans="1:58" x14ac:dyDescent="0.2">
      <c r="A158" s="12"/>
      <c r="B158" s="12"/>
      <c r="C158" s="12"/>
      <c r="D158" s="3"/>
      <c r="E158" s="3"/>
      <c r="F158" s="3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52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4"/>
      <c r="AZ158" s="4"/>
      <c r="BA158" s="4"/>
      <c r="BB158" s="4"/>
      <c r="BC158" s="4"/>
      <c r="BD158" s="4"/>
      <c r="BE158" s="4"/>
      <c r="BF158" s="4"/>
    </row>
    <row r="159" spans="1:58" x14ac:dyDescent="0.2">
      <c r="A159" s="12"/>
      <c r="B159" s="12"/>
      <c r="C159" s="12"/>
      <c r="D159" s="3"/>
      <c r="E159" s="3"/>
      <c r="F159" s="3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52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4"/>
      <c r="AZ159" s="4"/>
      <c r="BA159" s="4"/>
      <c r="BB159" s="4"/>
      <c r="BC159" s="4"/>
      <c r="BD159" s="4"/>
      <c r="BE159" s="4"/>
      <c r="BF159" s="4"/>
    </row>
    <row r="160" spans="1:58" x14ac:dyDescent="0.2">
      <c r="A160" s="12"/>
      <c r="B160" s="12"/>
      <c r="C160" s="12"/>
      <c r="D160" s="3"/>
      <c r="E160" s="3"/>
      <c r="F160" s="3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52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4"/>
      <c r="AZ160" s="4"/>
      <c r="BA160" s="4"/>
      <c r="BB160" s="4"/>
      <c r="BC160" s="4"/>
      <c r="BD160" s="4"/>
      <c r="BE160" s="4"/>
      <c r="BF160" s="4"/>
    </row>
    <row r="161" spans="1:58" x14ac:dyDescent="0.2">
      <c r="A161" s="12"/>
      <c r="B161" s="12"/>
      <c r="C161" s="12"/>
      <c r="D161" s="3"/>
      <c r="E161" s="3"/>
      <c r="F161" s="3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52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4"/>
      <c r="AZ161" s="4"/>
      <c r="BA161" s="4"/>
      <c r="BB161" s="4"/>
      <c r="BC161" s="4"/>
      <c r="BD161" s="4"/>
      <c r="BE161" s="4"/>
      <c r="BF161" s="4"/>
    </row>
    <row r="162" spans="1:58" x14ac:dyDescent="0.2">
      <c r="A162" s="12"/>
      <c r="B162" s="12"/>
      <c r="C162" s="12"/>
      <c r="D162" s="3"/>
      <c r="E162" s="3"/>
      <c r="F162" s="3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52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4"/>
      <c r="AZ162" s="4"/>
      <c r="BA162" s="4"/>
      <c r="BB162" s="4"/>
      <c r="BC162" s="4"/>
      <c r="BD162" s="4"/>
      <c r="BE162" s="4"/>
      <c r="BF162" s="4"/>
    </row>
    <row r="163" spans="1:58" x14ac:dyDescent="0.2">
      <c r="A163" s="12"/>
      <c r="B163" s="12"/>
      <c r="C163" s="12"/>
      <c r="D163" s="3"/>
      <c r="E163" s="3"/>
      <c r="F163" s="3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52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4"/>
      <c r="AZ163" s="4"/>
      <c r="BA163" s="4"/>
      <c r="BB163" s="4"/>
      <c r="BC163" s="4"/>
      <c r="BD163" s="4"/>
      <c r="BE163" s="4"/>
      <c r="BF163" s="4"/>
    </row>
    <row r="164" spans="1:58" x14ac:dyDescent="0.2">
      <c r="A164" s="12"/>
      <c r="B164" s="12"/>
      <c r="C164" s="12"/>
      <c r="D164" s="3"/>
      <c r="E164" s="3"/>
      <c r="F164" s="3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52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4"/>
      <c r="AZ164" s="4"/>
      <c r="BA164" s="4"/>
      <c r="BB164" s="4"/>
      <c r="BC164" s="4"/>
      <c r="BD164" s="4"/>
      <c r="BE164" s="4"/>
      <c r="BF164" s="4"/>
    </row>
    <row r="165" spans="1:58" x14ac:dyDescent="0.2">
      <c r="A165" s="12"/>
      <c r="B165" s="12"/>
      <c r="C165" s="12"/>
      <c r="D165" s="3"/>
      <c r="E165" s="3"/>
      <c r="F165" s="3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52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4"/>
      <c r="AZ165" s="4"/>
      <c r="BA165" s="4"/>
      <c r="BB165" s="4"/>
      <c r="BC165" s="4"/>
      <c r="BD165" s="4"/>
      <c r="BE165" s="4"/>
      <c r="BF165" s="4"/>
    </row>
    <row r="166" spans="1:58" x14ac:dyDescent="0.2">
      <c r="A166" s="12"/>
      <c r="B166" s="12"/>
      <c r="C166" s="12"/>
      <c r="D166" s="3"/>
      <c r="E166" s="3"/>
      <c r="F166" s="3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52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4"/>
      <c r="AZ166" s="4"/>
      <c r="BA166" s="4"/>
      <c r="BB166" s="4"/>
      <c r="BC166" s="4"/>
      <c r="BD166" s="4"/>
      <c r="BE166" s="4"/>
      <c r="BF166" s="4"/>
    </row>
    <row r="167" spans="1:58" x14ac:dyDescent="0.2">
      <c r="A167" s="12"/>
      <c r="B167" s="12"/>
      <c r="C167" s="12"/>
      <c r="D167" s="3"/>
      <c r="E167" s="3"/>
      <c r="F167" s="3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52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4"/>
      <c r="AZ167" s="4"/>
      <c r="BA167" s="4"/>
      <c r="BB167" s="4"/>
      <c r="BC167" s="4"/>
      <c r="BD167" s="4"/>
      <c r="BE167" s="4"/>
      <c r="BF167" s="4"/>
    </row>
    <row r="168" spans="1:58" x14ac:dyDescent="0.2">
      <c r="A168" s="12"/>
      <c r="B168" s="12"/>
      <c r="C168" s="12"/>
      <c r="D168" s="3"/>
      <c r="E168" s="3"/>
      <c r="F168" s="3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52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4"/>
      <c r="AZ168" s="4"/>
      <c r="BA168" s="4"/>
      <c r="BB168" s="4"/>
      <c r="BC168" s="4"/>
      <c r="BD168" s="4"/>
      <c r="BE168" s="4"/>
      <c r="BF168" s="4"/>
    </row>
    <row r="169" spans="1:58" x14ac:dyDescent="0.2">
      <c r="A169" s="12"/>
      <c r="B169" s="12"/>
      <c r="C169" s="12"/>
      <c r="D169" s="3"/>
      <c r="E169" s="3"/>
      <c r="F169" s="3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52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4"/>
      <c r="AZ169" s="4"/>
      <c r="BA169" s="4"/>
      <c r="BB169" s="4"/>
      <c r="BC169" s="4"/>
      <c r="BD169" s="4"/>
      <c r="BE169" s="4"/>
      <c r="BF169" s="4"/>
    </row>
    <row r="170" spans="1:58" x14ac:dyDescent="0.2">
      <c r="A170" s="12"/>
      <c r="B170" s="12"/>
      <c r="C170" s="12"/>
      <c r="D170" s="3"/>
      <c r="E170" s="3"/>
      <c r="F170" s="3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52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4"/>
      <c r="AZ170" s="4"/>
      <c r="BA170" s="4"/>
      <c r="BB170" s="4"/>
      <c r="BC170" s="4"/>
      <c r="BD170" s="4"/>
      <c r="BE170" s="4"/>
      <c r="BF170" s="4"/>
    </row>
    <row r="171" spans="1:58" x14ac:dyDescent="0.2">
      <c r="A171" s="12"/>
      <c r="B171" s="12"/>
      <c r="C171" s="12"/>
      <c r="D171" s="3"/>
      <c r="E171" s="3"/>
      <c r="F171" s="3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52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4"/>
      <c r="AZ171" s="4"/>
      <c r="BA171" s="4"/>
      <c r="BB171" s="4"/>
      <c r="BC171" s="4"/>
      <c r="BD171" s="4"/>
      <c r="BE171" s="4"/>
      <c r="BF171" s="4"/>
    </row>
    <row r="172" spans="1:58" x14ac:dyDescent="0.2">
      <c r="A172" s="12"/>
      <c r="B172" s="12"/>
      <c r="C172" s="12"/>
      <c r="D172" s="3"/>
      <c r="E172" s="3"/>
      <c r="F172" s="3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52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4"/>
      <c r="AZ172" s="4"/>
      <c r="BA172" s="4"/>
      <c r="BB172" s="4"/>
      <c r="BC172" s="4"/>
      <c r="BD172" s="4"/>
      <c r="BE172" s="4"/>
      <c r="BF172" s="4"/>
    </row>
    <row r="173" spans="1:58" x14ac:dyDescent="0.2">
      <c r="A173" s="12"/>
      <c r="B173" s="12"/>
      <c r="C173" s="12"/>
      <c r="D173" s="3"/>
      <c r="E173" s="3"/>
      <c r="F173" s="3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52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4"/>
      <c r="AZ173" s="4"/>
      <c r="BA173" s="4"/>
      <c r="BB173" s="4"/>
      <c r="BC173" s="4"/>
      <c r="BD173" s="4"/>
      <c r="BE173" s="4"/>
      <c r="BF173" s="4"/>
    </row>
    <row r="174" spans="1:58" x14ac:dyDescent="0.2">
      <c r="A174" s="12"/>
      <c r="B174" s="12"/>
      <c r="C174" s="12"/>
      <c r="D174" s="3"/>
      <c r="E174" s="3"/>
      <c r="F174" s="3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52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4"/>
      <c r="AZ174" s="4"/>
      <c r="BA174" s="4"/>
      <c r="BB174" s="4"/>
      <c r="BC174" s="4"/>
      <c r="BD174" s="4"/>
      <c r="BE174" s="4"/>
      <c r="BF174" s="4"/>
    </row>
    <row r="175" spans="1:58" x14ac:dyDescent="0.2">
      <c r="A175" s="12"/>
      <c r="B175" s="12"/>
      <c r="C175" s="12"/>
      <c r="D175" s="3"/>
      <c r="E175" s="3"/>
      <c r="F175" s="3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52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4"/>
      <c r="AZ175" s="4"/>
      <c r="BA175" s="4"/>
      <c r="BB175" s="4"/>
      <c r="BC175" s="4"/>
      <c r="BD175" s="4"/>
      <c r="BE175" s="4"/>
      <c r="BF175" s="4"/>
    </row>
    <row r="176" spans="1:58" x14ac:dyDescent="0.2">
      <c r="A176" s="12"/>
      <c r="B176" s="12"/>
      <c r="C176" s="12"/>
      <c r="D176" s="3"/>
      <c r="E176" s="3"/>
      <c r="F176" s="3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52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4"/>
      <c r="AZ176" s="4"/>
      <c r="BA176" s="4"/>
      <c r="BB176" s="4"/>
      <c r="BC176" s="4"/>
      <c r="BD176" s="4"/>
      <c r="BE176" s="4"/>
      <c r="BF176" s="4"/>
    </row>
    <row r="177" spans="1:58" x14ac:dyDescent="0.2">
      <c r="A177" s="12"/>
      <c r="B177" s="12"/>
      <c r="C177" s="12"/>
      <c r="D177" s="3"/>
      <c r="E177" s="3"/>
      <c r="F177" s="3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52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4"/>
      <c r="AZ177" s="4"/>
      <c r="BA177" s="4"/>
      <c r="BB177" s="4"/>
      <c r="BC177" s="4"/>
      <c r="BD177" s="4"/>
      <c r="BE177" s="4"/>
      <c r="BF177" s="4"/>
    </row>
    <row r="178" spans="1:58" x14ac:dyDescent="0.2">
      <c r="A178" s="12"/>
      <c r="B178" s="12"/>
      <c r="C178" s="12"/>
      <c r="D178" s="3"/>
      <c r="E178" s="3"/>
      <c r="F178" s="3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52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4"/>
      <c r="AZ178" s="4"/>
      <c r="BA178" s="4"/>
      <c r="BB178" s="4"/>
      <c r="BC178" s="4"/>
      <c r="BD178" s="4"/>
      <c r="BE178" s="4"/>
      <c r="BF178" s="4"/>
    </row>
    <row r="179" spans="1:58" x14ac:dyDescent="0.2">
      <c r="A179" s="12"/>
      <c r="B179" s="12"/>
      <c r="C179" s="12"/>
      <c r="D179" s="3"/>
      <c r="E179" s="3"/>
      <c r="F179" s="3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52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4"/>
      <c r="AZ179" s="4"/>
      <c r="BA179" s="4"/>
      <c r="BB179" s="4"/>
      <c r="BC179" s="4"/>
      <c r="BD179" s="4"/>
      <c r="BE179" s="4"/>
      <c r="BF179" s="4"/>
    </row>
    <row r="180" spans="1:58" x14ac:dyDescent="0.2">
      <c r="A180" s="12"/>
      <c r="B180" s="12"/>
      <c r="C180" s="12"/>
      <c r="D180" s="3"/>
      <c r="E180" s="3"/>
      <c r="F180" s="3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52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4"/>
      <c r="AZ180" s="4"/>
      <c r="BA180" s="4"/>
      <c r="BB180" s="4"/>
      <c r="BC180" s="4"/>
      <c r="BD180" s="4"/>
      <c r="BE180" s="4"/>
      <c r="BF180" s="4"/>
    </row>
    <row r="181" spans="1:58" x14ac:dyDescent="0.2">
      <c r="A181" s="12"/>
      <c r="B181" s="12"/>
      <c r="C181" s="12"/>
      <c r="D181" s="3"/>
      <c r="E181" s="3"/>
      <c r="F181" s="3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52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4"/>
      <c r="AZ181" s="4"/>
      <c r="BA181" s="4"/>
      <c r="BB181" s="4"/>
      <c r="BC181" s="4"/>
      <c r="BD181" s="4"/>
      <c r="BE181" s="4"/>
      <c r="BF181" s="4"/>
    </row>
    <row r="182" spans="1:58" x14ac:dyDescent="0.2">
      <c r="A182" s="12"/>
      <c r="B182" s="12"/>
      <c r="C182" s="12"/>
      <c r="D182" s="3"/>
      <c r="E182" s="3"/>
      <c r="F182" s="3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52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4"/>
      <c r="AZ182" s="4"/>
      <c r="BA182" s="4"/>
      <c r="BB182" s="4"/>
      <c r="BC182" s="4"/>
      <c r="BD182" s="4"/>
      <c r="BE182" s="4"/>
      <c r="BF182" s="4"/>
    </row>
    <row r="183" spans="1:58" x14ac:dyDescent="0.2">
      <c r="A183" s="12"/>
      <c r="B183" s="12"/>
      <c r="C183" s="12"/>
      <c r="D183" s="3"/>
      <c r="E183" s="3"/>
      <c r="F183" s="3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52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4"/>
      <c r="AZ183" s="4"/>
      <c r="BA183" s="4"/>
      <c r="BB183" s="4"/>
      <c r="BC183" s="4"/>
      <c r="BD183" s="4"/>
      <c r="BE183" s="4"/>
      <c r="BF183" s="4"/>
    </row>
    <row r="184" spans="1:58" x14ac:dyDescent="0.2">
      <c r="A184" s="12"/>
      <c r="B184" s="12"/>
      <c r="C184" s="12"/>
      <c r="D184" s="3"/>
      <c r="E184" s="3"/>
      <c r="F184" s="3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52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4"/>
      <c r="AZ184" s="4"/>
      <c r="BA184" s="4"/>
      <c r="BB184" s="4"/>
      <c r="BC184" s="4"/>
      <c r="BD184" s="4"/>
      <c r="BE184" s="4"/>
      <c r="BF184" s="4"/>
    </row>
    <row r="185" spans="1:58" x14ac:dyDescent="0.2">
      <c r="A185" s="12"/>
      <c r="B185" s="12"/>
      <c r="C185" s="12"/>
      <c r="D185" s="3"/>
      <c r="E185" s="3"/>
      <c r="F185" s="3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52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4"/>
      <c r="AZ185" s="4"/>
      <c r="BA185" s="4"/>
      <c r="BB185" s="4"/>
      <c r="BC185" s="4"/>
      <c r="BD185" s="4"/>
      <c r="BE185" s="4"/>
      <c r="BF185" s="4"/>
    </row>
    <row r="186" spans="1:58" x14ac:dyDescent="0.2">
      <c r="A186" s="12"/>
      <c r="B186" s="12"/>
      <c r="C186" s="12"/>
      <c r="D186" s="3"/>
      <c r="E186" s="3"/>
      <c r="F186" s="3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52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4"/>
      <c r="AZ186" s="4"/>
      <c r="BA186" s="4"/>
      <c r="BB186" s="4"/>
      <c r="BC186" s="4"/>
      <c r="BD186" s="4"/>
      <c r="BE186" s="4"/>
      <c r="BF186" s="4"/>
    </row>
    <row r="187" spans="1:58" x14ac:dyDescent="0.2">
      <c r="A187" s="12"/>
      <c r="B187" s="12"/>
      <c r="C187" s="12"/>
      <c r="D187" s="3"/>
      <c r="E187" s="3"/>
      <c r="F187" s="3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52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4"/>
      <c r="AZ187" s="4"/>
      <c r="BA187" s="4"/>
      <c r="BB187" s="4"/>
      <c r="BC187" s="4"/>
      <c r="BD187" s="4"/>
      <c r="BE187" s="4"/>
      <c r="BF187" s="4"/>
    </row>
    <row r="188" spans="1:58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53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4"/>
      <c r="AZ188" s="4"/>
      <c r="BA188" s="4"/>
      <c r="BB188" s="4"/>
      <c r="BC188" s="4"/>
      <c r="BD188" s="4"/>
      <c r="BE188" s="4"/>
      <c r="BF188" s="4"/>
    </row>
    <row r="189" spans="1:58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53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</row>
    <row r="190" spans="1:58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53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</row>
    <row r="191" spans="1:58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41"/>
      <c r="S191" s="41"/>
      <c r="T191" s="41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53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</row>
    <row r="192" spans="1:58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41"/>
      <c r="S192" s="41"/>
      <c r="T192" s="41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53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</row>
    <row r="193" spans="1:50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53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</row>
    <row r="194" spans="1:50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53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</row>
    <row r="195" spans="1:50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53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</row>
    <row r="196" spans="1:50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41"/>
      <c r="S196" s="41"/>
      <c r="T196" s="41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53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</row>
    <row r="197" spans="1:50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53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</row>
    <row r="198" spans="1:50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41"/>
      <c r="S198" s="41"/>
      <c r="T198" s="41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53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</row>
    <row r="199" spans="1:50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53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</row>
    <row r="200" spans="1:50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53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</row>
    <row r="201" spans="1:50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53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</row>
    <row r="202" spans="1:50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41"/>
      <c r="S202" s="41"/>
      <c r="T202" s="41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53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</row>
    <row r="203" spans="1:50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53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</row>
    <row r="204" spans="1:50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53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</row>
    <row r="205" spans="1:50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53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</row>
    <row r="206" spans="1:50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41"/>
      <c r="S206" s="41"/>
      <c r="T206" s="41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53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</row>
    <row r="207" spans="1:50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41"/>
      <c r="S207" s="41"/>
      <c r="T207" s="41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53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</row>
    <row r="208" spans="1:50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41"/>
      <c r="S208" s="41"/>
      <c r="T208" s="41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53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</row>
    <row r="209" spans="1:50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41"/>
      <c r="S209" s="41"/>
      <c r="T209" s="41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53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</row>
    <row r="210" spans="1:50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41"/>
      <c r="S210" s="41"/>
      <c r="T210" s="41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53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</row>
    <row r="211" spans="1:50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41"/>
      <c r="S211" s="41"/>
      <c r="T211" s="41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53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</row>
    <row r="212" spans="1:50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41"/>
      <c r="S212" s="41"/>
      <c r="T212" s="41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53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</row>
    <row r="213" spans="1:50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41"/>
      <c r="S213" s="41"/>
      <c r="T213" s="41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53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</row>
    <row r="214" spans="1:50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41"/>
      <c r="S214" s="41"/>
      <c r="T214" s="41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53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</row>
    <row r="215" spans="1:50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41"/>
      <c r="S215" s="41"/>
      <c r="T215" s="41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53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</row>
    <row r="216" spans="1:50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53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</row>
    <row r="217" spans="1:50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41"/>
      <c r="S217" s="41"/>
      <c r="T217" s="41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53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</row>
    <row r="218" spans="1:50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41"/>
      <c r="S218" s="41"/>
      <c r="T218" s="41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53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</row>
    <row r="219" spans="1:50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41"/>
      <c r="S219" s="41"/>
      <c r="T219" s="41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53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</row>
    <row r="220" spans="1:50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41"/>
      <c r="S220" s="41"/>
      <c r="T220" s="41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53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</row>
    <row r="221" spans="1:50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41"/>
      <c r="S221" s="41"/>
      <c r="T221" s="41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53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</row>
    <row r="222" spans="1:50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41"/>
      <c r="S222" s="41"/>
      <c r="T222" s="41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53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</row>
    <row r="223" spans="1:50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41"/>
      <c r="S223" s="41"/>
      <c r="T223" s="41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53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</row>
    <row r="224" spans="1:50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41"/>
      <c r="S224" s="41"/>
      <c r="T224" s="41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53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</row>
    <row r="225" spans="1:50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41"/>
      <c r="S225" s="41"/>
      <c r="T225" s="41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53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</row>
    <row r="226" spans="1:50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41"/>
      <c r="S226" s="41"/>
      <c r="T226" s="41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53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</row>
    <row r="227" spans="1:50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53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</row>
    <row r="228" spans="1:50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53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</row>
    <row r="229" spans="1:50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41"/>
      <c r="S229" s="41"/>
      <c r="T229" s="41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53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</row>
    <row r="230" spans="1:50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41"/>
      <c r="S230" s="41"/>
      <c r="T230" s="41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53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</row>
    <row r="231" spans="1:50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41"/>
      <c r="S231" s="41"/>
      <c r="T231" s="41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53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</row>
    <row r="232" spans="1:50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53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</row>
    <row r="233" spans="1:50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41"/>
      <c r="S233" s="41"/>
      <c r="T233" s="41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53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</row>
    <row r="234" spans="1:50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41"/>
      <c r="S234" s="41"/>
      <c r="T234" s="41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53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</row>
    <row r="235" spans="1:50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41"/>
      <c r="S235" s="41"/>
      <c r="T235" s="41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53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</row>
    <row r="236" spans="1:50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53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</row>
    <row r="237" spans="1:50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53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</row>
    <row r="238" spans="1:50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41"/>
      <c r="S238" s="41"/>
      <c r="T238" s="41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53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</row>
    <row r="239" spans="1:50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41"/>
      <c r="S239" s="41"/>
      <c r="T239" s="41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53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</row>
    <row r="240" spans="1:50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41"/>
      <c r="S240" s="41"/>
      <c r="T240" s="41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53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</row>
    <row r="241" spans="1:50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41"/>
      <c r="S241" s="41"/>
      <c r="T241" s="41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53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</row>
    <row r="242" spans="1:50" x14ac:dyDescent="0.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41"/>
      <c r="S242" s="41"/>
      <c r="T242" s="41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53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</row>
    <row r="243" spans="1:50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41"/>
      <c r="S243" s="41"/>
      <c r="T243" s="41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53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</row>
    <row r="244" spans="1:50" x14ac:dyDescent="0.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53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</row>
    <row r="245" spans="1:50" x14ac:dyDescent="0.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41"/>
      <c r="S245" s="41"/>
      <c r="T245" s="41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53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</row>
    <row r="246" spans="1:50" x14ac:dyDescent="0.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41"/>
      <c r="S246" s="41"/>
      <c r="T246" s="41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53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</row>
    <row r="247" spans="1:50" x14ac:dyDescent="0.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41"/>
      <c r="S247" s="41"/>
      <c r="T247" s="41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53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</row>
    <row r="248" spans="1:50" x14ac:dyDescent="0.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41"/>
      <c r="S248" s="41"/>
      <c r="T248" s="41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53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</row>
    <row r="249" spans="1:50" x14ac:dyDescent="0.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41"/>
      <c r="S249" s="41"/>
      <c r="T249" s="41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53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</row>
    <row r="250" spans="1:50" x14ac:dyDescent="0.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53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</row>
    <row r="251" spans="1:50" x14ac:dyDescent="0.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41"/>
      <c r="S251" s="41"/>
      <c r="T251" s="41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53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</row>
    <row r="252" spans="1:50" x14ac:dyDescent="0.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53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</row>
    <row r="253" spans="1:50" x14ac:dyDescent="0.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53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</row>
    <row r="254" spans="1:50" x14ac:dyDescent="0.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53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</row>
    <row r="255" spans="1:50" x14ac:dyDescent="0.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53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</row>
    <row r="256" spans="1:50" x14ac:dyDescent="0.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53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</row>
    <row r="257" spans="1:50" x14ac:dyDescent="0.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41"/>
      <c r="S257" s="41"/>
      <c r="T257" s="41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53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</row>
    <row r="258" spans="1:50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41"/>
      <c r="S258" s="41"/>
      <c r="T258" s="41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53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</row>
    <row r="259" spans="1:50" x14ac:dyDescent="0.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41"/>
      <c r="S259" s="41"/>
      <c r="T259" s="41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53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</row>
    <row r="260" spans="1:50" x14ac:dyDescent="0.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41"/>
      <c r="S260" s="41"/>
      <c r="T260" s="41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53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</row>
    <row r="261" spans="1:50" x14ac:dyDescent="0.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41"/>
      <c r="S261" s="41"/>
      <c r="T261" s="41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53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</row>
    <row r="262" spans="1:50" x14ac:dyDescent="0.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41"/>
      <c r="S262" s="41"/>
      <c r="T262" s="41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53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</row>
    <row r="263" spans="1:50" x14ac:dyDescent="0.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53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</row>
    <row r="264" spans="1:50" x14ac:dyDescent="0.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41"/>
      <c r="S264" s="41"/>
      <c r="T264" s="41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53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</row>
    <row r="265" spans="1:50" x14ac:dyDescent="0.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41"/>
      <c r="S265" s="41"/>
      <c r="T265" s="41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53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</row>
    <row r="266" spans="1:50" x14ac:dyDescent="0.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41"/>
      <c r="S266" s="41"/>
      <c r="T266" s="41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53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</row>
    <row r="267" spans="1:50" x14ac:dyDescent="0.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53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</row>
    <row r="268" spans="1:50" x14ac:dyDescent="0.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41"/>
      <c r="S268" s="41"/>
      <c r="T268" s="4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53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</row>
    <row r="269" spans="1:50" x14ac:dyDescent="0.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41"/>
      <c r="S269" s="41"/>
      <c r="T269" s="41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53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</row>
    <row r="270" spans="1:50" x14ac:dyDescent="0.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53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</row>
    <row r="271" spans="1:50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41"/>
      <c r="S271" s="41"/>
      <c r="T271" s="41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53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</row>
    <row r="272" spans="1:50" x14ac:dyDescent="0.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41"/>
      <c r="S272" s="41"/>
      <c r="T272" s="41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53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</row>
    <row r="273" spans="1:50" x14ac:dyDescent="0.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41"/>
      <c r="S273" s="41"/>
      <c r="T273" s="41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53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</row>
    <row r="274" spans="1:50" x14ac:dyDescent="0.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41"/>
      <c r="S274" s="41"/>
      <c r="T274" s="41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53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</row>
    <row r="275" spans="1:50" x14ac:dyDescent="0.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41"/>
      <c r="S275" s="41"/>
      <c r="T275" s="41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53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</row>
    <row r="276" spans="1:50" x14ac:dyDescent="0.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41"/>
      <c r="S276" s="41"/>
      <c r="T276" s="41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53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</row>
    <row r="277" spans="1:50" x14ac:dyDescent="0.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41"/>
      <c r="S277" s="41"/>
      <c r="T277" s="41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53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</row>
    <row r="278" spans="1:50" x14ac:dyDescent="0.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41"/>
      <c r="S278" s="41"/>
      <c r="T278" s="41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53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</row>
    <row r="279" spans="1:50" x14ac:dyDescent="0.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41"/>
      <c r="S279" s="41"/>
      <c r="T279" s="41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53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</row>
    <row r="280" spans="1:50" x14ac:dyDescent="0.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41"/>
      <c r="S280" s="41"/>
      <c r="T280" s="41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53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</row>
    <row r="281" spans="1:50" x14ac:dyDescent="0.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41"/>
      <c r="S281" s="41"/>
      <c r="T281" s="4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53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</row>
    <row r="282" spans="1:50" x14ac:dyDescent="0.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41"/>
      <c r="S282" s="41"/>
      <c r="T282" s="41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53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</row>
    <row r="283" spans="1:50" x14ac:dyDescent="0.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53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</row>
    <row r="284" spans="1:50" x14ac:dyDescent="0.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41"/>
      <c r="S284" s="41"/>
      <c r="T284" s="41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53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</row>
    <row r="285" spans="1:50" x14ac:dyDescent="0.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41"/>
      <c r="S285" s="41"/>
      <c r="T285" s="41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53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</row>
    <row r="286" spans="1:50" x14ac:dyDescent="0.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41"/>
      <c r="S286" s="41"/>
      <c r="T286" s="41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53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</row>
    <row r="287" spans="1:50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41"/>
      <c r="S287" s="41"/>
      <c r="T287" s="41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53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</row>
    <row r="288" spans="1:50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41"/>
      <c r="S288" s="41"/>
      <c r="T288" s="41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53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</row>
    <row r="289" spans="1:50" x14ac:dyDescent="0.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41"/>
      <c r="S289" s="41"/>
      <c r="T289" s="41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53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</row>
    <row r="290" spans="1:50" x14ac:dyDescent="0.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41"/>
      <c r="S290" s="41"/>
      <c r="T290" s="41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53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</row>
    <row r="291" spans="1:50" x14ac:dyDescent="0.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41"/>
      <c r="S291" s="41"/>
      <c r="T291" s="41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53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</row>
    <row r="292" spans="1:50" x14ac:dyDescent="0.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41"/>
      <c r="S292" s="41"/>
      <c r="T292" s="41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53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</row>
    <row r="293" spans="1:50" x14ac:dyDescent="0.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41"/>
      <c r="S293" s="41"/>
      <c r="T293" s="41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53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</row>
    <row r="294" spans="1:50" x14ac:dyDescent="0.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53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</row>
    <row r="295" spans="1:50" x14ac:dyDescent="0.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41"/>
      <c r="S295" s="41"/>
      <c r="T295" s="41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53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</row>
    <row r="296" spans="1:50" x14ac:dyDescent="0.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41"/>
      <c r="S296" s="41"/>
      <c r="T296" s="41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53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</row>
    <row r="297" spans="1:50" x14ac:dyDescent="0.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41"/>
      <c r="S297" s="41"/>
      <c r="T297" s="41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53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</row>
    <row r="298" spans="1:50" x14ac:dyDescent="0.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41"/>
      <c r="S298" s="41"/>
      <c r="T298" s="41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53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</row>
    <row r="299" spans="1:50" x14ac:dyDescent="0.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41"/>
      <c r="S299" s="41"/>
      <c r="T299" s="41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53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</row>
    <row r="300" spans="1:50" x14ac:dyDescent="0.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41"/>
      <c r="S300" s="41"/>
      <c r="T300" s="41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53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</row>
    <row r="301" spans="1:50" x14ac:dyDescent="0.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41"/>
      <c r="S301" s="41"/>
      <c r="T301" s="41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53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</row>
    <row r="302" spans="1:50" x14ac:dyDescent="0.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41"/>
      <c r="S302" s="41"/>
      <c r="T302" s="41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53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</row>
    <row r="303" spans="1:50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41"/>
      <c r="S303" s="41"/>
      <c r="T303" s="41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53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</row>
    <row r="304" spans="1:50" x14ac:dyDescent="0.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41"/>
      <c r="S304" s="41"/>
      <c r="T304" s="41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53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</row>
    <row r="305" spans="1:50" x14ac:dyDescent="0.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41"/>
      <c r="S305" s="41"/>
      <c r="T305" s="41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53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</row>
    <row r="306" spans="1:50" x14ac:dyDescent="0.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41"/>
      <c r="S306" s="41"/>
      <c r="T306" s="41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53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</row>
    <row r="307" spans="1:50" x14ac:dyDescent="0.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41"/>
      <c r="S307" s="41"/>
      <c r="T307" s="41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53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</row>
    <row r="308" spans="1:50" x14ac:dyDescent="0.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41"/>
      <c r="S308" s="41"/>
      <c r="T308" s="41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53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</row>
    <row r="309" spans="1:50" x14ac:dyDescent="0.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41"/>
      <c r="S309" s="41"/>
      <c r="T309" s="41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53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</row>
    <row r="310" spans="1:50" x14ac:dyDescent="0.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41"/>
      <c r="S310" s="41"/>
      <c r="T310" s="41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53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</row>
    <row r="311" spans="1:50" x14ac:dyDescent="0.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41"/>
      <c r="S311" s="41"/>
      <c r="T311" s="41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53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</row>
    <row r="312" spans="1:50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41"/>
      <c r="S312" s="41"/>
      <c r="T312" s="41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53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</row>
    <row r="313" spans="1:50" x14ac:dyDescent="0.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41"/>
      <c r="S313" s="41"/>
      <c r="T313" s="41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53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</row>
    <row r="314" spans="1:50" x14ac:dyDescent="0.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41"/>
      <c r="S314" s="41"/>
      <c r="T314" s="41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53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</row>
    <row r="315" spans="1:50" x14ac:dyDescent="0.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41"/>
      <c r="S315" s="41"/>
      <c r="T315" s="41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53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</row>
    <row r="316" spans="1:50" x14ac:dyDescent="0.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41"/>
      <c r="S316" s="41"/>
      <c r="T316" s="41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53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</row>
    <row r="317" spans="1:50" x14ac:dyDescent="0.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41"/>
      <c r="S317" s="41"/>
      <c r="T317" s="41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53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</row>
    <row r="318" spans="1:50" x14ac:dyDescent="0.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41"/>
      <c r="S318" s="41"/>
      <c r="T318" s="41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53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</row>
    <row r="319" spans="1:50" x14ac:dyDescent="0.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53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</row>
    <row r="320" spans="1:50" x14ac:dyDescent="0.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41"/>
      <c r="S320" s="41"/>
      <c r="T320" s="41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53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</row>
    <row r="321" spans="1:50" x14ac:dyDescent="0.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41"/>
      <c r="S321" s="41"/>
      <c r="T321" s="41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53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</row>
    <row r="322" spans="1:50" x14ac:dyDescent="0.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41"/>
      <c r="S322" s="41"/>
      <c r="T322" s="41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53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</row>
    <row r="323" spans="1:50" x14ac:dyDescent="0.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41"/>
      <c r="S323" s="41"/>
      <c r="T323" s="41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53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</row>
    <row r="324" spans="1:50" x14ac:dyDescent="0.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41"/>
      <c r="S324" s="41"/>
      <c r="T324" s="41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53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</row>
    <row r="325" spans="1:50" x14ac:dyDescent="0.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41"/>
      <c r="S325" s="41"/>
      <c r="T325" s="41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53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</row>
    <row r="326" spans="1:50" x14ac:dyDescent="0.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41"/>
      <c r="S326" s="41"/>
      <c r="T326" s="41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53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</row>
    <row r="327" spans="1:50" x14ac:dyDescent="0.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41"/>
      <c r="S327" s="41"/>
      <c r="T327" s="41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53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</row>
    <row r="328" spans="1:50" x14ac:dyDescent="0.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53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</row>
    <row r="329" spans="1:50" x14ac:dyDescent="0.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41"/>
      <c r="S329" s="41"/>
      <c r="T329" s="41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53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</row>
    <row r="330" spans="1:50" x14ac:dyDescent="0.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41"/>
      <c r="S330" s="41"/>
      <c r="T330" s="41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53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</row>
    <row r="331" spans="1:50" x14ac:dyDescent="0.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41"/>
      <c r="S331" s="41"/>
      <c r="T331" s="41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53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</row>
    <row r="332" spans="1:50" x14ac:dyDescent="0.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41"/>
      <c r="S332" s="41"/>
      <c r="T332" s="41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53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</row>
    <row r="333" spans="1:50" x14ac:dyDescent="0.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41"/>
      <c r="S333" s="41"/>
      <c r="T333" s="41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53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</row>
    <row r="334" spans="1:50" x14ac:dyDescent="0.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41"/>
      <c r="S334" s="41"/>
      <c r="T334" s="41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53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</row>
    <row r="335" spans="1:50" x14ac:dyDescent="0.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41"/>
      <c r="S335" s="41"/>
      <c r="T335" s="41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53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</row>
    <row r="336" spans="1:50" x14ac:dyDescent="0.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41"/>
      <c r="S336" s="41"/>
      <c r="T336" s="41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53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</row>
    <row r="337" spans="1:50" x14ac:dyDescent="0.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41"/>
      <c r="S337" s="41"/>
      <c r="T337" s="41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53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</row>
    <row r="338" spans="1:50" x14ac:dyDescent="0.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41"/>
      <c r="S338" s="41"/>
      <c r="T338" s="41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53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</row>
    <row r="339" spans="1:50" x14ac:dyDescent="0.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41"/>
      <c r="S339" s="41"/>
      <c r="T339" s="41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53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</row>
    <row r="340" spans="1:50" x14ac:dyDescent="0.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41"/>
      <c r="S340" s="41"/>
      <c r="T340" s="41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53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</row>
    <row r="341" spans="1:50" x14ac:dyDescent="0.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41"/>
      <c r="S341" s="41"/>
      <c r="T341" s="41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53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</row>
    <row r="342" spans="1:50" x14ac:dyDescent="0.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41"/>
      <c r="S342" s="41"/>
      <c r="T342" s="41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53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</row>
    <row r="343" spans="1:50" x14ac:dyDescent="0.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41"/>
      <c r="S343" s="41"/>
      <c r="T343" s="41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53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</row>
    <row r="344" spans="1:50" x14ac:dyDescent="0.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41"/>
      <c r="S344" s="41"/>
      <c r="T344" s="41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53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</row>
    <row r="345" spans="1:50" x14ac:dyDescent="0.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41"/>
      <c r="S345" s="41"/>
      <c r="T345" s="41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53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</row>
    <row r="346" spans="1:50" x14ac:dyDescent="0.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41"/>
      <c r="S346" s="41"/>
      <c r="T346" s="41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53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</row>
    <row r="347" spans="1:50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41"/>
      <c r="S347" s="41"/>
      <c r="T347" s="41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53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</row>
    <row r="348" spans="1:50" x14ac:dyDescent="0.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41"/>
      <c r="S348" s="41"/>
      <c r="T348" s="41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53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</row>
    <row r="349" spans="1:50" x14ac:dyDescent="0.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41"/>
      <c r="S349" s="41"/>
      <c r="T349" s="41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53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</row>
    <row r="350" spans="1:50" x14ac:dyDescent="0.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41"/>
      <c r="S350" s="41"/>
      <c r="T350" s="41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53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</row>
    <row r="351" spans="1:50" x14ac:dyDescent="0.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41"/>
      <c r="S351" s="41"/>
      <c r="T351" s="41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53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</row>
    <row r="352" spans="1:50" x14ac:dyDescent="0.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41"/>
      <c r="S352" s="41"/>
      <c r="T352" s="41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53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</row>
    <row r="353" spans="1:50" x14ac:dyDescent="0.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41"/>
      <c r="S353" s="41"/>
      <c r="T353" s="41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53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</row>
    <row r="354" spans="1:50" x14ac:dyDescent="0.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41"/>
      <c r="S354" s="41"/>
      <c r="T354" s="41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53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</row>
    <row r="355" spans="1:50" x14ac:dyDescent="0.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41"/>
      <c r="S355" s="41"/>
      <c r="T355" s="41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53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</row>
    <row r="356" spans="1:50" x14ac:dyDescent="0.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41"/>
      <c r="S356" s="41"/>
      <c r="T356" s="41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53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</row>
    <row r="357" spans="1:50" x14ac:dyDescent="0.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41"/>
      <c r="S357" s="41"/>
      <c r="T357" s="41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53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</row>
    <row r="358" spans="1:50" x14ac:dyDescent="0.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41"/>
      <c r="S358" s="41"/>
      <c r="T358" s="41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53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</row>
    <row r="359" spans="1:50" x14ac:dyDescent="0.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41"/>
      <c r="S359" s="41"/>
      <c r="T359" s="41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53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</row>
    <row r="360" spans="1:50" x14ac:dyDescent="0.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41"/>
      <c r="S360" s="41"/>
      <c r="T360" s="41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53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</row>
    <row r="361" spans="1:50" x14ac:dyDescent="0.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41"/>
      <c r="S361" s="41"/>
      <c r="T361" s="41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53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</row>
    <row r="362" spans="1:50" x14ac:dyDescent="0.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41"/>
      <c r="S362" s="41"/>
      <c r="T362" s="41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53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</row>
    <row r="363" spans="1:50" x14ac:dyDescent="0.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41"/>
      <c r="S363" s="41"/>
      <c r="T363" s="41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53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</row>
    <row r="364" spans="1:50" x14ac:dyDescent="0.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41"/>
      <c r="S364" s="41"/>
      <c r="T364" s="41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53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</row>
    <row r="365" spans="1:50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41"/>
      <c r="S365" s="41"/>
      <c r="T365" s="41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53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</row>
    <row r="366" spans="1:50" x14ac:dyDescent="0.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41"/>
      <c r="S366" s="41"/>
      <c r="T366" s="41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53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</row>
    <row r="367" spans="1:50" x14ac:dyDescent="0.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41"/>
      <c r="S367" s="41"/>
      <c r="T367" s="41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53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</row>
    <row r="368" spans="1:50" x14ac:dyDescent="0.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41"/>
      <c r="S368" s="41"/>
      <c r="T368" s="41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53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</row>
    <row r="369" spans="1:50" x14ac:dyDescent="0.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41"/>
      <c r="S369" s="41"/>
      <c r="T369" s="41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53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</row>
    <row r="370" spans="1:50" x14ac:dyDescent="0.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41"/>
      <c r="S370" s="41"/>
      <c r="T370" s="41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53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</row>
    <row r="371" spans="1:50" x14ac:dyDescent="0.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41"/>
      <c r="S371" s="41"/>
      <c r="T371" s="41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53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</row>
    <row r="372" spans="1:50" x14ac:dyDescent="0.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41"/>
      <c r="S372" s="41"/>
      <c r="T372" s="41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53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</row>
    <row r="373" spans="1:50" x14ac:dyDescent="0.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41"/>
      <c r="S373" s="41"/>
      <c r="T373" s="41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53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</row>
    <row r="374" spans="1:50" x14ac:dyDescent="0.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41"/>
      <c r="S374" s="41"/>
      <c r="T374" s="41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53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</row>
    <row r="375" spans="1:50" x14ac:dyDescent="0.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41"/>
      <c r="S375" s="41"/>
      <c r="T375" s="41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53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</row>
    <row r="376" spans="1:50" x14ac:dyDescent="0.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41"/>
      <c r="S376" s="41"/>
      <c r="T376" s="41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53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</row>
    <row r="377" spans="1:50" x14ac:dyDescent="0.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41"/>
      <c r="S377" s="41"/>
      <c r="T377" s="41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53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</row>
    <row r="378" spans="1:50" x14ac:dyDescent="0.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41"/>
      <c r="S378" s="41"/>
      <c r="T378" s="41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53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</row>
    <row r="379" spans="1:50" x14ac:dyDescent="0.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41"/>
      <c r="S379" s="41"/>
      <c r="T379" s="41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53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</row>
    <row r="380" spans="1:50" x14ac:dyDescent="0.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41"/>
      <c r="S380" s="41"/>
      <c r="T380" s="41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53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</row>
    <row r="381" spans="1:50" x14ac:dyDescent="0.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41"/>
      <c r="S381" s="41"/>
      <c r="T381" s="41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53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</row>
    <row r="382" spans="1:50" x14ac:dyDescent="0.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41"/>
      <c r="S382" s="41"/>
      <c r="T382" s="41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53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</row>
    <row r="383" spans="1:50" x14ac:dyDescent="0.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41"/>
      <c r="S383" s="41"/>
      <c r="T383" s="41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53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</row>
    <row r="384" spans="1:50" x14ac:dyDescent="0.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41"/>
      <c r="S384" s="41"/>
      <c r="T384" s="41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53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</row>
    <row r="385" spans="1:50" x14ac:dyDescent="0.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41"/>
      <c r="S385" s="41"/>
      <c r="T385" s="41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53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</row>
    <row r="386" spans="1:50" x14ac:dyDescent="0.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41"/>
      <c r="S386" s="41"/>
      <c r="T386" s="41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53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</row>
    <row r="387" spans="1:50" x14ac:dyDescent="0.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41"/>
      <c r="S387" s="41"/>
      <c r="T387" s="41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53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</row>
    <row r="388" spans="1:50" x14ac:dyDescent="0.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41"/>
      <c r="S388" s="41"/>
      <c r="T388" s="41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53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</row>
    <row r="389" spans="1:50" x14ac:dyDescent="0.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41"/>
      <c r="S389" s="41"/>
      <c r="T389" s="41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53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</row>
    <row r="390" spans="1:50" x14ac:dyDescent="0.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41"/>
      <c r="S390" s="41"/>
      <c r="T390" s="41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53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</row>
    <row r="391" spans="1:50" x14ac:dyDescent="0.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41"/>
      <c r="S391" s="41"/>
      <c r="T391" s="41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53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</row>
    <row r="392" spans="1:50" x14ac:dyDescent="0.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41"/>
      <c r="S392" s="41"/>
      <c r="T392" s="41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53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</row>
    <row r="393" spans="1:50" x14ac:dyDescent="0.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41"/>
      <c r="S393" s="41"/>
      <c r="T393" s="41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53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</row>
    <row r="394" spans="1:50" x14ac:dyDescent="0.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41"/>
      <c r="S394" s="41"/>
      <c r="T394" s="41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53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</row>
    <row r="395" spans="1:50" x14ac:dyDescent="0.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41"/>
      <c r="S395" s="41"/>
      <c r="T395" s="41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53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</row>
    <row r="396" spans="1:50" x14ac:dyDescent="0.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41"/>
      <c r="S396" s="41"/>
      <c r="T396" s="41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53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</row>
    <row r="397" spans="1:50" x14ac:dyDescent="0.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41"/>
      <c r="S397" s="41"/>
      <c r="T397" s="41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53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</row>
    <row r="398" spans="1:50" x14ac:dyDescent="0.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41"/>
      <c r="S398" s="41"/>
      <c r="T398" s="41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53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</row>
    <row r="399" spans="1:50" x14ac:dyDescent="0.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41"/>
      <c r="S399" s="41"/>
      <c r="T399" s="41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53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</row>
    <row r="400" spans="1:50" x14ac:dyDescent="0.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41"/>
      <c r="S400" s="41"/>
      <c r="T400" s="41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53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</row>
    <row r="401" spans="1:50" x14ac:dyDescent="0.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41"/>
      <c r="S401" s="41"/>
      <c r="T401" s="41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53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</row>
    <row r="402" spans="1:50" x14ac:dyDescent="0.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41"/>
      <c r="S402" s="41"/>
      <c r="T402" s="41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53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</row>
    <row r="403" spans="1:50" x14ac:dyDescent="0.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41"/>
      <c r="S403" s="41"/>
      <c r="T403" s="41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53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</row>
    <row r="404" spans="1:50" x14ac:dyDescent="0.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41"/>
      <c r="S404" s="41"/>
      <c r="T404" s="41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53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</row>
    <row r="405" spans="1:50" x14ac:dyDescent="0.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41"/>
      <c r="S405" s="41"/>
      <c r="T405" s="41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53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</row>
    <row r="406" spans="1:50" x14ac:dyDescent="0.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41"/>
      <c r="S406" s="41"/>
      <c r="T406" s="41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53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</row>
    <row r="407" spans="1:50" x14ac:dyDescent="0.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41"/>
      <c r="S407" s="41"/>
      <c r="T407" s="41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53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</row>
    <row r="408" spans="1:50" x14ac:dyDescent="0.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41"/>
      <c r="S408" s="41"/>
      <c r="T408" s="41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53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</row>
    <row r="409" spans="1:50" x14ac:dyDescent="0.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41"/>
      <c r="S409" s="41"/>
      <c r="T409" s="41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53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</row>
    <row r="410" spans="1:50" x14ac:dyDescent="0.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41"/>
      <c r="S410" s="41"/>
      <c r="T410" s="41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53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</row>
    <row r="411" spans="1:50" x14ac:dyDescent="0.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41"/>
      <c r="S411" s="41"/>
      <c r="T411" s="41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53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</row>
    <row r="412" spans="1:50" x14ac:dyDescent="0.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41"/>
      <c r="S412" s="41"/>
      <c r="T412" s="41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53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</row>
    <row r="413" spans="1:50" x14ac:dyDescent="0.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41"/>
      <c r="S413" s="41"/>
      <c r="T413" s="41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53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</row>
    <row r="414" spans="1:50" x14ac:dyDescent="0.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41"/>
      <c r="S414" s="41"/>
      <c r="T414" s="41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53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</row>
    <row r="415" spans="1:50" x14ac:dyDescent="0.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41"/>
      <c r="S415" s="41"/>
      <c r="T415" s="41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53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</row>
    <row r="416" spans="1:50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41"/>
      <c r="S416" s="41"/>
      <c r="T416" s="41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53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</row>
    <row r="417" spans="1:50" x14ac:dyDescent="0.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41"/>
      <c r="S417" s="41"/>
      <c r="T417" s="41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53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</row>
    <row r="418" spans="1:50" x14ac:dyDescent="0.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41"/>
      <c r="S418" s="41"/>
      <c r="T418" s="41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53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</row>
    <row r="419" spans="1:50" x14ac:dyDescent="0.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41"/>
      <c r="S419" s="41"/>
      <c r="T419" s="41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53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</row>
    <row r="420" spans="1:50" x14ac:dyDescent="0.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41"/>
      <c r="S420" s="41"/>
      <c r="T420" s="41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53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</row>
    <row r="421" spans="1:50" x14ac:dyDescent="0.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41"/>
      <c r="S421" s="41"/>
      <c r="T421" s="41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53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</row>
    <row r="422" spans="1:50" x14ac:dyDescent="0.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41"/>
      <c r="S422" s="41"/>
      <c r="T422" s="41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53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</row>
    <row r="423" spans="1:50" x14ac:dyDescent="0.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41"/>
      <c r="S423" s="41"/>
      <c r="T423" s="41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53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</row>
    <row r="424" spans="1:50" x14ac:dyDescent="0.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41"/>
      <c r="S424" s="41"/>
      <c r="T424" s="41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53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</row>
    <row r="425" spans="1:50" x14ac:dyDescent="0.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41"/>
      <c r="S425" s="41"/>
      <c r="T425" s="41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53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</row>
    <row r="426" spans="1:50" x14ac:dyDescent="0.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41"/>
      <c r="S426" s="41"/>
      <c r="T426" s="41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53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</row>
    <row r="427" spans="1:50" x14ac:dyDescent="0.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41"/>
      <c r="S427" s="41"/>
      <c r="T427" s="41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53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</row>
    <row r="428" spans="1:50" x14ac:dyDescent="0.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41"/>
      <c r="S428" s="41"/>
      <c r="T428" s="41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53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</row>
    <row r="429" spans="1:50" x14ac:dyDescent="0.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41"/>
      <c r="S429" s="41"/>
      <c r="T429" s="41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53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</row>
    <row r="430" spans="1:50" x14ac:dyDescent="0.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41"/>
      <c r="S430" s="41"/>
      <c r="T430" s="41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53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</row>
    <row r="431" spans="1:50" x14ac:dyDescent="0.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41"/>
      <c r="S431" s="41"/>
      <c r="T431" s="41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53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</row>
    <row r="432" spans="1:50" x14ac:dyDescent="0.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41"/>
      <c r="S432" s="41"/>
      <c r="T432" s="41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53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</row>
    <row r="433" spans="1:50" x14ac:dyDescent="0.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41"/>
      <c r="S433" s="41"/>
      <c r="T433" s="41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53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</row>
    <row r="434" spans="1:50" x14ac:dyDescent="0.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41"/>
      <c r="S434" s="41"/>
      <c r="T434" s="41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53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</row>
    <row r="435" spans="1:50" x14ac:dyDescent="0.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41"/>
      <c r="S435" s="41"/>
      <c r="T435" s="41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53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</row>
    <row r="436" spans="1:50" x14ac:dyDescent="0.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41"/>
      <c r="S436" s="41"/>
      <c r="T436" s="41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53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</row>
    <row r="437" spans="1:50" x14ac:dyDescent="0.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41"/>
      <c r="S437" s="41"/>
      <c r="T437" s="41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53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</row>
    <row r="438" spans="1:50" x14ac:dyDescent="0.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41"/>
      <c r="S438" s="41"/>
      <c r="T438" s="41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53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</row>
    <row r="439" spans="1:50" x14ac:dyDescent="0.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41"/>
      <c r="S439" s="41"/>
      <c r="T439" s="41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53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</row>
    <row r="440" spans="1:50" x14ac:dyDescent="0.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41"/>
      <c r="S440" s="41"/>
      <c r="T440" s="41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53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</row>
    <row r="441" spans="1:50" x14ac:dyDescent="0.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41"/>
      <c r="S441" s="41"/>
      <c r="T441" s="41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53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</row>
    <row r="442" spans="1:50" x14ac:dyDescent="0.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41"/>
      <c r="S442" s="41"/>
      <c r="T442" s="41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53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</row>
    <row r="443" spans="1:50" x14ac:dyDescent="0.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41"/>
      <c r="S443" s="41"/>
      <c r="T443" s="41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53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</row>
    <row r="444" spans="1:50" x14ac:dyDescent="0.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41"/>
      <c r="S444" s="41"/>
      <c r="T444" s="41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53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</row>
    <row r="445" spans="1:50" x14ac:dyDescent="0.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41"/>
      <c r="S445" s="41"/>
      <c r="T445" s="41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53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</row>
    <row r="446" spans="1:50" x14ac:dyDescent="0.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41"/>
      <c r="S446" s="41"/>
      <c r="T446" s="41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53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</row>
    <row r="447" spans="1:50" x14ac:dyDescent="0.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41"/>
      <c r="S447" s="41"/>
      <c r="T447" s="41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53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</row>
    <row r="448" spans="1:50" x14ac:dyDescent="0.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41"/>
      <c r="S448" s="41"/>
      <c r="T448" s="41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53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</row>
    <row r="449" spans="1:50" x14ac:dyDescent="0.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41"/>
      <c r="S449" s="41"/>
      <c r="T449" s="41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53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</row>
    <row r="450" spans="1:50" x14ac:dyDescent="0.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41"/>
      <c r="S450" s="41"/>
      <c r="T450" s="41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53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</row>
    <row r="451" spans="1:50" x14ac:dyDescent="0.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41"/>
      <c r="S451" s="41"/>
      <c r="T451" s="41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53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</row>
    <row r="452" spans="1:50" x14ac:dyDescent="0.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41"/>
      <c r="S452" s="41"/>
      <c r="T452" s="41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53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</row>
    <row r="453" spans="1:50" x14ac:dyDescent="0.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41"/>
      <c r="S453" s="41"/>
      <c r="T453" s="41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53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</row>
    <row r="454" spans="1:50" x14ac:dyDescent="0.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41"/>
      <c r="S454" s="41"/>
      <c r="T454" s="41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53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</row>
    <row r="455" spans="1:50" x14ac:dyDescent="0.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41"/>
      <c r="S455" s="41"/>
      <c r="T455" s="41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53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</row>
    <row r="456" spans="1:50" x14ac:dyDescent="0.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41"/>
      <c r="S456" s="41"/>
      <c r="T456" s="41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53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</row>
    <row r="457" spans="1:50" x14ac:dyDescent="0.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41"/>
      <c r="S457" s="41"/>
      <c r="T457" s="41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53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</row>
    <row r="458" spans="1:50" x14ac:dyDescent="0.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41"/>
      <c r="S458" s="41"/>
      <c r="T458" s="41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53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</row>
    <row r="459" spans="1:50" x14ac:dyDescent="0.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41"/>
      <c r="S459" s="41"/>
      <c r="T459" s="41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53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</row>
    <row r="460" spans="1:50" x14ac:dyDescent="0.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41"/>
      <c r="S460" s="41"/>
      <c r="T460" s="41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53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</row>
    <row r="461" spans="1:50" x14ac:dyDescent="0.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41"/>
      <c r="S461" s="41"/>
      <c r="T461" s="41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53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</row>
    <row r="462" spans="1:50" x14ac:dyDescent="0.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41"/>
      <c r="S462" s="41"/>
      <c r="T462" s="41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53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</row>
    <row r="463" spans="1:50" x14ac:dyDescent="0.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41"/>
      <c r="S463" s="41"/>
      <c r="T463" s="41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53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</row>
    <row r="464" spans="1:50" x14ac:dyDescent="0.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41"/>
      <c r="S464" s="41"/>
      <c r="T464" s="41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53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</row>
    <row r="465" spans="1:50" x14ac:dyDescent="0.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41"/>
      <c r="S465" s="41"/>
      <c r="T465" s="41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53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</row>
    <row r="466" spans="1:50" x14ac:dyDescent="0.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41"/>
      <c r="S466" s="41"/>
      <c r="T466" s="41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53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</row>
    <row r="467" spans="1:50" x14ac:dyDescent="0.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41"/>
      <c r="S467" s="41"/>
      <c r="T467" s="41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53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</row>
    <row r="468" spans="1:50" x14ac:dyDescent="0.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41"/>
      <c r="S468" s="41"/>
      <c r="T468" s="41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53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</row>
    <row r="469" spans="1:50" x14ac:dyDescent="0.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41"/>
      <c r="S469" s="41"/>
      <c r="T469" s="41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53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</row>
    <row r="470" spans="1:50" x14ac:dyDescent="0.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41"/>
      <c r="S470" s="41"/>
      <c r="T470" s="41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53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</row>
    <row r="471" spans="1:50" x14ac:dyDescent="0.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41"/>
      <c r="S471" s="41"/>
      <c r="T471" s="41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53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</row>
    <row r="472" spans="1:50" x14ac:dyDescent="0.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41"/>
      <c r="S472" s="41"/>
      <c r="T472" s="41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53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</row>
    <row r="473" spans="1:50" x14ac:dyDescent="0.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41"/>
      <c r="S473" s="41"/>
      <c r="T473" s="41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53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</row>
    <row r="474" spans="1:50" x14ac:dyDescent="0.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41"/>
      <c r="S474" s="41"/>
      <c r="T474" s="41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53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</row>
    <row r="475" spans="1:50" x14ac:dyDescent="0.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41"/>
      <c r="S475" s="41"/>
      <c r="T475" s="41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53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</row>
    <row r="476" spans="1:50" x14ac:dyDescent="0.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41"/>
      <c r="S476" s="41"/>
      <c r="T476" s="41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53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</row>
    <row r="477" spans="1:50" x14ac:dyDescent="0.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41"/>
      <c r="S477" s="41"/>
      <c r="T477" s="41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53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</row>
    <row r="478" spans="1:50" x14ac:dyDescent="0.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41"/>
      <c r="S478" s="41"/>
      <c r="T478" s="41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53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</row>
    <row r="479" spans="1:50" x14ac:dyDescent="0.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41"/>
      <c r="S479" s="41"/>
      <c r="T479" s="41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53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</row>
    <row r="480" spans="1:50" x14ac:dyDescent="0.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41"/>
      <c r="S480" s="41"/>
      <c r="T480" s="41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53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</row>
    <row r="481" spans="1:50" x14ac:dyDescent="0.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41"/>
      <c r="S481" s="41"/>
      <c r="T481" s="41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53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</row>
    <row r="482" spans="1:50" x14ac:dyDescent="0.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41"/>
      <c r="S482" s="41"/>
      <c r="T482" s="41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53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</row>
    <row r="483" spans="1:50" x14ac:dyDescent="0.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41"/>
      <c r="S483" s="41"/>
      <c r="T483" s="41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53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</row>
    <row r="484" spans="1:50" x14ac:dyDescent="0.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41"/>
      <c r="S484" s="41"/>
      <c r="T484" s="41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53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</row>
    <row r="485" spans="1:50" x14ac:dyDescent="0.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41"/>
      <c r="S485" s="41"/>
      <c r="T485" s="41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53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</row>
    <row r="486" spans="1:50" x14ac:dyDescent="0.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41"/>
      <c r="S486" s="41"/>
      <c r="T486" s="41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53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</row>
    <row r="487" spans="1:50" x14ac:dyDescent="0.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41"/>
      <c r="S487" s="41"/>
      <c r="T487" s="41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53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</row>
    <row r="488" spans="1:50" x14ac:dyDescent="0.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41"/>
      <c r="S488" s="41"/>
      <c r="T488" s="41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53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</row>
    <row r="489" spans="1:50" x14ac:dyDescent="0.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41"/>
      <c r="S489" s="41"/>
      <c r="T489" s="41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53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</row>
    <row r="490" spans="1:50" x14ac:dyDescent="0.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41"/>
      <c r="S490" s="41"/>
      <c r="T490" s="41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53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</row>
    <row r="491" spans="1:50" x14ac:dyDescent="0.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41"/>
      <c r="S491" s="41"/>
      <c r="T491" s="41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53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</row>
    <row r="492" spans="1:50" x14ac:dyDescent="0.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41"/>
      <c r="S492" s="41"/>
      <c r="T492" s="41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53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</row>
    <row r="493" spans="1:50" x14ac:dyDescent="0.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41"/>
      <c r="S493" s="41"/>
      <c r="T493" s="41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53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</row>
    <row r="494" spans="1:50" x14ac:dyDescent="0.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41"/>
      <c r="S494" s="41"/>
      <c r="T494" s="41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53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</row>
    <row r="495" spans="1:50" x14ac:dyDescent="0.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41"/>
      <c r="S495" s="41"/>
      <c r="T495" s="41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53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</row>
    <row r="496" spans="1:50" x14ac:dyDescent="0.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41"/>
      <c r="S496" s="41"/>
      <c r="T496" s="41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53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</row>
    <row r="497" spans="1:50" x14ac:dyDescent="0.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41"/>
      <c r="S497" s="41"/>
      <c r="T497" s="41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53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</row>
    <row r="498" spans="1:50" x14ac:dyDescent="0.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41"/>
      <c r="S498" s="41"/>
      <c r="T498" s="41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53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</row>
    <row r="499" spans="1:50" x14ac:dyDescent="0.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41"/>
      <c r="S499" s="41"/>
      <c r="T499" s="41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53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</row>
    <row r="500" spans="1:50" x14ac:dyDescent="0.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41"/>
      <c r="S500" s="41"/>
      <c r="T500" s="41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53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</row>
    <row r="501" spans="1:50" x14ac:dyDescent="0.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41"/>
      <c r="S501" s="41"/>
      <c r="T501" s="41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53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</row>
    <row r="502" spans="1:50" x14ac:dyDescent="0.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41"/>
      <c r="S502" s="41"/>
      <c r="T502" s="41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53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</row>
    <row r="503" spans="1:50" x14ac:dyDescent="0.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41"/>
      <c r="S503" s="41"/>
      <c r="T503" s="41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53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</row>
    <row r="504" spans="1:50" x14ac:dyDescent="0.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41"/>
      <c r="S504" s="41"/>
      <c r="T504" s="41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53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</row>
    <row r="505" spans="1:50" x14ac:dyDescent="0.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41"/>
      <c r="S505" s="41"/>
      <c r="T505" s="41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53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</row>
    <row r="506" spans="1:50" x14ac:dyDescent="0.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41"/>
      <c r="S506" s="41"/>
      <c r="T506" s="41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53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</row>
    <row r="507" spans="1:50" x14ac:dyDescent="0.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41"/>
      <c r="S507" s="41"/>
      <c r="T507" s="41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53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</row>
    <row r="508" spans="1:50" x14ac:dyDescent="0.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41"/>
      <c r="S508" s="41"/>
      <c r="T508" s="41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53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</row>
    <row r="509" spans="1:50" x14ac:dyDescent="0.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41"/>
      <c r="S509" s="41"/>
      <c r="T509" s="41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53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</row>
    <row r="510" spans="1:50" x14ac:dyDescent="0.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41"/>
      <c r="S510" s="41"/>
      <c r="T510" s="41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53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</row>
    <row r="511" spans="1:50" x14ac:dyDescent="0.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41"/>
      <c r="S511" s="41"/>
      <c r="T511" s="41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53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</row>
    <row r="512" spans="1:50" x14ac:dyDescent="0.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41"/>
      <c r="S512" s="41"/>
      <c r="T512" s="41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53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</row>
    <row r="513" spans="1:50" x14ac:dyDescent="0.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41"/>
      <c r="S513" s="41"/>
      <c r="T513" s="41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53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</row>
    <row r="514" spans="1:50" x14ac:dyDescent="0.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41"/>
      <c r="S514" s="41"/>
      <c r="T514" s="41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53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</row>
    <row r="515" spans="1:50" x14ac:dyDescent="0.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41"/>
      <c r="S515" s="41"/>
      <c r="T515" s="41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53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</row>
    <row r="516" spans="1:50" x14ac:dyDescent="0.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41"/>
      <c r="S516" s="41"/>
      <c r="T516" s="41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53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</row>
    <row r="517" spans="1:50" x14ac:dyDescent="0.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41"/>
      <c r="S517" s="41"/>
      <c r="T517" s="41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53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</row>
    <row r="518" spans="1:50" x14ac:dyDescent="0.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41"/>
      <c r="S518" s="41"/>
      <c r="T518" s="41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53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2"/>
    </row>
    <row r="519" spans="1:50" x14ac:dyDescent="0.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41"/>
      <c r="S519" s="41"/>
      <c r="T519" s="41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53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2"/>
    </row>
    <row r="520" spans="1:50" x14ac:dyDescent="0.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41"/>
      <c r="S520" s="41"/>
      <c r="T520" s="41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53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</row>
    <row r="521" spans="1:50" x14ac:dyDescent="0.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41"/>
      <c r="S521" s="41"/>
      <c r="T521" s="41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53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</row>
    <row r="522" spans="1:50" x14ac:dyDescent="0.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41"/>
      <c r="S522" s="41"/>
      <c r="T522" s="41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53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</row>
    <row r="523" spans="1:50" x14ac:dyDescent="0.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41"/>
      <c r="S523" s="41"/>
      <c r="T523" s="41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53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</row>
    <row r="524" spans="1:50" x14ac:dyDescent="0.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41"/>
      <c r="S524" s="41"/>
      <c r="T524" s="41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53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</row>
    <row r="525" spans="1:50" x14ac:dyDescent="0.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41"/>
      <c r="S525" s="41"/>
      <c r="T525" s="41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53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</row>
    <row r="526" spans="1:50" x14ac:dyDescent="0.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41"/>
      <c r="S526" s="41"/>
      <c r="T526" s="41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53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</row>
    <row r="527" spans="1:50" x14ac:dyDescent="0.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41"/>
      <c r="S527" s="41"/>
      <c r="T527" s="41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53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</row>
    <row r="528" spans="1:50" x14ac:dyDescent="0.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41"/>
      <c r="S528" s="41"/>
      <c r="T528" s="41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53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</row>
    <row r="529" spans="1:50" x14ac:dyDescent="0.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41"/>
      <c r="S529" s="41"/>
      <c r="T529" s="41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53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</row>
    <row r="530" spans="1:50" x14ac:dyDescent="0.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41"/>
      <c r="S530" s="41"/>
      <c r="T530" s="41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53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2"/>
    </row>
    <row r="531" spans="1:50" x14ac:dyDescent="0.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41"/>
      <c r="S531" s="41"/>
      <c r="T531" s="41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53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</row>
    <row r="532" spans="1:50" x14ac:dyDescent="0.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41"/>
      <c r="S532" s="41"/>
      <c r="T532" s="41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53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</row>
    <row r="533" spans="1:50" x14ac:dyDescent="0.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41"/>
      <c r="S533" s="41"/>
      <c r="T533" s="41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53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</row>
    <row r="534" spans="1:50" x14ac:dyDescent="0.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41"/>
      <c r="S534" s="41"/>
      <c r="T534" s="41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53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</row>
    <row r="535" spans="1:50" x14ac:dyDescent="0.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41"/>
      <c r="S535" s="41"/>
      <c r="T535" s="41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53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</row>
    <row r="536" spans="1:50" x14ac:dyDescent="0.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41"/>
      <c r="S536" s="41"/>
      <c r="T536" s="41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53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</row>
    <row r="537" spans="1:50" x14ac:dyDescent="0.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41"/>
      <c r="S537" s="41"/>
      <c r="T537" s="41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53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</row>
    <row r="538" spans="1:50" x14ac:dyDescent="0.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41"/>
      <c r="S538" s="41"/>
      <c r="T538" s="41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53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</row>
    <row r="539" spans="1:50" x14ac:dyDescent="0.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41"/>
      <c r="S539" s="41"/>
      <c r="T539" s="41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53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</row>
    <row r="540" spans="1:50" x14ac:dyDescent="0.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41"/>
      <c r="S540" s="41"/>
      <c r="T540" s="41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53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</row>
    <row r="541" spans="1:50" x14ac:dyDescent="0.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41"/>
      <c r="S541" s="41"/>
      <c r="T541" s="41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53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</row>
    <row r="542" spans="1:50" x14ac:dyDescent="0.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41"/>
      <c r="S542" s="41"/>
      <c r="T542" s="41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53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</row>
    <row r="543" spans="1:50" x14ac:dyDescent="0.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41"/>
      <c r="S543" s="41"/>
      <c r="T543" s="41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53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</row>
    <row r="544" spans="1:50" x14ac:dyDescent="0.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41"/>
      <c r="S544" s="41"/>
      <c r="T544" s="41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53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</row>
    <row r="545" spans="1:50" x14ac:dyDescent="0.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41"/>
      <c r="S545" s="41"/>
      <c r="T545" s="41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53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</row>
    <row r="546" spans="1:50" x14ac:dyDescent="0.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41"/>
      <c r="S546" s="41"/>
      <c r="T546" s="41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53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</row>
    <row r="547" spans="1:50" x14ac:dyDescent="0.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41"/>
      <c r="S547" s="41"/>
      <c r="T547" s="41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53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</row>
    <row r="548" spans="1:50" x14ac:dyDescent="0.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41"/>
      <c r="S548" s="41"/>
      <c r="T548" s="41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53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</row>
    <row r="549" spans="1:50" x14ac:dyDescent="0.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41"/>
      <c r="S549" s="41"/>
      <c r="T549" s="41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53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</row>
    <row r="550" spans="1:50" x14ac:dyDescent="0.2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41"/>
      <c r="S550" s="41"/>
      <c r="T550" s="41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53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</row>
    <row r="551" spans="1:50" x14ac:dyDescent="0.2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41"/>
      <c r="S551" s="41"/>
      <c r="T551" s="41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53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</row>
    <row r="552" spans="1:50" x14ac:dyDescent="0.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41"/>
      <c r="S552" s="41"/>
      <c r="T552" s="41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53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</row>
    <row r="553" spans="1:50" x14ac:dyDescent="0.2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41"/>
      <c r="S553" s="41"/>
      <c r="T553" s="41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53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</row>
    <row r="554" spans="1:50" x14ac:dyDescent="0.2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41"/>
      <c r="S554" s="41"/>
      <c r="T554" s="41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53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2"/>
      <c r="AR554" s="12"/>
      <c r="AS554" s="12"/>
      <c r="AT554" s="12"/>
      <c r="AU554" s="12"/>
      <c r="AV554" s="12"/>
      <c r="AW554" s="12"/>
      <c r="AX554" s="12"/>
    </row>
  </sheetData>
  <mergeCells count="86">
    <mergeCell ref="A59:P59"/>
    <mergeCell ref="A56:M56"/>
    <mergeCell ref="A62:BA62"/>
    <mergeCell ref="A32:G32"/>
    <mergeCell ref="A57:AW57"/>
    <mergeCell ref="A48:BA48"/>
    <mergeCell ref="A54:AW54"/>
    <mergeCell ref="A58:AW58"/>
    <mergeCell ref="A49:AW49"/>
    <mergeCell ref="A50:AW50"/>
    <mergeCell ref="A61:AW61"/>
    <mergeCell ref="A60:AW60"/>
    <mergeCell ref="A51:AW51"/>
    <mergeCell ref="A52:P52"/>
    <mergeCell ref="AY21:AZ22"/>
    <mergeCell ref="BA21:BA22"/>
    <mergeCell ref="BA23:BA24"/>
    <mergeCell ref="AF21:AX21"/>
    <mergeCell ref="A23:A24"/>
    <mergeCell ref="B23:B24"/>
    <mergeCell ref="C23:C24"/>
    <mergeCell ref="D23:D24"/>
    <mergeCell ref="E23:E24"/>
    <mergeCell ref="F23:F24"/>
    <mergeCell ref="G23:G24"/>
    <mergeCell ref="D21:D22"/>
    <mergeCell ref="M21:M22"/>
    <mergeCell ref="N21:N22"/>
    <mergeCell ref="P21:P22"/>
    <mergeCell ref="AJ23:AJ24"/>
    <mergeCell ref="B3:AW3"/>
    <mergeCell ref="A6:AW6"/>
    <mergeCell ref="A7:AW7"/>
    <mergeCell ref="A8:AW8"/>
    <mergeCell ref="A10:C10"/>
    <mergeCell ref="D10:P10"/>
    <mergeCell ref="A11:C11"/>
    <mergeCell ref="D11:P11"/>
    <mergeCell ref="A12:C12"/>
    <mergeCell ref="D12:P12"/>
    <mergeCell ref="A21:A22"/>
    <mergeCell ref="B21:B22"/>
    <mergeCell ref="C21:C22"/>
    <mergeCell ref="A18:C18"/>
    <mergeCell ref="A15:C15"/>
    <mergeCell ref="F21:F22"/>
    <mergeCell ref="H21:L22"/>
    <mergeCell ref="A19:C19"/>
    <mergeCell ref="O23:O24"/>
    <mergeCell ref="A46:C46"/>
    <mergeCell ref="A31:C31"/>
    <mergeCell ref="A45:C45"/>
    <mergeCell ref="A20:C20"/>
    <mergeCell ref="A25:G25"/>
    <mergeCell ref="AC21:AD22"/>
    <mergeCell ref="A53:AW53"/>
    <mergeCell ref="R21:AB21"/>
    <mergeCell ref="AE21:AE22"/>
    <mergeCell ref="I23:I24"/>
    <mergeCell ref="Q21:Q22"/>
    <mergeCell ref="M23:M24"/>
    <mergeCell ref="N23:N24"/>
    <mergeCell ref="P23:P24"/>
    <mergeCell ref="Q23:Q24"/>
    <mergeCell ref="E21:E22"/>
    <mergeCell ref="G21:G22"/>
    <mergeCell ref="J23:J24"/>
    <mergeCell ref="K23:K24"/>
    <mergeCell ref="A38:C38"/>
    <mergeCell ref="O21:O22"/>
    <mergeCell ref="A63:BA63"/>
    <mergeCell ref="AY23:AY24"/>
    <mergeCell ref="AZ23:AZ24"/>
    <mergeCell ref="AC23:AC24"/>
    <mergeCell ref="AF23:AF24"/>
    <mergeCell ref="AG23:AG24"/>
    <mergeCell ref="AH23:AH24"/>
    <mergeCell ref="AK23:AK24"/>
    <mergeCell ref="AL23:AL24"/>
    <mergeCell ref="AX23:AX24"/>
    <mergeCell ref="AE23:AE24"/>
    <mergeCell ref="AD23:AD24"/>
    <mergeCell ref="A55:AW55"/>
    <mergeCell ref="L23:L24"/>
    <mergeCell ref="H23:H24"/>
    <mergeCell ref="AI23:AI24"/>
  </mergeCells>
  <dataValidations count="4">
    <dataValidation type="list" allowBlank="1" showInputMessage="1" showErrorMessage="1" sqref="D16">
      <formula1>" ,HaZZ,ostatní"</formula1>
    </dataValidation>
    <dataValidation type="list" allowBlank="1" showInputMessage="1" showErrorMessage="1" sqref="E15">
      <formula1>verzia</formula1>
    </dataValidation>
    <dataValidation type="list" allowBlank="1" showInputMessage="1" showErrorMessage="1" sqref="D17:D19">
      <formula1>"áno,nie"</formula1>
    </dataValidation>
    <dataValidation type="list" allowBlank="1" showDropDown="1" showInputMessage="1" showErrorMessage="1" sqref="C40:C44">
      <formula1>pozicia</formula1>
    </dataValidation>
  </dataValidations>
  <pageMargins left="0.7" right="0.7" top="0.75" bottom="0.75" header="0.3" footer="0.3"/>
  <pageSetup paperSize="9" orientation="portrait" r:id="rId1"/>
  <ignoredErrors>
    <ignoredError sqref="G40:G44 G33:G37 G27:G30" formulaRange="1"/>
    <ignoredError sqref="P41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limity!$A$7:$A$10</xm:f>
          </x14:formula1>
          <xm:sqref>C33:C37</xm:sqref>
        </x14:dataValidation>
        <x14:dataValidation type="list" allowBlank="1" showInputMessage="1" showErrorMessage="1">
          <x14:formula1>
            <xm:f>limity!$B$5:$V$5</xm:f>
          </x14:formula1>
          <xm:sqref>D15</xm:sqref>
        </x14:dataValidation>
        <x14:dataValidation type="list" allowBlank="1" showInputMessage="1" showErrorMessage="1">
          <x14:formula1>
            <xm:f>limity!$A$7:$A$10</xm:f>
          </x14:formula1>
          <xm:sqref>C26:C30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2:Y22"/>
  <sheetViews>
    <sheetView zoomScaleNormal="100" workbookViewId="0">
      <selection activeCell="E29" sqref="E29"/>
    </sheetView>
  </sheetViews>
  <sheetFormatPr defaultRowHeight="12.75" x14ac:dyDescent="0.2"/>
  <cols>
    <col min="1" max="1" width="25.28515625" bestFit="1" customWidth="1"/>
    <col min="2" max="2" width="11.5703125" bestFit="1" customWidth="1"/>
    <col min="3" max="3" width="12.7109375" customWidth="1"/>
    <col min="4" max="17" width="11.5703125" bestFit="1" customWidth="1"/>
    <col min="18" max="19" width="11.28515625" customWidth="1"/>
    <col min="20" max="20" width="11.140625" customWidth="1"/>
  </cols>
  <sheetData>
    <row r="2" spans="1:25" ht="18.75" customHeight="1" x14ac:dyDescent="0.25">
      <c r="A2" s="402" t="s">
        <v>185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  <c r="S2" s="402"/>
    </row>
    <row r="4" spans="1:25" ht="15" x14ac:dyDescent="0.25">
      <c r="A4" s="219" t="s">
        <v>58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</row>
    <row r="5" spans="1:25" ht="15" x14ac:dyDescent="0.25">
      <c r="A5" s="223" t="s">
        <v>186</v>
      </c>
      <c r="B5" s="224" t="s">
        <v>28</v>
      </c>
      <c r="C5" s="224" t="s">
        <v>29</v>
      </c>
      <c r="D5" s="224" t="s">
        <v>30</v>
      </c>
      <c r="E5" s="224" t="s">
        <v>31</v>
      </c>
      <c r="F5" s="224" t="s">
        <v>32</v>
      </c>
      <c r="G5" s="224" t="s">
        <v>33</v>
      </c>
      <c r="H5" s="224" t="s">
        <v>34</v>
      </c>
      <c r="I5" s="224" t="s">
        <v>27</v>
      </c>
      <c r="J5" s="224" t="s">
        <v>35</v>
      </c>
      <c r="K5" s="224" t="s">
        <v>26</v>
      </c>
      <c r="L5" s="224" t="s">
        <v>52</v>
      </c>
      <c r="M5" s="224" t="s">
        <v>53</v>
      </c>
      <c r="N5" s="224" t="s">
        <v>54</v>
      </c>
      <c r="O5" s="224" t="s">
        <v>55</v>
      </c>
      <c r="P5" s="224" t="s">
        <v>56</v>
      </c>
      <c r="Q5" s="225" t="s">
        <v>57</v>
      </c>
      <c r="R5" s="224" t="s">
        <v>116</v>
      </c>
      <c r="S5" s="226" t="s">
        <v>117</v>
      </c>
      <c r="T5" s="240" t="s">
        <v>187</v>
      </c>
    </row>
    <row r="6" spans="1:25" ht="15" x14ac:dyDescent="0.25">
      <c r="A6" s="227"/>
      <c r="B6" s="228">
        <v>2</v>
      </c>
      <c r="C6" s="228">
        <v>3</v>
      </c>
      <c r="D6" s="228">
        <v>4</v>
      </c>
      <c r="E6" s="228">
        <v>5</v>
      </c>
      <c r="F6" s="228">
        <v>6</v>
      </c>
      <c r="G6" s="228">
        <v>7</v>
      </c>
      <c r="H6" s="228">
        <v>8</v>
      </c>
      <c r="I6" s="228">
        <v>9</v>
      </c>
      <c r="J6" s="228">
        <v>10</v>
      </c>
      <c r="K6" s="228">
        <v>11</v>
      </c>
      <c r="L6" s="228">
        <v>12</v>
      </c>
      <c r="M6" s="228">
        <v>13</v>
      </c>
      <c r="N6" s="228">
        <v>14</v>
      </c>
      <c r="O6" s="228">
        <v>15</v>
      </c>
      <c r="P6" s="228">
        <v>16</v>
      </c>
      <c r="Q6" s="228">
        <v>17</v>
      </c>
      <c r="R6" s="228">
        <v>18</v>
      </c>
      <c r="S6" s="229">
        <v>19</v>
      </c>
      <c r="T6" s="241">
        <v>20</v>
      </c>
      <c r="U6" s="15"/>
      <c r="V6" s="15"/>
      <c r="W6" s="15"/>
      <c r="X6" s="15"/>
      <c r="Y6" s="15"/>
    </row>
    <row r="7" spans="1:25" ht="15" x14ac:dyDescent="0.25">
      <c r="A7" s="227" t="s">
        <v>22</v>
      </c>
      <c r="B7" s="230"/>
      <c r="C7" s="230">
        <v>1918</v>
      </c>
      <c r="D7" s="230">
        <v>1918</v>
      </c>
      <c r="E7" s="230">
        <v>2162</v>
      </c>
      <c r="F7" s="230">
        <v>2202</v>
      </c>
      <c r="G7" s="230">
        <v>2202</v>
      </c>
      <c r="H7" s="230">
        <v>2202</v>
      </c>
      <c r="I7" s="230">
        <v>2324</v>
      </c>
      <c r="J7" s="230">
        <v>2324</v>
      </c>
      <c r="K7" s="230">
        <v>2324</v>
      </c>
      <c r="L7" s="230">
        <v>2470</v>
      </c>
      <c r="M7" s="230">
        <v>2470</v>
      </c>
      <c r="N7" s="230">
        <v>2470</v>
      </c>
      <c r="O7" s="230">
        <v>2686</v>
      </c>
      <c r="P7" s="230">
        <v>2945</v>
      </c>
      <c r="Q7" s="231">
        <v>2945</v>
      </c>
      <c r="R7" s="232">
        <v>2886</v>
      </c>
      <c r="S7" s="233">
        <v>2811</v>
      </c>
      <c r="T7" s="242">
        <v>2811</v>
      </c>
    </row>
    <row r="8" spans="1:25" ht="15" x14ac:dyDescent="0.25">
      <c r="A8" s="227" t="s">
        <v>23</v>
      </c>
      <c r="B8" s="230"/>
      <c r="C8" s="230">
        <v>1177</v>
      </c>
      <c r="D8" s="230">
        <v>1177</v>
      </c>
      <c r="E8" s="230">
        <v>1500</v>
      </c>
      <c r="F8" s="230">
        <v>1603</v>
      </c>
      <c r="G8" s="230">
        <v>1603</v>
      </c>
      <c r="H8" s="230">
        <v>1603</v>
      </c>
      <c r="I8" s="230">
        <v>1685</v>
      </c>
      <c r="J8" s="230">
        <v>1685</v>
      </c>
      <c r="K8" s="230">
        <v>1685</v>
      </c>
      <c r="L8" s="230">
        <v>1712</v>
      </c>
      <c r="M8" s="230">
        <v>1712</v>
      </c>
      <c r="N8" s="230">
        <v>1712</v>
      </c>
      <c r="O8" s="230">
        <v>1973</v>
      </c>
      <c r="P8" s="230">
        <v>2149</v>
      </c>
      <c r="Q8" s="231">
        <v>2149</v>
      </c>
      <c r="R8" s="232">
        <v>2252</v>
      </c>
      <c r="S8" s="233">
        <v>2168</v>
      </c>
      <c r="T8" s="242">
        <v>2168</v>
      </c>
    </row>
    <row r="9" spans="1:25" ht="15" x14ac:dyDescent="0.25">
      <c r="A9" s="227" t="s">
        <v>24</v>
      </c>
      <c r="B9" s="230"/>
      <c r="C9" s="230">
        <v>966</v>
      </c>
      <c r="D9" s="230">
        <v>966</v>
      </c>
      <c r="E9" s="230">
        <v>1090</v>
      </c>
      <c r="F9" s="230">
        <v>1162</v>
      </c>
      <c r="G9" s="230">
        <v>1162</v>
      </c>
      <c r="H9" s="230">
        <v>1162</v>
      </c>
      <c r="I9" s="230">
        <v>1250</v>
      </c>
      <c r="J9" s="230">
        <v>1250</v>
      </c>
      <c r="K9" s="230">
        <v>1250</v>
      </c>
      <c r="L9" s="230">
        <v>1335</v>
      </c>
      <c r="M9" s="230">
        <v>1335</v>
      </c>
      <c r="N9" s="230">
        <v>1335</v>
      </c>
      <c r="O9" s="230">
        <v>1501</v>
      </c>
      <c r="P9" s="230">
        <v>1723</v>
      </c>
      <c r="Q9" s="231">
        <v>1723</v>
      </c>
      <c r="R9" s="232">
        <v>1711</v>
      </c>
      <c r="S9" s="233">
        <v>1687</v>
      </c>
      <c r="T9" s="242">
        <v>1687</v>
      </c>
    </row>
    <row r="10" spans="1:25" ht="15" x14ac:dyDescent="0.25">
      <c r="A10" s="227" t="s">
        <v>25</v>
      </c>
      <c r="B10" s="230"/>
      <c r="C10" s="230">
        <v>653</v>
      </c>
      <c r="D10" s="230">
        <v>653</v>
      </c>
      <c r="E10" s="230">
        <v>737</v>
      </c>
      <c r="F10" s="230">
        <v>753</v>
      </c>
      <c r="G10" s="230">
        <v>753</v>
      </c>
      <c r="H10" s="230">
        <v>753</v>
      </c>
      <c r="I10" s="230">
        <v>833</v>
      </c>
      <c r="J10" s="230">
        <v>833</v>
      </c>
      <c r="K10" s="230">
        <v>833</v>
      </c>
      <c r="L10" s="230">
        <v>929</v>
      </c>
      <c r="M10" s="230">
        <v>929</v>
      </c>
      <c r="N10" s="230">
        <v>929</v>
      </c>
      <c r="O10" s="230">
        <v>1031</v>
      </c>
      <c r="P10" s="230">
        <v>1166</v>
      </c>
      <c r="Q10" s="231">
        <v>1166</v>
      </c>
      <c r="R10" s="232">
        <v>1168</v>
      </c>
      <c r="S10" s="233">
        <v>1162</v>
      </c>
      <c r="T10" s="242">
        <v>1162</v>
      </c>
    </row>
    <row r="11" spans="1:25" ht="15" x14ac:dyDescent="0.25">
      <c r="A11" s="227" t="s">
        <v>36</v>
      </c>
      <c r="B11" s="230">
        <v>1407</v>
      </c>
      <c r="C11" s="230">
        <v>1407</v>
      </c>
      <c r="D11" s="230">
        <v>1407</v>
      </c>
      <c r="E11" s="230">
        <v>1482</v>
      </c>
      <c r="F11" s="230">
        <v>1556</v>
      </c>
      <c r="G11" s="230">
        <v>1556</v>
      </c>
      <c r="H11" s="230">
        <v>1556</v>
      </c>
      <c r="I11" s="230">
        <v>1650</v>
      </c>
      <c r="J11" s="230">
        <v>1650</v>
      </c>
      <c r="K11" s="230">
        <v>1650</v>
      </c>
      <c r="L11" s="230">
        <v>1723</v>
      </c>
      <c r="M11" s="230">
        <v>1723</v>
      </c>
      <c r="N11" s="230">
        <v>1723</v>
      </c>
      <c r="O11" s="230">
        <v>1879</v>
      </c>
      <c r="P11" s="230">
        <v>2050</v>
      </c>
      <c r="Q11" s="231">
        <v>2050</v>
      </c>
      <c r="R11" s="232">
        <v>1998</v>
      </c>
      <c r="S11" s="233">
        <v>1966</v>
      </c>
      <c r="T11" s="242">
        <v>1966</v>
      </c>
    </row>
    <row r="12" spans="1:25" ht="15" x14ac:dyDescent="0.25">
      <c r="A12" s="221"/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</row>
    <row r="13" spans="1:25" ht="15" x14ac:dyDescent="0.25">
      <c r="A13" s="221"/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</row>
    <row r="14" spans="1:25" ht="15" x14ac:dyDescent="0.25">
      <c r="A14" s="221"/>
      <c r="B14" s="221"/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2"/>
      <c r="Q14" s="221"/>
      <c r="R14" s="221"/>
      <c r="S14" s="221"/>
    </row>
    <row r="15" spans="1:25" ht="15" x14ac:dyDescent="0.25">
      <c r="A15" s="219" t="s">
        <v>59</v>
      </c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</row>
    <row r="16" spans="1:25" ht="15" x14ac:dyDescent="0.25">
      <c r="A16" s="223" t="s">
        <v>186</v>
      </c>
      <c r="B16" s="224" t="s">
        <v>28</v>
      </c>
      <c r="C16" s="224" t="s">
        <v>29</v>
      </c>
      <c r="D16" s="224" t="s">
        <v>30</v>
      </c>
      <c r="E16" s="224" t="s">
        <v>31</v>
      </c>
      <c r="F16" s="224" t="s">
        <v>32</v>
      </c>
      <c r="G16" s="224" t="s">
        <v>33</v>
      </c>
      <c r="H16" s="224" t="s">
        <v>34</v>
      </c>
      <c r="I16" s="224" t="s">
        <v>27</v>
      </c>
      <c r="J16" s="224" t="s">
        <v>35</v>
      </c>
      <c r="K16" s="224" t="s">
        <v>26</v>
      </c>
      <c r="L16" s="224" t="s">
        <v>52</v>
      </c>
      <c r="M16" s="224" t="s">
        <v>53</v>
      </c>
      <c r="N16" s="224" t="s">
        <v>54</v>
      </c>
      <c r="O16" s="224" t="s">
        <v>55</v>
      </c>
      <c r="P16" s="224" t="s">
        <v>56</v>
      </c>
      <c r="Q16" s="225" t="s">
        <v>57</v>
      </c>
      <c r="R16" s="234">
        <v>44379</v>
      </c>
      <c r="S16" s="226" t="s">
        <v>117</v>
      </c>
      <c r="T16" s="240" t="s">
        <v>187</v>
      </c>
    </row>
    <row r="17" spans="1:20" ht="15" x14ac:dyDescent="0.25">
      <c r="A17" s="227"/>
      <c r="B17" s="228">
        <v>2</v>
      </c>
      <c r="C17" s="228">
        <v>3</v>
      </c>
      <c r="D17" s="228">
        <v>4</v>
      </c>
      <c r="E17" s="228">
        <v>5</v>
      </c>
      <c r="F17" s="228">
        <v>6</v>
      </c>
      <c r="G17" s="228">
        <v>7</v>
      </c>
      <c r="H17" s="228">
        <v>8</v>
      </c>
      <c r="I17" s="228">
        <v>9</v>
      </c>
      <c r="J17" s="228">
        <v>10</v>
      </c>
      <c r="K17" s="228">
        <v>11</v>
      </c>
      <c r="L17" s="228">
        <v>12</v>
      </c>
      <c r="M17" s="228">
        <v>13</v>
      </c>
      <c r="N17" s="228">
        <v>14</v>
      </c>
      <c r="O17" s="228">
        <v>15</v>
      </c>
      <c r="P17" s="228">
        <v>16</v>
      </c>
      <c r="Q17" s="228">
        <v>17</v>
      </c>
      <c r="R17" s="228">
        <v>18</v>
      </c>
      <c r="S17" s="229">
        <v>19</v>
      </c>
      <c r="T17" s="241">
        <v>20</v>
      </c>
    </row>
    <row r="18" spans="1:20" ht="15" x14ac:dyDescent="0.25">
      <c r="A18" s="227" t="s">
        <v>22</v>
      </c>
      <c r="B18" s="235"/>
      <c r="C18" s="235"/>
      <c r="D18" s="236">
        <v>11.03</v>
      </c>
      <c r="E18" s="236">
        <v>12.43</v>
      </c>
      <c r="F18" s="236">
        <v>12.66</v>
      </c>
      <c r="G18" s="230">
        <v>12.66</v>
      </c>
      <c r="H18" s="230">
        <v>12.66</v>
      </c>
      <c r="I18" s="230">
        <v>13.36</v>
      </c>
      <c r="J18" s="230">
        <v>13.36</v>
      </c>
      <c r="K18" s="230">
        <v>13.36</v>
      </c>
      <c r="L18" s="230">
        <v>14.2</v>
      </c>
      <c r="M18" s="230">
        <v>14.2</v>
      </c>
      <c r="N18" s="230">
        <v>14.2</v>
      </c>
      <c r="O18" s="230">
        <v>15.44</v>
      </c>
      <c r="P18" s="230">
        <v>16.93</v>
      </c>
      <c r="Q18" s="230">
        <v>16.93</v>
      </c>
      <c r="R18" s="236">
        <v>16.59</v>
      </c>
      <c r="S18" s="233">
        <v>16.16</v>
      </c>
      <c r="T18" s="242">
        <v>16.16</v>
      </c>
    </row>
    <row r="19" spans="1:20" ht="15" x14ac:dyDescent="0.25">
      <c r="A19" s="227" t="s">
        <v>23</v>
      </c>
      <c r="B19" s="235"/>
      <c r="C19" s="235"/>
      <c r="D19" s="236">
        <v>6.77</v>
      </c>
      <c r="E19" s="236">
        <v>8.6199999999999992</v>
      </c>
      <c r="F19" s="236">
        <v>9.2200000000000006</v>
      </c>
      <c r="G19" s="230">
        <v>9.2200000000000006</v>
      </c>
      <c r="H19" s="230">
        <v>9.2200000000000006</v>
      </c>
      <c r="I19" s="230">
        <v>9.69</v>
      </c>
      <c r="J19" s="230">
        <v>9.69</v>
      </c>
      <c r="K19" s="230">
        <v>9.69</v>
      </c>
      <c r="L19" s="230">
        <v>9.84</v>
      </c>
      <c r="M19" s="230">
        <v>9.84</v>
      </c>
      <c r="N19" s="230">
        <v>9.84</v>
      </c>
      <c r="O19" s="230">
        <v>11.34</v>
      </c>
      <c r="P19" s="230">
        <v>12.36</v>
      </c>
      <c r="Q19" s="230">
        <v>12.36</v>
      </c>
      <c r="R19" s="236">
        <v>12.95</v>
      </c>
      <c r="S19" s="233">
        <v>12.47</v>
      </c>
      <c r="T19" s="242">
        <v>12.47</v>
      </c>
    </row>
    <row r="20" spans="1:20" ht="15" x14ac:dyDescent="0.25">
      <c r="A20" s="227" t="s">
        <v>24</v>
      </c>
      <c r="B20" s="235"/>
      <c r="C20" s="235"/>
      <c r="D20" s="236">
        <v>5.56</v>
      </c>
      <c r="E20" s="236">
        <v>6.27</v>
      </c>
      <c r="F20" s="236">
        <v>6.68</v>
      </c>
      <c r="G20" s="230">
        <v>6.68</v>
      </c>
      <c r="H20" s="230">
        <v>6.68</v>
      </c>
      <c r="I20" s="230">
        <v>7.19</v>
      </c>
      <c r="J20" s="230">
        <v>7.19</v>
      </c>
      <c r="K20" s="230">
        <v>7.19</v>
      </c>
      <c r="L20" s="230">
        <v>7.68</v>
      </c>
      <c r="M20" s="230">
        <v>7.68</v>
      </c>
      <c r="N20" s="230">
        <v>7.68</v>
      </c>
      <c r="O20" s="230">
        <v>8.6300000000000008</v>
      </c>
      <c r="P20" s="230">
        <v>9.91</v>
      </c>
      <c r="Q20" s="230">
        <v>9.91</v>
      </c>
      <c r="R20" s="236">
        <v>9.84</v>
      </c>
      <c r="S20" s="233">
        <v>9.6999999999999993</v>
      </c>
      <c r="T20" s="242">
        <v>9.6999999999999993</v>
      </c>
    </row>
    <row r="21" spans="1:20" ht="15" x14ac:dyDescent="0.25">
      <c r="A21" s="227" t="s">
        <v>25</v>
      </c>
      <c r="B21" s="235"/>
      <c r="C21" s="235"/>
      <c r="D21" s="236">
        <v>3.76</v>
      </c>
      <c r="E21" s="236">
        <v>4.24</v>
      </c>
      <c r="F21" s="236">
        <v>4.33</v>
      </c>
      <c r="G21" s="230">
        <v>4.33</v>
      </c>
      <c r="H21" s="230">
        <v>4.33</v>
      </c>
      <c r="I21" s="230">
        <v>4.79</v>
      </c>
      <c r="J21" s="230">
        <v>4.79</v>
      </c>
      <c r="K21" s="230">
        <v>4.79</v>
      </c>
      <c r="L21" s="230">
        <v>5.34</v>
      </c>
      <c r="M21" s="230">
        <v>5.34</v>
      </c>
      <c r="N21" s="230">
        <v>5.34</v>
      </c>
      <c r="O21" s="230">
        <v>5.93</v>
      </c>
      <c r="P21" s="230">
        <v>6.7</v>
      </c>
      <c r="Q21" s="230">
        <v>6.7</v>
      </c>
      <c r="R21" s="236">
        <v>6.71</v>
      </c>
      <c r="S21" s="233">
        <v>6.68</v>
      </c>
      <c r="T21" s="242">
        <v>6.68</v>
      </c>
    </row>
    <row r="22" spans="1:20" ht="15" x14ac:dyDescent="0.25">
      <c r="A22" s="227" t="s">
        <v>36</v>
      </c>
      <c r="B22" s="236">
        <v>8.09</v>
      </c>
      <c r="C22" s="236">
        <v>8.09</v>
      </c>
      <c r="D22" s="236">
        <v>8.09</v>
      </c>
      <c r="E22" s="236">
        <v>8.52</v>
      </c>
      <c r="F22" s="236">
        <v>8.9499999999999993</v>
      </c>
      <c r="G22" s="230">
        <v>8.9499999999999993</v>
      </c>
      <c r="H22" s="230">
        <v>8.9499999999999993</v>
      </c>
      <c r="I22" s="230">
        <v>9.49</v>
      </c>
      <c r="J22" s="230">
        <v>9.49</v>
      </c>
      <c r="K22" s="230">
        <v>9.49</v>
      </c>
      <c r="L22" s="230">
        <v>9.91</v>
      </c>
      <c r="M22" s="230">
        <v>9.91</v>
      </c>
      <c r="N22" s="230">
        <v>9.91</v>
      </c>
      <c r="O22" s="230">
        <v>10.8</v>
      </c>
      <c r="P22" s="230">
        <v>11.78</v>
      </c>
      <c r="Q22" s="230">
        <v>11.78</v>
      </c>
      <c r="R22" s="236">
        <v>11.49</v>
      </c>
      <c r="S22" s="233">
        <v>11.3</v>
      </c>
      <c r="T22" s="242">
        <v>11.3</v>
      </c>
    </row>
  </sheetData>
  <mergeCells count="1">
    <mergeCell ref="A2:S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E4D64316DEB14C920D710049C91F3B" ma:contentTypeVersion="2" ma:contentTypeDescription="Umožňuje vytvoriť nový dokument." ma:contentTypeScope="" ma:versionID="9ed919d40264e20f49cfd06b47b4bd65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953CE1-FF65-40DE-9763-5E17492A76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351699-CA6C-425A-9328-4D234FB628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EC62E1-FB7A-4B98-B2BB-97728139D5CA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7d7cdc55-6ebe-4ecb-a43c-ecb324da520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Vypocet mzd vyd_ciastkov</vt:lpstr>
      <vt:lpstr>Vypocet mdz vyd_100%</vt:lpstr>
      <vt:lpstr>limity</vt:lpstr>
      <vt:lpstr>pozicia</vt:lpstr>
      <vt:lpstr>verzia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MV SR</cp:lastModifiedBy>
  <cp:lastPrinted>2021-11-03T08:33:44Z</cp:lastPrinted>
  <dcterms:created xsi:type="dcterms:W3CDTF">2009-10-15T09:23:09Z</dcterms:created>
  <dcterms:modified xsi:type="dcterms:W3CDTF">2022-12-06T08:27:14Z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0x010100C1E4D64316DEB14C920D710049C91F3B</vt:lpwstr>
  </property>
</Properties>
</file>